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3.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4.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5.xml" ContentType="application/vnd.openxmlformats-officedocument.drawing+xml"/>
  <Override PartName="/xl/charts/chart25.xml" ContentType="application/vnd.openxmlformats-officedocument.drawingml.chart+xml"/>
  <Override PartName="/xl/drawings/drawing6.xml" ContentType="application/vnd.openxmlformats-officedocument.drawing+xml"/>
  <Override PartName="/xl/charts/chart26.xml" ContentType="application/vnd.openxmlformats-officedocument.drawingml.chart+xml"/>
  <Override PartName="/xl/drawings/drawing7.xml" ContentType="application/vnd.openxmlformats-officedocument.drawing+xml"/>
  <Override PartName="/xl/charts/chart27.xml" ContentType="application/vnd.openxmlformats-officedocument.drawingml.chart+xml"/>
  <Override PartName="/xl/drawings/drawing8.xml" ContentType="application/vnd.openxmlformats-officedocument.drawing+xml"/>
  <Override PartName="/xl/charts/chart28.xml" ContentType="application/vnd.openxmlformats-officedocument.drawingml.chart+xml"/>
  <Override PartName="/xl/drawings/drawing9.xml" ContentType="application/vnd.openxmlformats-officedocument.drawing+xml"/>
  <Override PartName="/xl/charts/chart29.xml" ContentType="application/vnd.openxmlformats-officedocument.drawingml.chart+xml"/>
  <Override PartName="/xl/drawings/drawing10.xml" ContentType="application/vnd.openxmlformats-officedocument.drawing+xml"/>
  <Override PartName="/xl/charts/chart30.xml" ContentType="application/vnd.openxmlformats-officedocument.drawingml.chart+xml"/>
  <Override PartName="/xl/drawings/drawing11.xml" ContentType="application/vnd.openxmlformats-officedocument.drawing+xml"/>
  <Override PartName="/xl/charts/chart31.xml" ContentType="application/vnd.openxmlformats-officedocument.drawingml.chart+xml"/>
  <Override PartName="/xl/drawings/drawing12.xml" ContentType="application/vnd.openxmlformats-officedocument.drawing+xml"/>
  <Override PartName="/xl/charts/chart32.xml" ContentType="application/vnd.openxmlformats-officedocument.drawingml.chart+xml"/>
  <Override PartName="/xl/drawings/drawing13.xml" ContentType="application/vnd.openxmlformats-officedocument.drawing+xml"/>
  <Override PartName="/xl/charts/chart33.xml" ContentType="application/vnd.openxmlformats-officedocument.drawingml.chart+xml"/>
  <Override PartName="/xl/drawings/drawing14.xml" ContentType="application/vnd.openxmlformats-officedocument.drawing+xml"/>
  <Override PartName="/xl/charts/chart34.xml" ContentType="application/vnd.openxmlformats-officedocument.drawingml.chart+xml"/>
  <Override PartName="/xl/drawings/drawing15.xml" ContentType="application/vnd.openxmlformats-officedocument.drawing+xml"/>
  <Override PartName="/xl/charts/chart3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tabRatio="642" firstSheet="3" activeTab="4"/>
  </bookViews>
  <sheets>
    <sheet name="Copyright Statement " sheetId="23" r:id="rId1"/>
    <sheet name="Variable Descriptions" sheetId="2" r:id="rId2"/>
    <sheet name="Data" sheetId="21" r:id="rId3"/>
    <sheet name="Demand Planing" sheetId="5" r:id="rId4"/>
    <sheet name="Task 1.1" sheetId="11" r:id="rId5"/>
    <sheet name="Task 1.2.a" sheetId="12" r:id="rId6"/>
    <sheet name="Task 1.2.b" sheetId="24" r:id="rId7"/>
    <sheet name="Task 1.2.c" sheetId="25" r:id="rId8"/>
    <sheet name="Task 1.2.d" sheetId="26" r:id="rId9"/>
    <sheet name="Task 1.2.e" sheetId="27" r:id="rId10"/>
    <sheet name="Task 1.2.f" sheetId="28" r:id="rId11"/>
    <sheet name="Task 2.1" sheetId="29" r:id="rId12"/>
    <sheet name="Task2.2" sheetId="19" r:id="rId13"/>
    <sheet name="Task 3.1" sheetId="31" r:id="rId14"/>
    <sheet name="Task 3.2" sheetId="33" r:id="rId15"/>
    <sheet name="Task 3.3" sheetId="34" r:id="rId16"/>
    <sheet name="Task 3.4" sheetId="35" r:id="rId17"/>
    <sheet name="Task 3.5" sheetId="36" r:id="rId18"/>
    <sheet name="Task 3.6" sheetId="37" r:id="rId19"/>
    <sheet name="Task 3.7" sheetId="38" r:id="rId20"/>
    <sheet name="Task 4a" sheetId="39" r:id="rId21"/>
    <sheet name="Task 4b" sheetId="40" r:id="rId22"/>
    <sheet name="Task 5" sheetId="43" r:id="rId23"/>
  </sheets>
  <externalReferences>
    <externalReference r:id="rId24"/>
    <externalReference r:id="rId25"/>
  </externalReferences>
  <definedNames>
    <definedName name="_xlnm._FilterDatabase" localSheetId="2" hidden="1">Data!$A$1:$P$201</definedName>
    <definedName name="_xlchart.v1.0" hidden="1">#REF!</definedName>
    <definedName name="_xlchart.v1.1" hidden="1">#REF!</definedName>
    <definedName name="_xlchart.v1.2" hidden="1">#REF!</definedName>
    <definedName name="_xlchart.v1.3" hidden="1">#REF!</definedName>
    <definedName name="_xlchart.v1.4" hidden="1">#REF!</definedName>
    <definedName name="_xlchart.v1.5" hidden="1">#REF!</definedName>
    <definedName name="_xlchart.v1.6" hidden="1">#REF!</definedName>
  </definedNames>
  <calcPr calcId="144525"/>
</workbook>
</file>

<file path=xl/calcChain.xml><?xml version="1.0" encoding="utf-8"?>
<calcChain xmlns="http://schemas.openxmlformats.org/spreadsheetml/2006/main">
  <c r="J12" i="40" l="1"/>
  <c r="J11" i="40"/>
  <c r="J10" i="40"/>
  <c r="F5" i="40"/>
  <c r="F6" i="40"/>
  <c r="F7" i="40"/>
  <c r="F8" i="40"/>
  <c r="F9" i="40"/>
  <c r="F10" i="40"/>
  <c r="F11" i="40"/>
  <c r="F12" i="40"/>
  <c r="F13" i="40"/>
  <c r="F4" i="40"/>
  <c r="D5" i="40"/>
  <c r="D6" i="40"/>
  <c r="D7" i="40"/>
  <c r="D8" i="40"/>
  <c r="D9" i="40"/>
  <c r="D10" i="40"/>
  <c r="D11" i="40"/>
  <c r="D12" i="40"/>
  <c r="D13" i="40"/>
  <c r="D4" i="40"/>
  <c r="I3" i="36" a="1"/>
  <c r="M20" i="31" a="1"/>
  <c r="H3" i="37" a="1"/>
  <c r="L3" i="33" a="1"/>
  <c r="G3" i="38" a="1"/>
  <c r="K3" i="34" a="1"/>
  <c r="J3" i="35" a="1"/>
  <c r="F3" i="39" a="1"/>
  <c r="L6" i="35" l="1"/>
  <c r="M10" i="35"/>
  <c r="P10" i="35"/>
  <c r="P8" i="35"/>
  <c r="J10" i="35"/>
  <c r="O3" i="35"/>
  <c r="O11" i="35"/>
  <c r="R11" i="35" s="1"/>
  <c r="Q10" i="35"/>
  <c r="K7" i="35"/>
  <c r="M4" i="35"/>
  <c r="N6" i="35"/>
  <c r="N3" i="35"/>
  <c r="Q6" i="35"/>
  <c r="K6" i="35"/>
  <c r="O5" i="35"/>
  <c r="R5" i="35" s="1"/>
  <c r="P6" i="35"/>
  <c r="J5" i="35"/>
  <c r="K10" i="35"/>
  <c r="M5" i="35"/>
  <c r="N8" i="35"/>
  <c r="N4" i="35"/>
  <c r="Q9" i="35"/>
  <c r="K9" i="35"/>
  <c r="O6" i="35"/>
  <c r="R6" i="35" s="1"/>
  <c r="P9" i="35"/>
  <c r="J7" i="35"/>
  <c r="L4" i="35"/>
  <c r="M6" i="35"/>
  <c r="N10" i="35"/>
  <c r="N5" i="35"/>
  <c r="Q11" i="35"/>
  <c r="K11" i="35"/>
  <c r="O7" i="35"/>
  <c r="R7" i="35" s="1"/>
  <c r="Q3" i="35"/>
  <c r="J9" i="35"/>
  <c r="L7" i="35"/>
  <c r="M8" i="35"/>
  <c r="P5" i="35"/>
  <c r="N9" i="35"/>
  <c r="J6" i="35"/>
  <c r="L8" i="35"/>
  <c r="O9" i="35"/>
  <c r="R9" i="35" s="1"/>
  <c r="Q7" i="35"/>
  <c r="K3" i="35"/>
  <c r="L11" i="35"/>
  <c r="P7" i="35"/>
  <c r="L5" i="35"/>
  <c r="J3" i="35"/>
  <c r="P11" i="35"/>
  <c r="L10" i="35"/>
  <c r="J11" i="35"/>
  <c r="L3" i="35"/>
  <c r="N7" i="35"/>
  <c r="O4" i="35"/>
  <c r="K5" i="35"/>
  <c r="M3" i="35"/>
  <c r="N11" i="35"/>
  <c r="O8" i="35"/>
  <c r="R8" i="35" s="1"/>
  <c r="K8" i="35"/>
  <c r="M11" i="35"/>
  <c r="Q5" i="35"/>
  <c r="P3" i="35"/>
  <c r="Q8" i="35"/>
  <c r="J4" i="35"/>
  <c r="J8" i="35"/>
  <c r="K4" i="35"/>
  <c r="M9" i="35"/>
  <c r="Q4" i="35"/>
  <c r="O10" i="35"/>
  <c r="R10" i="35" s="1"/>
  <c r="M7" i="35"/>
  <c r="P4" i="35"/>
  <c r="L9" i="35"/>
  <c r="R5" i="34"/>
  <c r="L12" i="34"/>
  <c r="O5" i="34"/>
  <c r="Q7" i="34"/>
  <c r="K9" i="34"/>
  <c r="L7" i="34"/>
  <c r="M9" i="34"/>
  <c r="Q3" i="34"/>
  <c r="P7" i="34"/>
  <c r="S7" i="34" s="1"/>
  <c r="O7" i="34"/>
  <c r="R6" i="34"/>
  <c r="M5" i="34"/>
  <c r="O8" i="34"/>
  <c r="Q12" i="34"/>
  <c r="K10" i="34"/>
  <c r="L8" i="34"/>
  <c r="M11" i="34"/>
  <c r="Q11" i="34"/>
  <c r="P10" i="34"/>
  <c r="S10" i="34" s="1"/>
  <c r="O12" i="34"/>
  <c r="R7" i="34"/>
  <c r="M8" i="34"/>
  <c r="O10" i="34"/>
  <c r="K3" i="34"/>
  <c r="K11" i="34"/>
  <c r="L9" i="34"/>
  <c r="N5" i="34"/>
  <c r="M3" i="34"/>
  <c r="Q5" i="34"/>
  <c r="P5" i="34"/>
  <c r="S5" i="34" s="1"/>
  <c r="R8" i="34"/>
  <c r="M10" i="34"/>
  <c r="P4" i="34"/>
  <c r="K4" i="34"/>
  <c r="K12" i="34"/>
  <c r="L10" i="34"/>
  <c r="N8" i="34"/>
  <c r="O4" i="34"/>
  <c r="Q8" i="34"/>
  <c r="P9" i="34"/>
  <c r="S9" i="34" s="1"/>
  <c r="R11" i="34"/>
  <c r="P11" i="34"/>
  <c r="S11" i="34" s="1"/>
  <c r="L5" i="34"/>
  <c r="Q9" i="34"/>
  <c r="N7" i="34"/>
  <c r="R12" i="34"/>
  <c r="Q4" i="34"/>
  <c r="L6" i="34"/>
  <c r="N10" i="34"/>
  <c r="N11" i="34"/>
  <c r="N6" i="34"/>
  <c r="K6" i="34"/>
  <c r="M4" i="34"/>
  <c r="O9" i="34"/>
  <c r="Q10" i="34"/>
  <c r="R3" i="34"/>
  <c r="N9" i="34"/>
  <c r="K7" i="34"/>
  <c r="M6" i="34"/>
  <c r="O11" i="34"/>
  <c r="R4" i="34"/>
  <c r="O3" i="34"/>
  <c r="K8" i="34"/>
  <c r="M7" i="34"/>
  <c r="P3" i="34"/>
  <c r="P8" i="34"/>
  <c r="S8" i="34" s="1"/>
  <c r="N3" i="34"/>
  <c r="K5" i="34"/>
  <c r="N4" i="34"/>
  <c r="O6" i="34"/>
  <c r="L3" i="34"/>
  <c r="Q6" i="34"/>
  <c r="L4" i="34"/>
  <c r="L11" i="34"/>
  <c r="R9" i="34"/>
  <c r="R10" i="34"/>
  <c r="N12" i="34"/>
  <c r="M12" i="34"/>
  <c r="P12" i="34"/>
  <c r="S12" i="34" s="1"/>
  <c r="P6" i="34"/>
  <c r="S6" i="34" s="1"/>
  <c r="H5" i="38"/>
  <c r="J8" i="38"/>
  <c r="M7" i="38"/>
  <c r="K4" i="38"/>
  <c r="M6" i="38"/>
  <c r="G6" i="38"/>
  <c r="H6" i="38"/>
  <c r="K3" i="38"/>
  <c r="I3" i="38"/>
  <c r="K6" i="38"/>
  <c r="M8" i="38"/>
  <c r="G8" i="38"/>
  <c r="H7" i="38"/>
  <c r="K5" i="38"/>
  <c r="I4" i="38"/>
  <c r="K8" i="38"/>
  <c r="N3" i="38"/>
  <c r="N4" i="38"/>
  <c r="H8" i="38"/>
  <c r="K7" i="38"/>
  <c r="I5" i="38"/>
  <c r="L4" i="38"/>
  <c r="N5" i="38"/>
  <c r="G4" i="38"/>
  <c r="I6" i="38"/>
  <c r="L3" i="38"/>
  <c r="I7" i="38"/>
  <c r="L6" i="38"/>
  <c r="O6" i="38" s="1"/>
  <c r="N6" i="38"/>
  <c r="G5" i="38"/>
  <c r="J3" i="38"/>
  <c r="L5" i="38"/>
  <c r="O5" i="38" s="1"/>
  <c r="I8" i="38"/>
  <c r="L8" i="38"/>
  <c r="O8" i="38" s="1"/>
  <c r="N7" i="38"/>
  <c r="G7" i="38"/>
  <c r="H4" i="38"/>
  <c r="J6" i="38"/>
  <c r="M5" i="38"/>
  <c r="J7" i="38"/>
  <c r="M4" i="38"/>
  <c r="G3" i="38"/>
  <c r="J4" i="38"/>
  <c r="M3" i="38"/>
  <c r="N8" i="38"/>
  <c r="H3" i="38"/>
  <c r="J5" i="38"/>
  <c r="L7" i="38"/>
  <c r="O7" i="38" s="1"/>
  <c r="S7" i="33"/>
  <c r="L9" i="33"/>
  <c r="N8" i="33"/>
  <c r="O11" i="33"/>
  <c r="S11" i="33"/>
  <c r="M10" i="33"/>
  <c r="O4" i="33"/>
  <c r="R13" i="33"/>
  <c r="P8" i="33"/>
  <c r="Q5" i="33"/>
  <c r="T5" i="33" s="1"/>
  <c r="R6" i="33"/>
  <c r="S10" i="33"/>
  <c r="L10" i="33"/>
  <c r="N9" i="33"/>
  <c r="O13" i="33"/>
  <c r="M3" i="33"/>
  <c r="M11" i="33"/>
  <c r="O6" i="33"/>
  <c r="S12" i="33"/>
  <c r="P9" i="33"/>
  <c r="Q6" i="33"/>
  <c r="T6" i="33" s="1"/>
  <c r="R10" i="33"/>
  <c r="L3" i="33"/>
  <c r="L11" i="33"/>
  <c r="N11" i="33"/>
  <c r="Q11" i="33"/>
  <c r="T11" i="33" s="1"/>
  <c r="M4" i="33"/>
  <c r="M12" i="33"/>
  <c r="O8" i="33"/>
  <c r="S8" i="33"/>
  <c r="P10" i="33"/>
  <c r="Q7" i="33"/>
  <c r="T7" i="33" s="1"/>
  <c r="S9" i="33"/>
  <c r="L4" i="33"/>
  <c r="L12" i="33"/>
  <c r="N13" i="33"/>
  <c r="Q12" i="33"/>
  <c r="T12" i="33" s="1"/>
  <c r="M5" i="33"/>
  <c r="M13" i="33"/>
  <c r="O10" i="33"/>
  <c r="P3" i="33"/>
  <c r="P11" i="33"/>
  <c r="Q8" i="33"/>
  <c r="T8" i="33" s="1"/>
  <c r="S13" i="33"/>
  <c r="S5" i="33"/>
  <c r="N5" i="33"/>
  <c r="R9" i="33"/>
  <c r="N10" i="33"/>
  <c r="P6" i="33"/>
  <c r="Q13" i="33"/>
  <c r="T13" i="33" s="1"/>
  <c r="R3" i="33"/>
  <c r="S6" i="33"/>
  <c r="N6" i="33"/>
  <c r="R12" i="33"/>
  <c r="N12" i="33"/>
  <c r="P7" i="33"/>
  <c r="L6" i="33"/>
  <c r="O5" i="33"/>
  <c r="M7" i="33"/>
  <c r="R4" i="33"/>
  <c r="P13" i="33"/>
  <c r="O7" i="33"/>
  <c r="R8" i="33"/>
  <c r="Q3" i="33"/>
  <c r="L7" i="33"/>
  <c r="M8" i="33"/>
  <c r="L8" i="33"/>
  <c r="O9" i="33"/>
  <c r="M9" i="33"/>
  <c r="R11" i="33"/>
  <c r="Q4" i="33"/>
  <c r="L5" i="33"/>
  <c r="N7" i="33"/>
  <c r="P12" i="33"/>
  <c r="L13" i="33"/>
  <c r="O12" i="33"/>
  <c r="R7" i="33"/>
  <c r="N3" i="33"/>
  <c r="P4" i="33"/>
  <c r="O3" i="33"/>
  <c r="P5" i="33"/>
  <c r="R5" i="33"/>
  <c r="M6" i="33"/>
  <c r="Q9" i="33"/>
  <c r="T9" i="33" s="1"/>
  <c r="Q10" i="33"/>
  <c r="T10" i="33" s="1"/>
  <c r="N4" i="33"/>
  <c r="S3" i="33"/>
  <c r="S4" i="33"/>
  <c r="H3" i="37"/>
  <c r="J4" i="37"/>
  <c r="K7" i="37"/>
  <c r="N4" i="37"/>
  <c r="H8" i="37"/>
  <c r="L8" i="37"/>
  <c r="N8" i="37"/>
  <c r="I4" i="37"/>
  <c r="J7" i="37"/>
  <c r="L3" i="37"/>
  <c r="O3" i="37"/>
  <c r="J3" i="37"/>
  <c r="M4" i="37"/>
  <c r="N6" i="37"/>
  <c r="I5" i="37"/>
  <c r="J8" i="37"/>
  <c r="L5" i="37"/>
  <c r="O4" i="37"/>
  <c r="J6" i="37"/>
  <c r="M5" i="37"/>
  <c r="P5" i="37" s="1"/>
  <c r="O8" i="37"/>
  <c r="I6" i="37"/>
  <c r="J9" i="37"/>
  <c r="L7" i="37"/>
  <c r="O6" i="37"/>
  <c r="K5" i="37"/>
  <c r="M7" i="37"/>
  <c r="P7" i="37" s="1"/>
  <c r="H5" i="37"/>
  <c r="I8" i="37"/>
  <c r="K4" i="37"/>
  <c r="M6" i="37"/>
  <c r="P6" i="37" s="1"/>
  <c r="O9" i="37"/>
  <c r="L4" i="37"/>
  <c r="N3" i="37"/>
  <c r="H4" i="37"/>
  <c r="I3" i="37"/>
  <c r="M8" i="37"/>
  <c r="P8" i="37" s="1"/>
  <c r="M9" i="37"/>
  <c r="P9" i="37" s="1"/>
  <c r="I7" i="37"/>
  <c r="N7" i="37"/>
  <c r="N5" i="37"/>
  <c r="I9" i="37"/>
  <c r="O7" i="37"/>
  <c r="N9" i="37"/>
  <c r="J5" i="37"/>
  <c r="H6" i="37"/>
  <c r="H7" i="37"/>
  <c r="L6" i="37"/>
  <c r="K3" i="37"/>
  <c r="O5" i="37"/>
  <c r="M3" i="37"/>
  <c r="K6" i="37"/>
  <c r="K9" i="37"/>
  <c r="L9" i="37"/>
  <c r="H9" i="37"/>
  <c r="K8" i="37"/>
  <c r="M22" i="31"/>
  <c r="M30" i="31"/>
  <c r="P22" i="31"/>
  <c r="Q30" i="31"/>
  <c r="T26" i="31"/>
  <c r="P23" i="31"/>
  <c r="Q31" i="31"/>
  <c r="O21" i="31"/>
  <c r="O29" i="31"/>
  <c r="R23" i="31"/>
  <c r="U23" i="31" s="1"/>
  <c r="T30" i="31"/>
  <c r="T25" i="31"/>
  <c r="M23" i="31"/>
  <c r="P24" i="31"/>
  <c r="R22" i="31"/>
  <c r="U22" i="31" s="1"/>
  <c r="T31" i="31"/>
  <c r="R24" i="31"/>
  <c r="U24" i="31" s="1"/>
  <c r="O22" i="31"/>
  <c r="O30" i="31"/>
  <c r="P21" i="31"/>
  <c r="R20" i="31"/>
  <c r="M31" i="31"/>
  <c r="P25" i="31"/>
  <c r="R26" i="31"/>
  <c r="U26" i="31" s="1"/>
  <c r="M25" i="31"/>
  <c r="N24" i="31"/>
  <c r="P30" i="31"/>
  <c r="R27" i="31"/>
  <c r="U27" i="31" s="1"/>
  <c r="N21" i="31"/>
  <c r="P28" i="31"/>
  <c r="S21" i="31"/>
  <c r="O24" i="31"/>
  <c r="P20" i="31"/>
  <c r="R31" i="31"/>
  <c r="U31" i="31" s="1"/>
  <c r="S26" i="31"/>
  <c r="S31" i="31"/>
  <c r="M26" i="31"/>
  <c r="Q20" i="31"/>
  <c r="N23" i="31"/>
  <c r="S29" i="31"/>
  <c r="Q23" i="31"/>
  <c r="Q22" i="31"/>
  <c r="T23" i="31"/>
  <c r="N26" i="31"/>
  <c r="R30" i="31"/>
  <c r="U30" i="31" s="1"/>
  <c r="P29" i="31"/>
  <c r="O25" i="31"/>
  <c r="S24" i="31"/>
  <c r="T22" i="31"/>
  <c r="Q26" i="31"/>
  <c r="M27" i="31"/>
  <c r="N28" i="31"/>
  <c r="Q24" i="31"/>
  <c r="S23" i="31"/>
  <c r="N25" i="31"/>
  <c r="P31" i="31"/>
  <c r="O26" i="31"/>
  <c r="M28" i="31"/>
  <c r="R25" i="31"/>
  <c r="U25" i="31" s="1"/>
  <c r="Q25" i="31"/>
  <c r="Q29" i="31"/>
  <c r="S28" i="31"/>
  <c r="M29" i="31"/>
  <c r="S27" i="31"/>
  <c r="R21" i="31"/>
  <c r="T20" i="31"/>
  <c r="N22" i="31"/>
  <c r="R29" i="31"/>
  <c r="U29" i="31" s="1"/>
  <c r="O23" i="31"/>
  <c r="N30" i="31"/>
  <c r="O31" i="31"/>
  <c r="R28" i="31"/>
  <c r="U28" i="31" s="1"/>
  <c r="T21" i="31"/>
  <c r="S25" i="31"/>
  <c r="N31" i="31"/>
  <c r="M20" i="31"/>
  <c r="S20" i="31"/>
  <c r="T28" i="31"/>
  <c r="N27" i="31"/>
  <c r="N29" i="31"/>
  <c r="N20" i="31"/>
  <c r="O20" i="31"/>
  <c r="S30" i="31"/>
  <c r="T29" i="31"/>
  <c r="T24" i="31"/>
  <c r="P26" i="31"/>
  <c r="O28" i="31"/>
  <c r="Q21" i="31"/>
  <c r="O27" i="31"/>
  <c r="M21" i="31"/>
  <c r="Q28" i="31"/>
  <c r="T27" i="31"/>
  <c r="Q27" i="31"/>
  <c r="M24" i="31"/>
  <c r="P27" i="31"/>
  <c r="S22" i="31"/>
  <c r="K4" i="36"/>
  <c r="L9" i="36"/>
  <c r="O10" i="36"/>
  <c r="J6" i="36"/>
  <c r="M7" i="36"/>
  <c r="N8" i="36"/>
  <c r="Q8" i="36" s="1"/>
  <c r="P6" i="36"/>
  <c r="O4" i="36"/>
  <c r="K6" i="36"/>
  <c r="M4" i="36"/>
  <c r="P5" i="36"/>
  <c r="L3" i="36"/>
  <c r="O9" i="36"/>
  <c r="N10" i="36"/>
  <c r="Q10" i="36" s="1"/>
  <c r="I5" i="36"/>
  <c r="I4" i="36"/>
  <c r="K7" i="36"/>
  <c r="M5" i="36"/>
  <c r="P7" i="36"/>
  <c r="L4" i="36"/>
  <c r="N3" i="36"/>
  <c r="O3" i="36"/>
  <c r="I7" i="36"/>
  <c r="I6" i="36"/>
  <c r="K8" i="36"/>
  <c r="M6" i="36"/>
  <c r="P9" i="36"/>
  <c r="L5" i="36"/>
  <c r="N4" i="36"/>
  <c r="O5" i="36"/>
  <c r="I10" i="36"/>
  <c r="I9" i="36"/>
  <c r="K10" i="36"/>
  <c r="M9" i="36"/>
  <c r="I8" i="36"/>
  <c r="L8" i="36"/>
  <c r="N6" i="36"/>
  <c r="Q6" i="36" s="1"/>
  <c r="O8" i="36"/>
  <c r="J7" i="36"/>
  <c r="J8" i="36"/>
  <c r="K3" i="36"/>
  <c r="I3" i="36"/>
  <c r="N9" i="36"/>
  <c r="Q9" i="36" s="1"/>
  <c r="K5" i="36"/>
  <c r="J3" i="36"/>
  <c r="O6" i="36"/>
  <c r="K9" i="36"/>
  <c r="J9" i="36"/>
  <c r="P4" i="36"/>
  <c r="L7" i="36"/>
  <c r="L6" i="36"/>
  <c r="P8" i="36"/>
  <c r="O7" i="36"/>
  <c r="P10" i="36"/>
  <c r="P3" i="36"/>
  <c r="J4" i="36"/>
  <c r="M10" i="36"/>
  <c r="N5" i="36"/>
  <c r="Q5" i="36" s="1"/>
  <c r="N7" i="36"/>
  <c r="Q7" i="36" s="1"/>
  <c r="M3" i="36"/>
  <c r="J10" i="36"/>
  <c r="M8" i="36"/>
  <c r="L10" i="36"/>
  <c r="J5" i="36"/>
  <c r="M3" i="39"/>
  <c r="F3" i="39"/>
  <c r="F4" i="39"/>
  <c r="F5" i="39"/>
  <c r="F6" i="39"/>
  <c r="F7" i="39"/>
  <c r="G3" i="39"/>
  <c r="G4" i="39"/>
  <c r="G5" i="39"/>
  <c r="G6" i="39"/>
  <c r="G7" i="39"/>
  <c r="H3" i="39"/>
  <c r="H4" i="39"/>
  <c r="H5" i="39"/>
  <c r="H6" i="39"/>
  <c r="H7" i="39"/>
  <c r="I3" i="39"/>
  <c r="I4" i="39"/>
  <c r="I5" i="39"/>
  <c r="I6" i="39"/>
  <c r="I7" i="39"/>
  <c r="J3" i="39"/>
  <c r="J4" i="39"/>
  <c r="J5" i="39"/>
  <c r="J6" i="39"/>
  <c r="J7" i="39"/>
  <c r="K3" i="39"/>
  <c r="K4" i="39"/>
  <c r="K5" i="39"/>
  <c r="N5" i="39" s="1"/>
  <c r="K6" i="39"/>
  <c r="N6" i="39" s="1"/>
  <c r="K7" i="39"/>
  <c r="N7" i="39" s="1"/>
  <c r="L3" i="39"/>
  <c r="L4" i="39"/>
  <c r="L5" i="39"/>
  <c r="L6" i="39"/>
  <c r="L7" i="39"/>
  <c r="M5" i="39"/>
  <c r="M4" i="39"/>
  <c r="M6" i="39"/>
  <c r="M7" i="39"/>
  <c r="O3" i="39" a="1"/>
  <c r="AK20" i="31" a="1"/>
  <c r="AM20" i="31" a="1"/>
  <c r="Y20" i="31" a="1"/>
  <c r="V20" i="31" a="1"/>
  <c r="AN28" i="31"/>
  <c r="W3" i="34" a="1"/>
  <c r="AJ11" i="34"/>
  <c r="T3" i="34" a="1"/>
  <c r="AG3" i="34" a="1"/>
  <c r="AI3" i="34" a="1"/>
  <c r="AD11" i="37"/>
  <c r="AA3" i="37" a="1"/>
  <c r="AC3" i="37" a="1"/>
  <c r="Q3" i="37" a="1"/>
  <c r="T3" i="37" a="1"/>
  <c r="Z11" i="39"/>
  <c r="W3" i="39" a="1"/>
  <c r="P3" i="38" a="1"/>
  <c r="S3" i="38" a="1"/>
  <c r="AB11" i="38"/>
  <c r="Y3" i="38" a="1"/>
  <c r="AA3" i="38" a="1"/>
  <c r="Y3" i="39" a="1"/>
  <c r="R3" i="39" a="1"/>
  <c r="R3" i="36" a="1"/>
  <c r="AC3" i="36" a="1"/>
  <c r="AE3" i="36" a="1"/>
  <c r="U3" i="36" a="1"/>
  <c r="AF11" i="36"/>
  <c r="S3" i="35" a="1"/>
  <c r="V3" i="35" a="1"/>
  <c r="AG3" i="35" a="1"/>
  <c r="AE3" i="35" a="1"/>
  <c r="AH11" i="35"/>
  <c r="AL11" i="33"/>
  <c r="AI3" i="33" a="1"/>
  <c r="AK3" i="33" a="1"/>
  <c r="U3" i="33" a="1"/>
  <c r="X3" i="33" a="1"/>
  <c r="AG6" i="33" l="1"/>
  <c r="AB3" i="33"/>
  <c r="AD3" i="33"/>
  <c r="X7" i="33"/>
  <c r="AB10" i="33"/>
  <c r="X9" i="33"/>
  <c r="AG3" i="33"/>
  <c r="AA10" i="33"/>
  <c r="Y8" i="33"/>
  <c r="AA8" i="33"/>
  <c r="AB6" i="33"/>
  <c r="AC10" i="33"/>
  <c r="AE7" i="33"/>
  <c r="AF5" i="33"/>
  <c r="AF6" i="33"/>
  <c r="AF7" i="33"/>
  <c r="AF12" i="33"/>
  <c r="AB11" i="33"/>
  <c r="AE4" i="33"/>
  <c r="Y11" i="33"/>
  <c r="AA11" i="33"/>
  <c r="AG9" i="33"/>
  <c r="Z7" i="33"/>
  <c r="Y12" i="33"/>
  <c r="AC8" i="33"/>
  <c r="Z8" i="33"/>
  <c r="X10" i="33"/>
  <c r="AD8" i="33"/>
  <c r="Y4" i="33"/>
  <c r="Y5" i="33"/>
  <c r="AC5" i="33"/>
  <c r="AG11" i="33"/>
  <c r="Z4" i="33"/>
  <c r="AB4" i="33"/>
  <c r="X8" i="33"/>
  <c r="AG5" i="33"/>
  <c r="AA9" i="33"/>
  <c r="AD10" i="33"/>
  <c r="X3" i="33"/>
  <c r="AB9" i="33"/>
  <c r="AA7" i="33"/>
  <c r="AE10" i="33"/>
  <c r="AA6" i="33"/>
  <c r="AE12" i="33"/>
  <c r="AB7" i="33"/>
  <c r="AB8" i="33"/>
  <c r="AD9" i="33"/>
  <c r="AA12" i="33"/>
  <c r="AE11" i="33"/>
  <c r="AB5" i="33"/>
  <c r="X5" i="33"/>
  <c r="AE8" i="33"/>
  <c r="AA4" i="33"/>
  <c r="AC6" i="33"/>
  <c r="AC12" i="33"/>
  <c r="Z6" i="33"/>
  <c r="AD6" i="33"/>
  <c r="AC9" i="33"/>
  <c r="AC7" i="33"/>
  <c r="AG8" i="33"/>
  <c r="AC4" i="33"/>
  <c r="AE6" i="33"/>
  <c r="X11" i="33"/>
  <c r="Z9" i="33"/>
  <c r="Z11" i="33"/>
  <c r="X4" i="33"/>
  <c r="AD7" i="33"/>
  <c r="AA5" i="33"/>
  <c r="AD11" i="33"/>
  <c r="AF4" i="33"/>
  <c r="Y9" i="33"/>
  <c r="AF11" i="33"/>
  <c r="AA3" i="33"/>
  <c r="AF10" i="33"/>
  <c r="Y6" i="33"/>
  <c r="AC11" i="33"/>
  <c r="AD12" i="33"/>
  <c r="Y3" i="33"/>
  <c r="AE5" i="33"/>
  <c r="AD5" i="33"/>
  <c r="AB12" i="33"/>
  <c r="AE3" i="33"/>
  <c r="AG12" i="33"/>
  <c r="X12" i="33"/>
  <c r="AF9" i="33"/>
  <c r="Z12" i="33"/>
  <c r="Y10" i="33"/>
  <c r="X6" i="33"/>
  <c r="AG4" i="33"/>
  <c r="AG10" i="33"/>
  <c r="Y7" i="33"/>
  <c r="Z5" i="33"/>
  <c r="Z10" i="33"/>
  <c r="Z3" i="33"/>
  <c r="AC3" i="33"/>
  <c r="AG7" i="33"/>
  <c r="AF8" i="33"/>
  <c r="AD4" i="33"/>
  <c r="AE9" i="33"/>
  <c r="AF3" i="33"/>
  <c r="U4" i="33"/>
  <c r="V3" i="33"/>
  <c r="U6" i="33"/>
  <c r="U8" i="33"/>
  <c r="V11" i="33"/>
  <c r="U3" i="33"/>
  <c r="U12" i="33"/>
  <c r="V4" i="33"/>
  <c r="U11" i="33"/>
  <c r="V5" i="33"/>
  <c r="V8" i="33"/>
  <c r="V7" i="33"/>
  <c r="V10" i="33"/>
  <c r="U7" i="33"/>
  <c r="U5" i="33"/>
  <c r="U9" i="33"/>
  <c r="V9" i="33"/>
  <c r="V12" i="33"/>
  <c r="U10" i="33"/>
  <c r="V6" i="33"/>
  <c r="AK7" i="33"/>
  <c r="AM3" i="33"/>
  <c r="AN6" i="33"/>
  <c r="AL3" i="33"/>
  <c r="AM5" i="33"/>
  <c r="AN3" i="33"/>
  <c r="AL5" i="33"/>
  <c r="AM7" i="33"/>
  <c r="AL7" i="33"/>
  <c r="AN7" i="33"/>
  <c r="AL6" i="33"/>
  <c r="AM4" i="33"/>
  <c r="AL4" i="33"/>
  <c r="AK3" i="33"/>
  <c r="AM6" i="33"/>
  <c r="AK5" i="33"/>
  <c r="AN4" i="33"/>
  <c r="AN5" i="33"/>
  <c r="AK4" i="33"/>
  <c r="AK6" i="33"/>
  <c r="AI11" i="33"/>
  <c r="AI4" i="33"/>
  <c r="AI5" i="33"/>
  <c r="AI12" i="33"/>
  <c r="AI6" i="33"/>
  <c r="AI3" i="33"/>
  <c r="AI7" i="33"/>
  <c r="AI10" i="33"/>
  <c r="AI9" i="33"/>
  <c r="AI8" i="33"/>
  <c r="AE10" i="35"/>
  <c r="AE3" i="35"/>
  <c r="AE5" i="35"/>
  <c r="AE6" i="35"/>
  <c r="AE7" i="35"/>
  <c r="AE8" i="35"/>
  <c r="AE9" i="35"/>
  <c r="AE4" i="35"/>
  <c r="AI5" i="35"/>
  <c r="AH6" i="35"/>
  <c r="AH5" i="35"/>
  <c r="AG6" i="35"/>
  <c r="AI6" i="35"/>
  <c r="AG3" i="35"/>
  <c r="AH4" i="35"/>
  <c r="AJ4" i="35"/>
  <c r="AJ3" i="35"/>
  <c r="AJ6" i="35"/>
  <c r="AJ7" i="35"/>
  <c r="AG7" i="35"/>
  <c r="AI3" i="35"/>
  <c r="AI7" i="35"/>
  <c r="AJ5" i="35"/>
  <c r="AG4" i="35"/>
  <c r="AG5" i="35"/>
  <c r="AH3" i="35"/>
  <c r="AH7" i="35"/>
  <c r="AI4" i="35"/>
  <c r="W8" i="35"/>
  <c r="Z6" i="35"/>
  <c r="AB10" i="35"/>
  <c r="V3" i="35"/>
  <c r="X8" i="35"/>
  <c r="Z5" i="35"/>
  <c r="AB3" i="35"/>
  <c r="AC4" i="35"/>
  <c r="W10" i="35"/>
  <c r="AA4" i="35"/>
  <c r="AC5" i="35"/>
  <c r="V8" i="35"/>
  <c r="X10" i="35"/>
  <c r="Z9" i="35"/>
  <c r="AB7" i="35"/>
  <c r="V9" i="35"/>
  <c r="W3" i="35"/>
  <c r="Y4" i="35"/>
  <c r="AA6" i="35"/>
  <c r="AC6" i="35"/>
  <c r="X3" i="35"/>
  <c r="Y3" i="35"/>
  <c r="Z10" i="35"/>
  <c r="AB9" i="35"/>
  <c r="W4" i="35"/>
  <c r="Y6" i="35"/>
  <c r="AA8" i="35"/>
  <c r="AC7" i="35"/>
  <c r="X4" i="35"/>
  <c r="Y5" i="35"/>
  <c r="AA3" i="35"/>
  <c r="AB4" i="35"/>
  <c r="W6" i="35"/>
  <c r="Y10" i="35"/>
  <c r="AB6" i="35"/>
  <c r="AC9" i="35"/>
  <c r="X6" i="35"/>
  <c r="Y9" i="35"/>
  <c r="AA7" i="35"/>
  <c r="V7" i="35"/>
  <c r="Z8" i="35"/>
  <c r="X7" i="35"/>
  <c r="V4" i="35"/>
  <c r="AA10" i="35"/>
  <c r="X9" i="35"/>
  <c r="V10" i="35"/>
  <c r="AB8" i="35"/>
  <c r="Y7" i="35"/>
  <c r="V5" i="35"/>
  <c r="W5" i="35"/>
  <c r="AC3" i="35"/>
  <c r="Z3" i="35"/>
  <c r="Y8" i="35"/>
  <c r="AA9" i="35"/>
  <c r="Z4" i="35"/>
  <c r="AB5" i="35"/>
  <c r="AC10" i="35"/>
  <c r="V6" i="35"/>
  <c r="X5" i="35"/>
  <c r="W7" i="35"/>
  <c r="W9" i="35"/>
  <c r="AC8" i="35"/>
  <c r="Z7" i="35"/>
  <c r="AA5" i="35"/>
  <c r="T12" i="35"/>
  <c r="T6" i="35"/>
  <c r="S5" i="35"/>
  <c r="S3" i="35"/>
  <c r="S4" i="35"/>
  <c r="T7" i="35"/>
  <c r="S7" i="35"/>
  <c r="S8" i="35"/>
  <c r="T5" i="35"/>
  <c r="S11" i="35"/>
  <c r="T4" i="35"/>
  <c r="S6" i="35"/>
  <c r="T11" i="35"/>
  <c r="T10" i="35"/>
  <c r="T3" i="35"/>
  <c r="S12" i="35"/>
  <c r="S9" i="35"/>
  <c r="T9" i="35"/>
  <c r="S10" i="35"/>
  <c r="T8" i="35"/>
  <c r="Y3" i="36"/>
  <c r="U4" i="36"/>
  <c r="X6" i="36"/>
  <c r="Z5" i="36"/>
  <c r="V7" i="36"/>
  <c r="W4" i="36"/>
  <c r="W3" i="36"/>
  <c r="V8" i="36"/>
  <c r="W6" i="36"/>
  <c r="Z8" i="36"/>
  <c r="U8" i="36"/>
  <c r="U5" i="36"/>
  <c r="AA8" i="36"/>
  <c r="X4" i="36"/>
  <c r="Z3" i="36"/>
  <c r="X7" i="36"/>
  <c r="V3" i="36"/>
  <c r="V9" i="36"/>
  <c r="V6" i="36"/>
  <c r="Y5" i="36"/>
  <c r="U6" i="36"/>
  <c r="Z9" i="36"/>
  <c r="X5" i="36"/>
  <c r="Z4" i="36"/>
  <c r="W7" i="36"/>
  <c r="AA7" i="36"/>
  <c r="AA3" i="36"/>
  <c r="V4" i="36"/>
  <c r="X3" i="36"/>
  <c r="W9" i="36"/>
  <c r="Y8" i="36"/>
  <c r="U9" i="36"/>
  <c r="Z7" i="36"/>
  <c r="Y6" i="36"/>
  <c r="AA5" i="36"/>
  <c r="Y4" i="36"/>
  <c r="W8" i="36"/>
  <c r="AA6" i="36"/>
  <c r="Y9" i="36"/>
  <c r="U7" i="36"/>
  <c r="X8" i="36"/>
  <c r="Z6" i="36"/>
  <c r="AA9" i="36"/>
  <c r="V5" i="36"/>
  <c r="U3" i="36"/>
  <c r="W5" i="36"/>
  <c r="Y7" i="36"/>
  <c r="AA4" i="36"/>
  <c r="X9" i="36"/>
  <c r="AF5" i="36"/>
  <c r="AF4" i="36"/>
  <c r="AE3" i="36"/>
  <c r="AG5" i="36"/>
  <c r="AG3" i="36"/>
  <c r="AE7" i="36"/>
  <c r="AG7" i="36"/>
  <c r="AE6" i="36"/>
  <c r="AH3" i="36"/>
  <c r="AF6" i="36"/>
  <c r="AH7" i="36"/>
  <c r="AH4" i="36"/>
  <c r="AG6" i="36"/>
  <c r="AG4" i="36"/>
  <c r="AH6" i="36"/>
  <c r="AE5" i="36"/>
  <c r="AF3" i="36"/>
  <c r="AF7" i="36"/>
  <c r="AH5" i="36"/>
  <c r="AE4" i="36"/>
  <c r="AC7" i="36"/>
  <c r="AC6" i="36"/>
  <c r="AC8" i="36"/>
  <c r="AC4" i="36"/>
  <c r="AC9" i="36"/>
  <c r="AC5" i="36"/>
  <c r="AC3" i="36"/>
  <c r="R9" i="36"/>
  <c r="S10" i="36"/>
  <c r="S3" i="36"/>
  <c r="R8" i="36"/>
  <c r="S6" i="36"/>
  <c r="S7" i="36"/>
  <c r="R12" i="36"/>
  <c r="R3" i="36"/>
  <c r="S11" i="36"/>
  <c r="S9" i="36"/>
  <c r="R11" i="36"/>
  <c r="R5" i="36"/>
  <c r="R6" i="36"/>
  <c r="R7" i="36"/>
  <c r="S12" i="36"/>
  <c r="R10" i="36"/>
  <c r="S5" i="36"/>
  <c r="R4" i="36"/>
  <c r="S4" i="36"/>
  <c r="S8" i="36"/>
  <c r="AD4" i="38"/>
  <c r="AB3" i="38"/>
  <c r="AA4" i="38"/>
  <c r="AD6" i="38"/>
  <c r="AB5" i="38"/>
  <c r="AC6" i="38"/>
  <c r="AA3" i="38"/>
  <c r="AB7" i="38"/>
  <c r="AB6" i="38"/>
  <c r="AA5" i="38"/>
  <c r="AC3" i="38"/>
  <c r="AB4" i="38"/>
  <c r="AA7" i="38"/>
  <c r="AC5" i="38"/>
  <c r="AD7" i="38"/>
  <c r="AC7" i="38"/>
  <c r="AA6" i="38"/>
  <c r="AC4" i="38"/>
  <c r="AD5" i="38"/>
  <c r="AD3" i="38"/>
  <c r="Y7" i="38"/>
  <c r="Y5" i="38"/>
  <c r="Y3" i="38"/>
  <c r="Y6" i="38"/>
  <c r="Y4" i="38"/>
  <c r="S6" i="38"/>
  <c r="W6" i="38"/>
  <c r="W4" i="38"/>
  <c r="U3" i="38"/>
  <c r="V7" i="38"/>
  <c r="W3" i="38"/>
  <c r="S4" i="38"/>
  <c r="S5" i="38"/>
  <c r="S3" i="38"/>
  <c r="S7" i="38"/>
  <c r="V6" i="38"/>
  <c r="T6" i="38"/>
  <c r="T7" i="38"/>
  <c r="U5" i="38"/>
  <c r="T3" i="38"/>
  <c r="W5" i="38"/>
  <c r="V5" i="38"/>
  <c r="U6" i="38"/>
  <c r="U4" i="38"/>
  <c r="U7" i="38"/>
  <c r="T5" i="38"/>
  <c r="W7" i="38"/>
  <c r="T4" i="38"/>
  <c r="V3" i="38"/>
  <c r="V4" i="38"/>
  <c r="P11" i="38"/>
  <c r="P9" i="38"/>
  <c r="P4" i="38"/>
  <c r="Q5" i="38"/>
  <c r="Q3" i="38"/>
  <c r="P8" i="38"/>
  <c r="Q9" i="38"/>
  <c r="Q7" i="38"/>
  <c r="P12" i="38"/>
  <c r="P10" i="38"/>
  <c r="Q11" i="38"/>
  <c r="Q4" i="38"/>
  <c r="Q10" i="38"/>
  <c r="P6" i="38"/>
  <c r="Q8" i="38"/>
  <c r="P3" i="38"/>
  <c r="P7" i="38"/>
  <c r="P5" i="38"/>
  <c r="Q6" i="38"/>
  <c r="Q12" i="38"/>
  <c r="U4" i="37"/>
  <c r="T7" i="37"/>
  <c r="X4" i="37"/>
  <c r="W5" i="37"/>
  <c r="V8" i="37"/>
  <c r="T6" i="37"/>
  <c r="T5" i="37"/>
  <c r="T8" i="37"/>
  <c r="Y6" i="37"/>
  <c r="U3" i="37"/>
  <c r="U8" i="37"/>
  <c r="W4" i="37"/>
  <c r="X8" i="37"/>
  <c r="X7" i="37"/>
  <c r="W6" i="37"/>
  <c r="T4" i="37"/>
  <c r="Y5" i="37"/>
  <c r="W3" i="37"/>
  <c r="U5" i="37"/>
  <c r="T3" i="37"/>
  <c r="U7" i="37"/>
  <c r="U6" i="37"/>
  <c r="V5" i="37"/>
  <c r="X5" i="37"/>
  <c r="V3" i="37"/>
  <c r="Y8" i="37"/>
  <c r="Y3" i="37"/>
  <c r="W8" i="37"/>
  <c r="V7" i="37"/>
  <c r="W7" i="37"/>
  <c r="X3" i="37"/>
  <c r="V4" i="37"/>
  <c r="V6" i="37"/>
  <c r="Y4" i="37"/>
  <c r="Y7" i="37"/>
  <c r="X6" i="37"/>
  <c r="Q10" i="37"/>
  <c r="Q3" i="37"/>
  <c r="Q7" i="37"/>
  <c r="R7" i="37"/>
  <c r="R4" i="37"/>
  <c r="R3" i="37"/>
  <c r="R11" i="37"/>
  <c r="R8" i="37"/>
  <c r="Q8" i="37"/>
  <c r="Q4" i="37"/>
  <c r="Q9" i="37"/>
  <c r="Q6" i="37"/>
  <c r="R5" i="37"/>
  <c r="R12" i="37"/>
  <c r="R9" i="37"/>
  <c r="R6" i="37"/>
  <c r="Q5" i="37"/>
  <c r="Q12" i="37"/>
  <c r="R10" i="37"/>
  <c r="Q11" i="37"/>
  <c r="AE7" i="37"/>
  <c r="AC4" i="37"/>
  <c r="AD3" i="37"/>
  <c r="AF3" i="37"/>
  <c r="AE6" i="37"/>
  <c r="AD7" i="37"/>
  <c r="AF5" i="37"/>
  <c r="AF6" i="37"/>
  <c r="AF7" i="37"/>
  <c r="AC3" i="37"/>
  <c r="AC6" i="37"/>
  <c r="AC5" i="37"/>
  <c r="AD4" i="37"/>
  <c r="AC7" i="37"/>
  <c r="AE5" i="37"/>
  <c r="AE4" i="37"/>
  <c r="AF4" i="37"/>
  <c r="AE3" i="37"/>
  <c r="AD6" i="37"/>
  <c r="AD5" i="37"/>
  <c r="AA5" i="37"/>
  <c r="AA6" i="37"/>
  <c r="AA8" i="37"/>
  <c r="AA3" i="37"/>
  <c r="AA7" i="37"/>
  <c r="AA4" i="37"/>
  <c r="AL6" i="34"/>
  <c r="AJ7" i="34"/>
  <c r="AL7" i="34"/>
  <c r="AI5" i="34"/>
  <c r="AL5" i="34"/>
  <c r="AL3" i="34"/>
  <c r="AI7" i="34"/>
  <c r="AI6" i="34"/>
  <c r="AI4" i="34"/>
  <c r="AJ6" i="34"/>
  <c r="AJ3" i="34"/>
  <c r="AK3" i="34"/>
  <c r="AJ5" i="34"/>
  <c r="AK7" i="34"/>
  <c r="AK6" i="34"/>
  <c r="AK5" i="34"/>
  <c r="AL4" i="34"/>
  <c r="AI3" i="34"/>
  <c r="AK4" i="34"/>
  <c r="AJ4" i="34"/>
  <c r="AG8" i="34"/>
  <c r="AG9" i="34"/>
  <c r="AG3" i="34"/>
  <c r="AG10" i="34"/>
  <c r="AG11" i="34"/>
  <c r="AG6" i="34"/>
  <c r="AG7" i="34"/>
  <c r="AG4" i="34"/>
  <c r="AG5" i="34"/>
  <c r="T9" i="34"/>
  <c r="U3" i="34"/>
  <c r="U5" i="34"/>
  <c r="U11" i="34"/>
  <c r="T4" i="34"/>
  <c r="U9" i="34"/>
  <c r="T5" i="34"/>
  <c r="T8" i="34"/>
  <c r="T6" i="34"/>
  <c r="U10" i="34"/>
  <c r="T3" i="34"/>
  <c r="T11" i="34"/>
  <c r="U4" i="34"/>
  <c r="U7" i="34"/>
  <c r="U8" i="34"/>
  <c r="U12" i="34"/>
  <c r="T12" i="34"/>
  <c r="T10" i="34"/>
  <c r="U6" i="34"/>
  <c r="T7" i="34"/>
  <c r="AE6" i="34"/>
  <c r="Z6" i="34"/>
  <c r="AE7" i="34"/>
  <c r="AE9" i="34"/>
  <c r="Y9" i="34"/>
  <c r="AC7" i="34"/>
  <c r="AC8" i="34"/>
  <c r="AC11" i="34"/>
  <c r="AC9" i="34"/>
  <c r="Z7" i="34"/>
  <c r="X3" i="34"/>
  <c r="AB9" i="34"/>
  <c r="AA3" i="34"/>
  <c r="AB10" i="34"/>
  <c r="X9" i="34"/>
  <c r="AB7" i="34"/>
  <c r="AB3" i="34"/>
  <c r="Z3" i="34"/>
  <c r="AA10" i="34"/>
  <c r="Z4" i="34"/>
  <c r="AA11" i="34"/>
  <c r="AE10" i="34"/>
  <c r="Z9" i="34"/>
  <c r="AA4" i="34"/>
  <c r="X5" i="34"/>
  <c r="AD9" i="34"/>
  <c r="X6" i="34"/>
  <c r="AC3" i="34"/>
  <c r="AC5" i="34"/>
  <c r="X4" i="34"/>
  <c r="Y6" i="34"/>
  <c r="Y4" i="34"/>
  <c r="AD8" i="34"/>
  <c r="AE5" i="34"/>
  <c r="AB4" i="34"/>
  <c r="AD11" i="34"/>
  <c r="AE4" i="34"/>
  <c r="AB8" i="34"/>
  <c r="W6" i="34"/>
  <c r="AE8" i="34"/>
  <c r="AA9" i="34"/>
  <c r="X8" i="34"/>
  <c r="W3" i="34"/>
  <c r="AD5" i="34"/>
  <c r="Z10" i="34"/>
  <c r="AD7" i="34"/>
  <c r="Y7" i="34"/>
  <c r="Y11" i="34"/>
  <c r="AD10" i="34"/>
  <c r="AD4" i="34"/>
  <c r="AC6" i="34"/>
  <c r="Z11" i="34"/>
  <c r="AC4" i="34"/>
  <c r="Z5" i="34"/>
  <c r="AD3" i="34"/>
  <c r="AB6" i="34"/>
  <c r="AA8" i="34"/>
  <c r="W11" i="34"/>
  <c r="Y8" i="34"/>
  <c r="W5" i="34"/>
  <c r="X11" i="34"/>
  <c r="W10" i="34"/>
  <c r="AD6" i="34"/>
  <c r="W9" i="34"/>
  <c r="W8" i="34"/>
  <c r="X10" i="34"/>
  <c r="Y5" i="34"/>
  <c r="AC10" i="34"/>
  <c r="AE11" i="34"/>
  <c r="W7" i="34"/>
  <c r="AB11" i="34"/>
  <c r="W4" i="34"/>
  <c r="AE3" i="34"/>
  <c r="AA7" i="34"/>
  <c r="X7" i="34"/>
  <c r="AB5" i="34"/>
  <c r="AA6" i="34"/>
  <c r="Y3" i="34"/>
  <c r="Z8" i="34"/>
  <c r="AA5" i="34"/>
  <c r="Y10" i="34"/>
  <c r="V21" i="31"/>
  <c r="W23" i="31"/>
  <c r="W22" i="31"/>
  <c r="V25" i="31"/>
  <c r="W24" i="31"/>
  <c r="W21" i="31"/>
  <c r="V23" i="31"/>
  <c r="W29" i="31"/>
  <c r="W28" i="31"/>
  <c r="V20" i="31"/>
  <c r="W25" i="31"/>
  <c r="V26" i="31"/>
  <c r="V28" i="31"/>
  <c r="W27" i="31"/>
  <c r="V29" i="31"/>
  <c r="W20" i="31"/>
  <c r="V27" i="31"/>
  <c r="V22" i="31"/>
  <c r="V24" i="31"/>
  <c r="W26" i="31"/>
  <c r="AI23" i="31"/>
  <c r="AG29" i="31"/>
  <c r="AI24" i="31"/>
  <c r="AD26" i="31"/>
  <c r="AH25" i="31"/>
  <c r="Y23" i="31"/>
  <c r="AE24" i="31"/>
  <c r="AB23" i="31"/>
  <c r="AF24" i="31"/>
  <c r="AD30" i="31"/>
  <c r="Z27" i="31"/>
  <c r="AA27" i="31"/>
  <c r="AE26" i="31"/>
  <c r="AD24" i="31"/>
  <c r="AG26" i="31"/>
  <c r="Y24" i="31"/>
  <c r="AC25" i="31"/>
  <c r="AF27" i="31"/>
  <c r="AE28" i="31"/>
  <c r="AF28" i="31"/>
  <c r="Y28" i="31"/>
  <c r="AI25" i="31"/>
  <c r="AA28" i="31"/>
  <c r="AG24" i="31"/>
  <c r="AB20" i="31"/>
  <c r="Z26" i="31"/>
  <c r="AH29" i="31"/>
  <c r="AG30" i="31"/>
  <c r="Z30" i="31"/>
  <c r="AG28" i="31"/>
  <c r="AF26" i="31"/>
  <c r="AC30" i="31"/>
  <c r="AD25" i="31"/>
  <c r="AB28" i="31"/>
  <c r="AE23" i="31"/>
  <c r="Z20" i="31"/>
  <c r="AH21" i="31"/>
  <c r="Y22" i="31"/>
  <c r="AG25" i="31"/>
  <c r="AB27" i="31"/>
  <c r="AB30" i="31"/>
  <c r="AI21" i="31"/>
  <c r="AG27" i="31"/>
  <c r="Y26" i="31"/>
  <c r="Y29" i="31"/>
  <c r="AE21" i="31"/>
  <c r="AD23" i="31"/>
  <c r="AI27" i="31"/>
  <c r="AI20" i="31"/>
  <c r="AI29" i="31"/>
  <c r="AI28" i="31"/>
  <c r="Y25" i="31"/>
  <c r="AE22" i="31"/>
  <c r="AD29" i="31"/>
  <c r="AF22" i="31"/>
  <c r="AG21" i="31"/>
  <c r="AF30" i="31"/>
  <c r="AD21" i="31"/>
  <c r="AE29" i="31"/>
  <c r="AI26" i="31"/>
  <c r="AH27" i="31"/>
  <c r="AH30" i="31"/>
  <c r="AB22" i="31"/>
  <c r="AB25" i="31"/>
  <c r="Z24" i="31"/>
  <c r="AA24" i="31"/>
  <c r="AD22" i="31"/>
  <c r="AI22" i="31"/>
  <c r="AF21" i="31"/>
  <c r="AC28" i="31"/>
  <c r="AG20" i="31"/>
  <c r="AG23" i="31"/>
  <c r="AH24" i="31"/>
  <c r="AC26" i="31"/>
  <c r="AE20" i="31"/>
  <c r="Y30" i="31"/>
  <c r="AD27" i="31"/>
  <c r="AA23" i="31"/>
  <c r="AG22" i="31"/>
  <c r="AC24" i="31"/>
  <c r="AC22" i="31"/>
  <c r="Z29" i="31"/>
  <c r="AC21" i="31"/>
  <c r="AA22" i="31"/>
  <c r="AA25" i="31"/>
  <c r="AF29" i="31"/>
  <c r="AE25" i="31"/>
  <c r="AB29" i="31"/>
  <c r="AD28" i="31"/>
  <c r="Z21" i="31"/>
  <c r="AF23" i="31"/>
  <c r="AC23" i="31"/>
  <c r="AB26" i="31"/>
  <c r="Y27" i="31"/>
  <c r="AH28" i="31"/>
  <c r="AI30" i="31"/>
  <c r="AD20" i="31"/>
  <c r="AC20" i="31"/>
  <c r="AF20" i="31"/>
  <c r="AA26" i="31"/>
  <c r="Z25" i="31"/>
  <c r="AF25" i="31"/>
  <c r="AA20" i="31"/>
  <c r="AH26" i="31"/>
  <c r="AC29" i="31"/>
  <c r="Z22" i="31"/>
  <c r="AE30" i="31"/>
  <c r="AH20" i="31"/>
  <c r="AH23" i="31"/>
  <c r="AB24" i="31"/>
  <c r="Y20" i="31"/>
  <c r="AA29" i="31"/>
  <c r="AC27" i="31"/>
  <c r="AB21" i="31"/>
  <c r="AA30" i="31"/>
  <c r="Y21" i="31"/>
  <c r="Z28" i="31"/>
  <c r="AE27" i="31"/>
  <c r="Z23" i="31"/>
  <c r="AH22" i="31"/>
  <c r="AA21" i="31"/>
  <c r="AM21" i="31"/>
  <c r="AP20" i="31"/>
  <c r="AO21" i="31"/>
  <c r="AP22" i="31"/>
  <c r="AP23" i="31"/>
  <c r="AM23" i="31"/>
  <c r="AM20" i="31"/>
  <c r="AN21" i="31"/>
  <c r="AN20" i="31"/>
  <c r="AN24" i="31"/>
  <c r="AO22" i="31"/>
  <c r="AO23" i="31"/>
  <c r="AP21" i="31"/>
  <c r="AO24" i="31"/>
  <c r="AP24" i="31"/>
  <c r="AN22" i="31"/>
  <c r="AM22" i="31"/>
  <c r="AM24" i="31"/>
  <c r="AN23" i="31"/>
  <c r="AO20" i="31"/>
  <c r="AK22" i="31"/>
  <c r="AK21" i="31"/>
  <c r="AK30" i="31"/>
  <c r="AK29" i="31"/>
  <c r="AK23" i="31"/>
  <c r="AK28" i="31"/>
  <c r="AK25" i="31"/>
  <c r="AK27" i="31"/>
  <c r="AK20" i="31"/>
  <c r="AK24" i="31"/>
  <c r="AK26" i="31"/>
  <c r="AB4" i="39"/>
  <c r="AA3" i="39"/>
  <c r="AB7" i="39"/>
  <c r="AB6" i="39"/>
  <c r="AA5" i="39"/>
  <c r="Z4" i="39"/>
  <c r="Y3" i="39"/>
  <c r="AA7" i="39"/>
  <c r="AA4" i="39"/>
  <c r="Y5" i="39"/>
  <c r="Y6" i="39"/>
  <c r="Y4" i="39"/>
  <c r="Y7" i="39"/>
  <c r="Z6" i="39"/>
  <c r="Z3" i="39"/>
  <c r="AA6" i="39"/>
  <c r="Z5" i="39"/>
  <c r="AB3" i="39"/>
  <c r="Z7" i="39"/>
  <c r="AB5" i="39"/>
  <c r="T3" i="39"/>
  <c r="U3" i="39"/>
  <c r="T5" i="39"/>
  <c r="U5" i="39"/>
  <c r="R6" i="39"/>
  <c r="R4" i="39"/>
  <c r="S6" i="39"/>
  <c r="S4" i="39"/>
  <c r="T4" i="39"/>
  <c r="T6" i="39"/>
  <c r="U4" i="39"/>
  <c r="U6" i="39"/>
  <c r="R5" i="39"/>
  <c r="S3" i="39"/>
  <c r="S5" i="39"/>
  <c r="R3" i="39"/>
  <c r="W5" i="39"/>
  <c r="W6" i="39"/>
  <c r="W3" i="39"/>
  <c r="W4" i="39"/>
  <c r="O4" i="39"/>
  <c r="O5" i="39"/>
  <c r="P7" i="39"/>
  <c r="O8" i="39"/>
  <c r="O9" i="39"/>
  <c r="P11" i="39"/>
  <c r="O12" i="39"/>
  <c r="P9" i="39"/>
  <c r="P6" i="39"/>
  <c r="P4" i="39"/>
  <c r="O10" i="39"/>
  <c r="P3" i="39"/>
  <c r="P8" i="39"/>
  <c r="P10" i="39"/>
  <c r="P12" i="39"/>
  <c r="O3" i="39"/>
  <c r="P5" i="39"/>
  <c r="O7" i="39"/>
  <c r="O6" i="39"/>
  <c r="O11" i="39"/>
  <c r="E203" i="29"/>
  <c r="E202" i="29"/>
  <c r="B203" i="29"/>
  <c r="B202" i="29"/>
  <c r="C203" i="29"/>
  <c r="C202" i="29"/>
  <c r="D3" i="29"/>
  <c r="D4" i="29"/>
  <c r="D5" i="29"/>
  <c r="D6" i="29"/>
  <c r="D7" i="29"/>
  <c r="D8" i="29"/>
  <c r="D9" i="29"/>
  <c r="D10" i="29"/>
  <c r="D11" i="29"/>
  <c r="D12" i="29"/>
  <c r="D13" i="29"/>
  <c r="D14" i="29"/>
  <c r="D15" i="29"/>
  <c r="D16" i="29"/>
  <c r="D17" i="29"/>
  <c r="D18" i="29"/>
  <c r="D19" i="29"/>
  <c r="D20" i="29"/>
  <c r="D21" i="29"/>
  <c r="D22" i="29"/>
  <c r="D23" i="29"/>
  <c r="D24" i="29"/>
  <c r="D25" i="29"/>
  <c r="D26" i="29"/>
  <c r="D27" i="29"/>
  <c r="D28" i="29"/>
  <c r="D29" i="29"/>
  <c r="D30" i="29"/>
  <c r="D31" i="29"/>
  <c r="D32" i="29"/>
  <c r="D33" i="29"/>
  <c r="D34" i="29"/>
  <c r="D35" i="29"/>
  <c r="D36" i="29"/>
  <c r="D37" i="29"/>
  <c r="D38" i="29"/>
  <c r="D39" i="29"/>
  <c r="D40" i="29"/>
  <c r="D41" i="29"/>
  <c r="D42" i="29"/>
  <c r="D43" i="29"/>
  <c r="D44" i="29"/>
  <c r="D45" i="29"/>
  <c r="D46" i="29"/>
  <c r="D47" i="29"/>
  <c r="D48" i="29"/>
  <c r="D49" i="29"/>
  <c r="D50" i="29"/>
  <c r="D51" i="29"/>
  <c r="D52" i="29"/>
  <c r="D53" i="29"/>
  <c r="D54" i="29"/>
  <c r="D55" i="29"/>
  <c r="D56" i="29"/>
  <c r="D57" i="29"/>
  <c r="D58" i="29"/>
  <c r="D59" i="29"/>
  <c r="D60" i="29"/>
  <c r="D61" i="29"/>
  <c r="D62" i="29"/>
  <c r="D63" i="29"/>
  <c r="D64" i="29"/>
  <c r="D65" i="29"/>
  <c r="D66" i="29"/>
  <c r="D67" i="29"/>
  <c r="D68" i="29"/>
  <c r="D69" i="29"/>
  <c r="D70" i="29"/>
  <c r="D71" i="29"/>
  <c r="D72" i="29"/>
  <c r="D73" i="29"/>
  <c r="D74" i="29"/>
  <c r="D75" i="29"/>
  <c r="D76" i="29"/>
  <c r="D77" i="29"/>
  <c r="D78" i="29"/>
  <c r="D79" i="29"/>
  <c r="D80" i="29"/>
  <c r="D81" i="29"/>
  <c r="D82" i="29"/>
  <c r="D83" i="29"/>
  <c r="D84" i="29"/>
  <c r="D85" i="29"/>
  <c r="D86" i="29"/>
  <c r="D87" i="29"/>
  <c r="D88" i="29"/>
  <c r="D89" i="29"/>
  <c r="D90" i="29"/>
  <c r="D91" i="29"/>
  <c r="D92" i="29"/>
  <c r="D93" i="29"/>
  <c r="D94" i="29"/>
  <c r="D95" i="29"/>
  <c r="D96" i="29"/>
  <c r="D97" i="29"/>
  <c r="D98" i="29"/>
  <c r="D99" i="29"/>
  <c r="D100" i="29"/>
  <c r="D101" i="29"/>
  <c r="D102" i="29"/>
  <c r="D103" i="29"/>
  <c r="D104" i="29"/>
  <c r="D105" i="29"/>
  <c r="D106" i="29"/>
  <c r="D107" i="29"/>
  <c r="D108" i="29"/>
  <c r="D109" i="29"/>
  <c r="D110" i="29"/>
  <c r="D111" i="29"/>
  <c r="D112" i="29"/>
  <c r="D113" i="29"/>
  <c r="D114" i="29"/>
  <c r="D115" i="29"/>
  <c r="D116" i="29"/>
  <c r="D117" i="29"/>
  <c r="D118" i="29"/>
  <c r="D119" i="29"/>
  <c r="D120" i="29"/>
  <c r="D121" i="29"/>
  <c r="D122" i="29"/>
  <c r="D123" i="29"/>
  <c r="D124" i="29"/>
  <c r="D125" i="29"/>
  <c r="D126" i="29"/>
  <c r="D127" i="29"/>
  <c r="D128" i="29"/>
  <c r="D129" i="29"/>
  <c r="D130" i="29"/>
  <c r="D131" i="29"/>
  <c r="D132" i="29"/>
  <c r="D133" i="29"/>
  <c r="D134" i="29"/>
  <c r="D135" i="29"/>
  <c r="D136" i="29"/>
  <c r="D137" i="29"/>
  <c r="D138" i="29"/>
  <c r="D139" i="29"/>
  <c r="D140" i="29"/>
  <c r="D141" i="29"/>
  <c r="D142" i="29"/>
  <c r="D143" i="29"/>
  <c r="D144" i="29"/>
  <c r="D145" i="29"/>
  <c r="D146" i="29"/>
  <c r="D147" i="29"/>
  <c r="D148" i="29"/>
  <c r="D149" i="29"/>
  <c r="D150" i="29"/>
  <c r="D151" i="29"/>
  <c r="D152" i="29"/>
  <c r="D153" i="29"/>
  <c r="D154" i="29"/>
  <c r="D155" i="29"/>
  <c r="D156" i="29"/>
  <c r="D157" i="29"/>
  <c r="D158" i="29"/>
  <c r="D159" i="29"/>
  <c r="D160" i="29"/>
  <c r="D161" i="29"/>
  <c r="D162" i="29"/>
  <c r="D163" i="29"/>
  <c r="D164" i="29"/>
  <c r="D165" i="29"/>
  <c r="D166" i="29"/>
  <c r="D167" i="29"/>
  <c r="D168" i="29"/>
  <c r="D169" i="29"/>
  <c r="D170" i="29"/>
  <c r="D171" i="29"/>
  <c r="D172" i="29"/>
  <c r="D173" i="29"/>
  <c r="D174" i="29"/>
  <c r="D175" i="29"/>
  <c r="D176" i="29"/>
  <c r="D177" i="29"/>
  <c r="D178" i="29"/>
  <c r="D179" i="29"/>
  <c r="D180" i="29"/>
  <c r="D181" i="29"/>
  <c r="D182" i="29"/>
  <c r="D183" i="29"/>
  <c r="D184" i="29"/>
  <c r="D185" i="29"/>
  <c r="D186" i="29"/>
  <c r="D187" i="29"/>
  <c r="D188" i="29"/>
  <c r="D189" i="29"/>
  <c r="D190" i="29"/>
  <c r="D191" i="29"/>
  <c r="D192" i="29"/>
  <c r="D193" i="29"/>
  <c r="D194" i="29"/>
  <c r="D195" i="29"/>
  <c r="D196" i="29"/>
  <c r="D197" i="29"/>
  <c r="D198" i="29"/>
  <c r="D199" i="29"/>
  <c r="D200" i="29"/>
  <c r="D201" i="29"/>
  <c r="D2" i="29"/>
  <c r="D32" i="19" l="1"/>
  <c r="C32" i="19"/>
  <c r="B32" i="19"/>
  <c r="D31" i="19"/>
  <c r="C31" i="19"/>
  <c r="B31" i="19"/>
  <c r="D30" i="19"/>
  <c r="C30" i="19"/>
</calcChain>
</file>

<file path=xl/sharedStrings.xml><?xml version="1.0" encoding="utf-8"?>
<sst xmlns="http://schemas.openxmlformats.org/spreadsheetml/2006/main" count="2349" uniqueCount="370">
  <si>
    <t>ID</t>
  </si>
  <si>
    <t>Measurement Scale</t>
  </si>
  <si>
    <t>Customer Type</t>
  </si>
  <si>
    <t>Region</t>
  </si>
  <si>
    <t>Advertising</t>
  </si>
  <si>
    <t>Competitive Pricing</t>
  </si>
  <si>
    <t>Order &amp; Billing</t>
  </si>
  <si>
    <t>Price Flexibility</t>
  </si>
  <si>
    <t>Advert</t>
  </si>
  <si>
    <t>Short Description</t>
  </si>
  <si>
    <t>Extended Description</t>
  </si>
  <si>
    <t>Identification Number</t>
  </si>
  <si>
    <t>Customer location</t>
  </si>
  <si>
    <t>Perception that ordering and billing is handled efficiently and correctly</t>
  </si>
  <si>
    <t>A scale from 1 = Poor to 10 = Excellent</t>
  </si>
  <si>
    <t>Variable Label</t>
  </si>
  <si>
    <t>Q3</t>
  </si>
  <si>
    <t>Q4</t>
  </si>
  <si>
    <t>Q1</t>
  </si>
  <si>
    <t>Q2</t>
  </si>
  <si>
    <t>Quarter</t>
  </si>
  <si>
    <t>Year</t>
  </si>
  <si>
    <t>Financial Year</t>
  </si>
  <si>
    <t>Financial Quarter</t>
  </si>
  <si>
    <t>Quarter description</t>
  </si>
  <si>
    <t>Financial year description</t>
  </si>
  <si>
    <t>For further information see www.jeremydawson.co.uk/slopes.htm.</t>
  </si>
  <si>
    <t>Enter information from your regression in the shaded cells</t>
  </si>
  <si>
    <t>Variable names:</t>
  </si>
  <si>
    <t>Name of independent variable:</t>
  </si>
  <si>
    <t>Name of interacting variable (moderator):</t>
  </si>
  <si>
    <t>Regression Coefficients:</t>
  </si>
  <si>
    <t>Independent variable:</t>
  </si>
  <si>
    <t>Interacting variable (moderator):</t>
  </si>
  <si>
    <t>Interaction Term:</t>
  </si>
  <si>
    <t>Intercept / Constant:</t>
  </si>
  <si>
    <t>Means / SDs of variables:</t>
  </si>
  <si>
    <t>Mean of independent variable:</t>
  </si>
  <si>
    <t>SD of independent variable:</t>
  </si>
  <si>
    <t>Mean of moderator:</t>
  </si>
  <si>
    <t>SD of moderator:</t>
  </si>
  <si>
    <t>Do not type below this line</t>
  </si>
  <si>
    <t>Recommend</t>
  </si>
  <si>
    <t>Cust_Type</t>
  </si>
  <si>
    <t>Dist_Channel</t>
  </si>
  <si>
    <t>Distribution Channel</t>
  </si>
  <si>
    <t>Quality</t>
  </si>
  <si>
    <t>Product Quality Perception</t>
  </si>
  <si>
    <t>A scale from 1 = Poor Quality to 10 = Excellent Quality</t>
  </si>
  <si>
    <t>SM_Presence</t>
  </si>
  <si>
    <t>Social Media Presence</t>
  </si>
  <si>
    <t>A scale from 1 = No Presence at all to 10 = Active Presence on SM platforms</t>
  </si>
  <si>
    <t>Brand_Image</t>
  </si>
  <si>
    <t>Brand Image Perception</t>
  </si>
  <si>
    <t>Comp_Pricing</t>
  </si>
  <si>
    <t>Flex_Price</t>
  </si>
  <si>
    <t>A scale from 1 = Not Flexible at all to 10 = Very Flexible</t>
  </si>
  <si>
    <t>0 = No, would not Recommend; 1 = Yes, would Definitely Recommend</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</si>
  <si>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</si>
  <si>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</si>
  <si>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</si>
  <si>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</si>
  <si>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</si>
  <si>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</si>
  <si>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</si>
  <si>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</si>
  <si>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</si>
  <si>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</si>
  <si>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</si>
  <si>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</si>
  <si>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</si>
  <si>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</si>
  <si>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</si>
  <si>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</si>
  <si>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</si>
  <si>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</si>
  <si>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</si>
  <si>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</si>
  <si>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</si>
  <si>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</si>
  <si>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</si>
  <si>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</si>
  <si>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</si>
  <si>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</si>
  <si>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</si>
  <si>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</si>
  <si>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</si>
  <si>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</si>
  <si>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</si>
  <si>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</si>
  <si>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</si>
  <si>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</si>
  <si>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</si>
  <si>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</si>
  <si>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</si>
  <si>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</si>
  <si>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</si>
  <si>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</si>
  <si>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</si>
  <si>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</si>
  <si>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</si>
  <si>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</si>
  <si>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</si>
  <si>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</si>
  <si>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</si>
  <si>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</si>
  <si>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</si>
  <si>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</si>
  <si>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</si>
  <si>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</si>
  <si>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</si>
  <si>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</si>
  <si>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</si>
  <si>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</si>
  <si>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</si>
  <si>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</si>
  <si>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</si>
  <si>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</si>
  <si>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</si>
  <si>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</si>
  <si>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</si>
  <si>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</si>
  <si>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</si>
  <si>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</si>
  <si>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</si>
  <si>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</si>
  <si>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</si>
  <si>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</si>
  <si>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</si>
  <si>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</si>
  <si>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</si>
  <si>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</si>
  <si>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</si>
  <si>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</si>
  <si>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</si>
  <si>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</si>
  <si>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</si>
  <si>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</si>
  <si>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</si>
  <si>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</si>
  <si>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</si>
  <si>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</si>
  <si>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</si>
  <si>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</si>
  <si>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</si>
  <si>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</si>
  <si>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</si>
  <si>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</si>
  <si>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</si>
  <si>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</si>
  <si>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</si>
  <si>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</si>
  <si>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</si>
  <si>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</si>
  <si>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</si>
  <si>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</si>
  <si>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</si>
  <si>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</si>
  <si>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</si>
  <si>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</si>
  <si>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</si>
  <si>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</si>
  <si>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</si>
  <si>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</si>
  <si>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</si>
  <si>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</si>
  <si>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</si>
  <si>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</si>
  <si>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</si>
  <si>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</si>
  <si>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</si>
  <si>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</si>
  <si>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</si>
  <si>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</si>
  <si>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</si>
  <si>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</si>
  <si>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</si>
  <si>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</si>
  <si>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</si>
  <si>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</si>
  <si>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</si>
  <si>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</si>
  <si>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</si>
  <si>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</si>
  <si>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</si>
  <si>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</si>
  <si>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</si>
  <si>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</si>
  <si>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</si>
  <si>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</si>
  <si>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</si>
  <si>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</si>
  <si>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</si>
  <si>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</si>
  <si>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</si>
  <si>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</si>
  <si>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</si>
  <si>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</si>
  <si>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</si>
  <si>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</si>
  <si>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</si>
  <si>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</si>
  <si>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</si>
  <si>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</si>
  <si>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</si>
  <si>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</si>
  <si>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</si>
  <si>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</si>
  <si>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</si>
  <si>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</si>
  <si>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</si>
  <si>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</si>
  <si>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</si>
  <si>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</si>
  <si>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</si>
  <si>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</si>
  <si>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</si>
  <si>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</si>
  <si>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</si>
  <si>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</si>
  <si>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</si>
  <si>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</si>
  <si>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</si>
  <si>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</si>
  <si>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</si>
  <si>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</si>
  <si>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</si>
  <si>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</si>
  <si>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</si>
  <si>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</si>
  <si>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</si>
  <si>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</si>
  <si>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</si>
  <si>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</si>
  <si>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</si>
  <si>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</si>
  <si>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</si>
  <si>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</si>
  <si>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</si>
  <si>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</si>
  <si>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</si>
  <si>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</si>
  <si>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</si>
  <si>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</si>
  <si>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</si>
  <si>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</si>
  <si>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</si>
  <si>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</si>
  <si>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</si>
  <si>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</si>
  <si>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</si>
  <si>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</si>
  <si>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</si>
  <si>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</si>
  <si>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</si>
  <si>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</si>
  <si>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</si>
  <si>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</si>
  <si>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Loyalty</t>
  </si>
  <si>
    <t>Order_Fulfillment</t>
  </si>
  <si>
    <t>A scale from 1 = Very Slow to 10 = Very Fast</t>
  </si>
  <si>
    <t>Shipping Speed</t>
  </si>
  <si>
    <t>Shipping Cost</t>
  </si>
  <si>
    <t>Shipping_Speed</t>
  </si>
  <si>
    <t>Shipping_Cost</t>
  </si>
  <si>
    <t>A scale from 1 = Not Affordable at All to 10 = Definitely Affordable</t>
  </si>
  <si>
    <t>A scale from 1 = Negative Image to 10 = Positive Image</t>
  </si>
  <si>
    <t>Perception of time it takes to deliver products once an order has been confirmed</t>
  </si>
  <si>
    <t>Perception of delivery costs</t>
  </si>
  <si>
    <t>Number of years</t>
  </si>
  <si>
    <t>Order_Qty</t>
  </si>
  <si>
    <t>Quantity_Ordered</t>
  </si>
  <si>
    <t>You must not otherwise copy or share any part of this document for any other purpose except as expressly permitted under your local copyright laws or with Deakin University's prior consent.</t>
  </si>
  <si>
    <t>0 = Through a distribution network; 1 = Directly</t>
  </si>
  <si>
    <t>Type of customer that purchases B-Hive's products</t>
  </si>
  <si>
    <t>How B-Hive's products are sold to customers</t>
  </si>
  <si>
    <t>Perceived level of quality of B-Hive's products</t>
  </si>
  <si>
    <t>Overall perception of B-Hive's online presence, especially on social media platforms</t>
  </si>
  <si>
    <t>Perceptions of B-Hive's advertising campaigns</t>
  </si>
  <si>
    <t>Overall image of B-Hive's brand</t>
  </si>
  <si>
    <t xml:space="preserve">Extent to which customers believe B-Hive offers competitive pricing </t>
  </si>
  <si>
    <t>Perceived willingness of B-Hive to negotiate product prices</t>
  </si>
  <si>
    <t>Recommending B-Hive to Other Customers</t>
  </si>
  <si>
    <t>Length of Relationship with B-Hive</t>
  </si>
  <si>
    <t>Length of time a particular customer has been buying from B-Hive</t>
  </si>
  <si>
    <t>0 = Metro; 1 = Regional</t>
  </si>
  <si>
    <t>Number of 1Kg Honey Buckets ordered by the customer</t>
  </si>
  <si>
    <t>0 = Resellers; 1 = Consumers</t>
  </si>
  <si>
    <t>DEAKIN UNIVERSITY 2022</t>
  </si>
  <si>
    <t>Kgs</t>
  </si>
  <si>
    <t xml:space="preserve">Hundreds </t>
  </si>
  <si>
    <t xml:space="preserve">Whether a customer would recommend B-Hive products to others </t>
  </si>
  <si>
    <t>Sales (kgs)</t>
  </si>
  <si>
    <t>Sales</t>
  </si>
  <si>
    <t>Past Sales</t>
  </si>
  <si>
    <t>Past Sales Volumes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</si>
  <si>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</si>
  <si>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</si>
  <si>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</si>
  <si>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</si>
  <si>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</si>
  <si>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</si>
  <si>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</si>
  <si>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</si>
  <si>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</si>
  <si>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</si>
  <si>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</si>
  <si>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</si>
  <si>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</si>
  <si>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</si>
  <si>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</si>
  <si>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</si>
  <si>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</si>
  <si>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</si>
  <si>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</si>
  <si>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</si>
  <si>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</si>
  <si>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</si>
  <si>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</si>
  <si>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</si>
  <si>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</si>
  <si>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</si>
  <si>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Order_Qty</t>
  </si>
  <si>
    <t>Residuals</t>
  </si>
  <si>
    <t>Standard Residuals</t>
  </si>
  <si>
    <t>PROBABILITY OUTPUT</t>
  </si>
  <si>
    <t>Percentile</t>
  </si>
  <si>
    <t>Brand*Quality</t>
  </si>
  <si>
    <t>Mean</t>
  </si>
  <si>
    <t>s.d.</t>
  </si>
  <si>
    <t>Min</t>
  </si>
  <si>
    <t>Max</t>
  </si>
  <si>
    <t>Logistic Regression</t>
  </si>
  <si>
    <t># Iter</t>
  </si>
  <si>
    <t>Alpha</t>
  </si>
  <si>
    <t>LL statistics</t>
  </si>
  <si>
    <t>Covariance matrix</t>
  </si>
  <si>
    <t>Converge</t>
  </si>
  <si>
    <t>Classification Table</t>
  </si>
  <si>
    <t>Cutoff</t>
  </si>
  <si>
    <t>AUC</t>
  </si>
  <si>
    <t>%change in odds</t>
  </si>
  <si>
    <t>intercept</t>
  </si>
  <si>
    <t>Positive Brand Image</t>
  </si>
  <si>
    <t>Dist-Direct</t>
  </si>
  <si>
    <t>PP</t>
  </si>
  <si>
    <t>Dist-Network</t>
  </si>
  <si>
    <t>Logit</t>
  </si>
  <si>
    <t>Odds</t>
  </si>
  <si>
    <t>Probability</t>
  </si>
  <si>
    <t>quality</t>
  </si>
  <si>
    <t>positive_BI</t>
  </si>
  <si>
    <t>dist-chan</t>
  </si>
  <si>
    <t>% change in odds</t>
  </si>
  <si>
    <t>4 MA</t>
  </si>
  <si>
    <t>4 Centered MA</t>
  </si>
  <si>
    <t>Ratio (Obs/MA)</t>
  </si>
  <si>
    <t>Index</t>
  </si>
  <si>
    <t>Deseaonalised</t>
  </si>
  <si>
    <t>Trend</t>
  </si>
  <si>
    <t>APE</t>
  </si>
  <si>
    <t>Average</t>
  </si>
  <si>
    <t>Sum</t>
  </si>
  <si>
    <t>Indices</t>
  </si>
  <si>
    <t>Time Series Model Taking Seasonality into account</t>
  </si>
  <si>
    <t>Time Period</t>
  </si>
  <si>
    <t xml:space="preserve">Forecast </t>
  </si>
  <si>
    <t>Observed</t>
  </si>
  <si>
    <t>MAPE</t>
  </si>
  <si>
    <t>Brand 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</si>
</sst>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15" x14ac:knownFonts="1">
    <font>
      <sz val="10"/>
      <name val="Arial"/>
      <family val="2"/>
    </font>
    <font>
      <sz val="11"/>
      <color theme="1"/>
      <name val="Calibri"/>
      <family val="2"/>
      <scheme val="minor"/>
    </font>
    <font>
      <b/>
      <sz val="10"/>
      <name val="Arial"/>
      <family val="2"/>
    </font>
    <font>
      <b/>
      <sz val="10"/>
      <color indexed="18"/>
      <name val="Arial"/>
      <family val="2"/>
    </font>
    <font>
      <sz val="10"/>
      <color indexed="18"/>
      <name val="Arial"/>
      <family val="2"/>
    </font>
    <font>
      <sz val="10"/>
      <color indexed="10"/>
      <name val="Arial"/>
      <family val="2"/>
    </font>
    <font>
      <b/>
      <sz val="10"/>
      <color indexed="9"/>
      <name val="Arial"/>
      <family val="2"/>
    </font>
    <font>
      <sz val="10"/>
      <color indexed="9"/>
      <name val="Arial"/>
      <family val="2"/>
    </font>
    <font>
      <sz val="14"/>
      <color theme="1"/>
      <name val="Calibri"/>
      <family val="2"/>
      <scheme val="minor"/>
    </font>
    <font>
      <sz val="16"/>
      <color rgb="FFFF0000"/>
      <name val="Calibri"/>
      <family val="2"/>
    </font>
    <font>
      <b/>
      <sz val="12"/>
      <name val="Calibri Light"/>
      <family val="2"/>
      <scheme val="major"/>
    </font>
    <font>
      <sz val="12"/>
      <name val="Arial"/>
      <family val="2"/>
    </font>
    <font>
      <sz val="12"/>
      <name val="Calibri Light"/>
      <family val="2"/>
      <scheme val="major"/>
    </font>
    <font>
      <b/>
      <sz val="12"/>
      <name val="Arial"/>
      <family val="2"/>
    </font>
    <font>
      <i/>
      <sz val="10"/>
      <name val="Arial"/>
      <family val="2"/>
    </font>
  </fonts>
  <fills count="17">
    <fill>
      <patternFill patternType="none"/>
    </fill>
    <fill>
      <patternFill patternType="gray125"/>
    </fill>
    <fill>
      <patternFill patternType="solid">
        <fgColor indexed="43"/>
        <bgColor indexed="64"/>
      </patternFill>
    </fill>
    <fill>
      <patternFill patternType="solid">
        <fgColor indexed="18"/>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7" tint="0.39997558519241921"/>
        <bgColor indexed="64"/>
      </patternFill>
    </fill>
  </fills>
  <borders count="32">
    <border>
      <left/>
      <right/>
      <top/>
      <bottom/>
      <diagonal/>
    </border>
    <border>
      <left/>
      <right/>
      <top/>
      <bottom style="double">
        <color auto="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double">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2">
    <xf numFmtId="0" fontId="0" fillId="0" borderId="0"/>
    <xf numFmtId="0" fontId="1" fillId="0" borderId="0"/>
  </cellStyleXfs>
  <cellXfs count="162">
    <xf numFmtId="0" fontId="0" fillId="0" borderId="0" xfId="0"/>
    <xf numFmtId="0" fontId="2" fillId="0" borderId="0" xfId="0" applyFont="1"/>
    <xf numFmtId="0" fontId="2" fillId="2" borderId="0" xfId="0" applyFont="1" applyFill="1" applyAlignment="1">
      <alignment horizontal="left" wrapText="1"/>
    </xf>
    <xf numFmtId="0" fontId="3" fillId="0" borderId="0" xfId="0" applyFont="1" applyAlignment="1">
      <alignment horizontal="right"/>
    </xf>
    <xf numFmtId="0" fontId="4" fillId="0" borderId="0" xfId="0" applyFont="1" applyAlignment="1">
      <alignment horizontal="right"/>
    </xf>
    <xf numFmtId="0" fontId="5" fillId="2" borderId="0" xfId="0" applyFont="1" applyFill="1" applyAlignment="1">
      <alignment horizontal="right"/>
    </xf>
    <xf numFmtId="0" fontId="4" fillId="0" borderId="0" xfId="0" applyFont="1"/>
    <xf numFmtId="0" fontId="5" fillId="0" borderId="0" xfId="0" applyFont="1"/>
    <xf numFmtId="0" fontId="5" fillId="2" borderId="0" xfId="0" applyFont="1" applyFill="1"/>
    <xf numFmtId="0" fontId="6" fillId="3" borderId="0" xfId="0" applyFont="1" applyFill="1"/>
    <xf numFmtId="0" fontId="0" fillId="3" borderId="0" xfId="0" applyFill="1"/>
    <xf numFmtId="0" fontId="7" fillId="0" borderId="0" xfId="0" applyFont="1"/>
    <xf numFmtId="0" fontId="7" fillId="0" borderId="0" xfId="0" applyFont="1" applyAlignment="1">
      <alignment horizontal="right"/>
    </xf>
    <xf numFmtId="0" fontId="1" fillId="0" borderId="0" xfId="1"/>
    <xf numFmtId="0" fontId="8" fillId="0" borderId="0" xfId="1" applyFont="1"/>
    <xf numFmtId="0" fontId="9" fillId="0" borderId="0" xfId="1" applyFont="1" applyAlignment="1">
      <alignment vertical="center"/>
    </xf>
    <xf numFmtId="0" fontId="10" fillId="0" borderId="1" xfId="0" applyFont="1" applyBorder="1" applyAlignment="1">
      <alignment horizontal="center" vertical="center"/>
    </xf>
    <xf numFmtId="0" fontId="11" fillId="0" borderId="0" xfId="0" applyFont="1"/>
    <xf numFmtId="0" fontId="12" fillId="0" borderId="0" xfId="0" applyFont="1" applyAlignment="1">
      <alignment horizontal="left" vertical="center"/>
    </xf>
    <xf numFmtId="0" fontId="12" fillId="4" borderId="0" xfId="0" applyFont="1" applyFill="1" applyAlignment="1">
      <alignment horizontal="left" vertical="center"/>
    </xf>
    <xf numFmtId="0" fontId="11" fillId="0" borderId="0" xfId="0" quotePrefix="1" applyFont="1"/>
    <xf numFmtId="0" fontId="13" fillId="0" borderId="0" xfId="0" applyFont="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center" vertical="center"/>
    </xf>
    <xf numFmtId="164" fontId="11" fillId="0" borderId="0" xfId="0" applyNumberFormat="1" applyFont="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12" fillId="5" borderId="0" xfId="0" applyFont="1" applyFill="1" applyAlignment="1">
      <alignment horizontal="left" vertical="center"/>
    </xf>
    <xf numFmtId="0" fontId="12" fillId="6" borderId="0" xfId="0" applyFont="1" applyFill="1" applyAlignment="1">
      <alignment horizontal="left" vertical="center"/>
    </xf>
    <xf numFmtId="0" fontId="12" fillId="6" borderId="1" xfId="0" applyFont="1" applyFill="1" applyBorder="1" applyAlignment="1">
      <alignment horizontal="left" vertical="center"/>
    </xf>
    <xf numFmtId="0" fontId="12" fillId="7" borderId="0" xfId="0" applyFont="1" applyFill="1" applyAlignment="1">
      <alignment horizontal="left" vertical="center"/>
    </xf>
    <xf numFmtId="0" fontId="12" fillId="7" borderId="0" xfId="0" applyFont="1" applyFill="1"/>
    <xf numFmtId="0" fontId="12" fillId="7" borderId="1" xfId="0" applyFont="1" applyFill="1" applyBorder="1" applyAlignment="1">
      <alignment horizontal="left" vertical="center"/>
    </xf>
    <xf numFmtId="0" fontId="12" fillId="7" borderId="1" xfId="0" applyFont="1" applyFill="1" applyBorder="1"/>
    <xf numFmtId="0" fontId="12" fillId="7" borderId="1" xfId="0" applyFont="1" applyFill="1" applyBorder="1" applyAlignment="1">
      <alignment horizontal="left"/>
    </xf>
    <xf numFmtId="0" fontId="12" fillId="7" borderId="1" xfId="0" quotePrefix="1" applyFont="1" applyFill="1" applyBorder="1"/>
    <xf numFmtId="0" fontId="0" fillId="0" borderId="2" xfId="0" applyBorder="1"/>
    <xf numFmtId="0" fontId="14" fillId="0" borderId="3" xfId="0" applyFont="1" applyBorder="1" applyAlignment="1">
      <alignment horizontal="center"/>
    </xf>
    <xf numFmtId="2" fontId="14" fillId="0" borderId="3" xfId="0" applyNumberFormat="1" applyFont="1" applyBorder="1" applyAlignment="1">
      <alignment horizontal="center"/>
    </xf>
    <xf numFmtId="2" fontId="0" fillId="0" borderId="0" xfId="0" applyNumberFormat="1"/>
    <xf numFmtId="2" fontId="0" fillId="0" borderId="2" xfId="0" applyNumberFormat="1" applyBorder="1"/>
    <xf numFmtId="2" fontId="0" fillId="8" borderId="0" xfId="0" applyNumberFormat="1" applyFill="1"/>
    <xf numFmtId="2" fontId="14" fillId="9" borderId="3" xfId="0" applyNumberFormat="1" applyFont="1" applyFill="1" applyBorder="1" applyAlignment="1">
      <alignment horizontal="center"/>
    </xf>
    <xf numFmtId="2" fontId="0" fillId="9" borderId="0" xfId="0" applyNumberFormat="1" applyFill="1"/>
    <xf numFmtId="2" fontId="14" fillId="0" borderId="3" xfId="0" applyNumberFormat="1" applyFont="1" applyBorder="1" applyAlignment="1">
      <alignment horizontal="centerContinuous"/>
    </xf>
    <xf numFmtId="2" fontId="0" fillId="8" borderId="2" xfId="0" applyNumberFormat="1" applyFill="1" applyBorder="1"/>
    <xf numFmtId="164" fontId="0" fillId="0" borderId="0" xfId="0" applyNumberFormat="1"/>
    <xf numFmtId="0" fontId="0" fillId="0" borderId="4" xfId="0" applyBorder="1"/>
    <xf numFmtId="164" fontId="0" fillId="0" borderId="4" xfId="0" applyNumberFormat="1" applyBorder="1"/>
    <xf numFmtId="2" fontId="14" fillId="0" borderId="0" xfId="0" applyNumberFormat="1" applyFont="1" applyAlignment="1">
      <alignment horizontal="center"/>
    </xf>
    <xf numFmtId="0" fontId="0" fillId="0" borderId="5" xfId="0" applyBorder="1"/>
    <xf numFmtId="0" fontId="14" fillId="0" borderId="6"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7" xfId="0" applyBorder="1"/>
    <xf numFmtId="0" fontId="0" fillId="0" borderId="0" xfId="0" applyAlignment="1">
      <alignment horizontal="right"/>
    </xf>
    <xf numFmtId="2" fontId="14" fillId="0" borderId="6" xfId="0" applyNumberFormat="1" applyFont="1" applyBorder="1" applyAlignment="1">
      <alignment horizontal="center"/>
    </xf>
    <xf numFmtId="2" fontId="0" fillId="0" borderId="8" xfId="0" applyNumberFormat="1" applyBorder="1"/>
    <xf numFmtId="2" fontId="0" fillId="0" borderId="11" xfId="0" applyNumberFormat="1" applyBorder="1"/>
    <xf numFmtId="2" fontId="0" fillId="0" borderId="12" xfId="0" applyNumberFormat="1" applyBorder="1"/>
    <xf numFmtId="2" fontId="0" fillId="0" borderId="13" xfId="0" applyNumberFormat="1" applyBorder="1"/>
    <xf numFmtId="2" fontId="0" fillId="0" borderId="0" xfId="0" applyNumberFormat="1" applyAlignment="1">
      <alignment horizontal="right"/>
    </xf>
    <xf numFmtId="2" fontId="0" fillId="0" borderId="9" xfId="0" applyNumberFormat="1" applyBorder="1"/>
    <xf numFmtId="2" fontId="0" fillId="0" borderId="14" xfId="0" applyNumberFormat="1" applyBorder="1"/>
    <xf numFmtId="2" fontId="0" fillId="0" borderId="15" xfId="0" applyNumberFormat="1" applyBorder="1"/>
    <xf numFmtId="2" fontId="0" fillId="0" borderId="16" xfId="0" applyNumberFormat="1" applyBorder="1"/>
    <xf numFmtId="2" fontId="0" fillId="0" borderId="18" xfId="0" applyNumberFormat="1" applyBorder="1"/>
    <xf numFmtId="2" fontId="0" fillId="0" borderId="7" xfId="0" applyNumberFormat="1" applyBorder="1"/>
    <xf numFmtId="2" fontId="0" fillId="0" borderId="10" xfId="0" applyNumberFormat="1" applyBorder="1"/>
    <xf numFmtId="2" fontId="0" fillId="0" borderId="17" xfId="0" applyNumberFormat="1" applyBorder="1"/>
    <xf numFmtId="2" fontId="0" fillId="0" borderId="5" xfId="0" applyNumberFormat="1" applyBorder="1"/>
    <xf numFmtId="2" fontId="0" fillId="8" borderId="11" xfId="0" applyNumberFormat="1" applyFill="1" applyBorder="1"/>
    <xf numFmtId="2" fontId="0" fillId="8" borderId="18" xfId="0" applyNumberFormat="1" applyFill="1" applyBorder="1"/>
    <xf numFmtId="2" fontId="0" fillId="10" borderId="0" xfId="0" applyNumberFormat="1" applyFill="1"/>
    <xf numFmtId="2" fontId="0" fillId="8" borderId="9" xfId="0" applyNumberFormat="1" applyFill="1" applyBorder="1"/>
    <xf numFmtId="2" fontId="14" fillId="11" borderId="3" xfId="0" applyNumberFormat="1" applyFont="1" applyFill="1" applyBorder="1" applyAlignment="1">
      <alignment horizontal="center"/>
    </xf>
    <xf numFmtId="2" fontId="0" fillId="8" borderId="5" xfId="0" applyNumberFormat="1" applyFill="1" applyBorder="1"/>
    <xf numFmtId="2" fontId="0" fillId="12" borderId="5" xfId="0" applyNumberFormat="1" applyFill="1" applyBorder="1"/>
    <xf numFmtId="0" fontId="0" fillId="0" borderId="20" xfId="0" applyBorder="1"/>
    <xf numFmtId="2" fontId="0" fillId="0" borderId="19" xfId="0" applyNumberFormat="1" applyBorder="1"/>
    <xf numFmtId="0" fontId="0" fillId="0" borderId="21" xfId="0" applyBorder="1"/>
    <xf numFmtId="2" fontId="0" fillId="0" borderId="22" xfId="0" applyNumberFormat="1" applyBorder="1"/>
    <xf numFmtId="2" fontId="0" fillId="0" borderId="23" xfId="0" applyNumberFormat="1" applyBorder="1"/>
    <xf numFmtId="2" fontId="0" fillId="0" borderId="20" xfId="0" applyNumberFormat="1" applyBorder="1"/>
    <xf numFmtId="0" fontId="0" fillId="0" borderId="24" xfId="0" applyBorder="1"/>
    <xf numFmtId="0" fontId="0" fillId="0" borderId="25" xfId="0" applyBorder="1"/>
    <xf numFmtId="0" fontId="0" fillId="0" borderId="26" xfId="0" applyBorder="1"/>
    <xf numFmtId="0" fontId="0" fillId="0" borderId="27" xfId="0" applyBorder="1"/>
    <xf numFmtId="2" fontId="0" fillId="0" borderId="30" xfId="0" applyNumberFormat="1" applyBorder="1"/>
    <xf numFmtId="0" fontId="0" fillId="13" borderId="19" xfId="0" applyFill="1" applyBorder="1" applyAlignment="1">
      <alignment horizontal="center"/>
    </xf>
    <xf numFmtId="2" fontId="0" fillId="13" borderId="30" xfId="0" applyNumberFormat="1" applyFill="1" applyBorder="1"/>
    <xf numFmtId="2" fontId="0" fillId="13" borderId="23" xfId="0" applyNumberFormat="1" applyFill="1" applyBorder="1"/>
    <xf numFmtId="0" fontId="0" fillId="14" borderId="19" xfId="0" applyFill="1" applyBorder="1" applyAlignment="1">
      <alignment horizontal="center"/>
    </xf>
    <xf numFmtId="2" fontId="0" fillId="14" borderId="30" xfId="0" applyNumberFormat="1" applyFill="1" applyBorder="1"/>
    <xf numFmtId="2" fontId="0" fillId="14" borderId="23" xfId="0" applyNumberFormat="1" applyFill="1" applyBorder="1"/>
    <xf numFmtId="0" fontId="0" fillId="5" borderId="19" xfId="0" applyFill="1" applyBorder="1" applyAlignment="1">
      <alignment horizontal="center"/>
    </xf>
    <xf numFmtId="0" fontId="0" fillId="5" borderId="22" xfId="0" applyFill="1" applyBorder="1" applyAlignment="1">
      <alignment horizontal="center"/>
    </xf>
    <xf numFmtId="2" fontId="0" fillId="5" borderId="30" xfId="0" applyNumberFormat="1" applyFill="1" applyBorder="1"/>
    <xf numFmtId="2" fontId="0" fillId="5" borderId="28" xfId="0" applyNumberFormat="1" applyFill="1" applyBorder="1"/>
    <xf numFmtId="2" fontId="0" fillId="5" borderId="23" xfId="0" applyNumberFormat="1" applyFill="1" applyBorder="1"/>
    <xf numFmtId="2" fontId="0" fillId="5" borderId="29" xfId="0" applyNumberFormat="1" applyFill="1" applyBorder="1"/>
    <xf numFmtId="0" fontId="14" fillId="0" borderId="0" xfId="0" applyFont="1" applyAlignment="1">
      <alignment horizontal="center"/>
    </xf>
    <xf numFmtId="2" fontId="0" fillId="9" borderId="0" xfId="0" applyNumberFormat="1" applyFill="1" applyAlignment="1">
      <alignment horizontal="right"/>
    </xf>
    <xf numFmtId="2" fontId="0" fillId="0" borderId="0" xfId="0" applyNumberFormat="1" applyAlignment="1">
      <alignment horizontal="left"/>
    </xf>
    <xf numFmtId="2" fontId="0" fillId="12" borderId="0" xfId="0" applyNumberFormat="1" applyFill="1"/>
    <xf numFmtId="2" fontId="0" fillId="8" borderId="7" xfId="0" applyNumberFormat="1" applyFill="1" applyBorder="1"/>
    <xf numFmtId="2" fontId="0" fillId="12" borderId="2" xfId="0" applyNumberFormat="1" applyFill="1" applyBorder="1"/>
    <xf numFmtId="2" fontId="0" fillId="10" borderId="0" xfId="0" applyNumberFormat="1" applyFill="1" applyAlignment="1">
      <alignment horizontal="right"/>
    </xf>
    <xf numFmtId="2" fontId="0" fillId="12" borderId="0" xfId="0" applyNumberFormat="1" applyFill="1" applyAlignment="1">
      <alignment horizontal="right"/>
    </xf>
    <xf numFmtId="0" fontId="0" fillId="0" borderId="0" xfId="0"/>
    <xf numFmtId="0" fontId="13" fillId="0" borderId="0" xfId="0" applyFont="1"/>
    <xf numFmtId="2" fontId="0" fillId="0" borderId="0" xfId="0" applyNumberFormat="1" applyAlignment="1">
      <alignment horizontal="center"/>
    </xf>
    <xf numFmtId="0" fontId="0" fillId="0" borderId="0" xfId="0" applyAlignment="1">
      <alignment horizontal="center"/>
    </xf>
    <xf numFmtId="0" fontId="2" fillId="0" borderId="19" xfId="0" applyFont="1" applyBorder="1" applyAlignment="1">
      <alignment horizontal="center" vertical="center"/>
    </xf>
    <xf numFmtId="2" fontId="2" fillId="0" borderId="19" xfId="0" applyNumberFormat="1" applyFont="1" applyBorder="1" applyAlignment="1">
      <alignment horizontal="center" vertical="center"/>
    </xf>
    <xf numFmtId="2" fontId="2" fillId="0" borderId="19" xfId="0" applyNumberFormat="1" applyFont="1" applyBorder="1" applyAlignment="1">
      <alignment horizontal="center"/>
    </xf>
    <xf numFmtId="2" fontId="2" fillId="0" borderId="22" xfId="0" applyNumberFormat="1" applyFont="1" applyBorder="1" applyAlignment="1">
      <alignment horizontal="center" vertical="center"/>
    </xf>
    <xf numFmtId="0" fontId="2" fillId="0" borderId="29" xfId="0" applyFont="1" applyBorder="1" applyAlignment="1">
      <alignment horizontal="center"/>
    </xf>
    <xf numFmtId="0" fontId="2" fillId="0" borderId="2" xfId="0" applyFont="1" applyBorder="1" applyAlignment="1">
      <alignment horizontal="center"/>
    </xf>
    <xf numFmtId="0" fontId="0" fillId="0" borderId="30" xfId="0" applyBorder="1" applyAlignment="1">
      <alignment horizontal="center"/>
    </xf>
    <xf numFmtId="0" fontId="0" fillId="0" borderId="30" xfId="0" applyBorder="1" applyAlignment="1">
      <alignment horizontal="center" vertical="center"/>
    </xf>
    <xf numFmtId="2" fontId="0" fillId="0" borderId="30" xfId="0" applyNumberFormat="1" applyBorder="1" applyAlignment="1">
      <alignment horizontal="center"/>
    </xf>
    <xf numFmtId="0" fontId="0" fillId="0" borderId="30" xfId="0" applyBorder="1"/>
    <xf numFmtId="2" fontId="0" fillId="0" borderId="28" xfId="0" applyNumberFormat="1" applyBorder="1" applyAlignment="1">
      <alignment horizontal="center"/>
    </xf>
    <xf numFmtId="0" fontId="0" fillId="0" borderId="28" xfId="0" applyBorder="1" applyAlignment="1">
      <alignment horizontal="center"/>
    </xf>
    <xf numFmtId="165" fontId="0" fillId="6" borderId="20" xfId="0" applyNumberFormat="1" applyFill="1" applyBorder="1" applyAlignment="1">
      <alignment horizontal="center"/>
    </xf>
    <xf numFmtId="165" fontId="0" fillId="6" borderId="21" xfId="0" applyNumberFormat="1" applyFill="1" applyBorder="1" applyAlignment="1">
      <alignment horizontal="center"/>
    </xf>
    <xf numFmtId="165" fontId="0" fillId="0" borderId="0" xfId="0" applyNumberFormat="1" applyAlignment="1">
      <alignment horizontal="center"/>
    </xf>
    <xf numFmtId="165" fontId="0" fillId="6" borderId="30" xfId="0" applyNumberFormat="1" applyFill="1" applyBorder="1" applyAlignment="1">
      <alignment horizontal="center"/>
    </xf>
    <xf numFmtId="165" fontId="0" fillId="6" borderId="28" xfId="0" applyNumberFormat="1" applyFill="1" applyBorder="1" applyAlignment="1">
      <alignment horizontal="center"/>
    </xf>
    <xf numFmtId="164" fontId="0" fillId="0" borderId="0" xfId="0" applyNumberFormat="1" applyAlignment="1">
      <alignment horizontal="center"/>
    </xf>
    <xf numFmtId="165" fontId="0" fillId="0" borderId="2" xfId="0" applyNumberFormat="1" applyBorder="1" applyAlignment="1">
      <alignment horizontal="center"/>
    </xf>
    <xf numFmtId="0" fontId="0" fillId="0" borderId="29" xfId="0" applyBorder="1" applyAlignment="1">
      <alignment horizontal="center"/>
    </xf>
    <xf numFmtId="165" fontId="0" fillId="6" borderId="23" xfId="0" applyNumberFormat="1" applyFill="1" applyBorder="1" applyAlignment="1">
      <alignment horizontal="center"/>
    </xf>
    <xf numFmtId="165" fontId="0" fillId="6" borderId="29" xfId="0" applyNumberFormat="1" applyFill="1" applyBorder="1" applyAlignment="1">
      <alignment horizontal="center"/>
    </xf>
    <xf numFmtId="165" fontId="2" fillId="0" borderId="2" xfId="0" applyNumberFormat="1" applyFont="1" applyBorder="1" applyAlignment="1">
      <alignment horizontal="center"/>
    </xf>
    <xf numFmtId="165" fontId="0" fillId="0" borderId="23" xfId="0" applyNumberFormat="1" applyBorder="1" applyAlignment="1">
      <alignment horizontal="center"/>
    </xf>
    <xf numFmtId="165" fontId="0" fillId="0" borderId="29" xfId="0" applyNumberFormat="1" applyBorder="1" applyAlignment="1">
      <alignment horizontal="center"/>
    </xf>
    <xf numFmtId="0" fontId="2" fillId="0" borderId="22" xfId="0" applyFont="1" applyBorder="1" applyAlignment="1">
      <alignment horizontal="center"/>
    </xf>
    <xf numFmtId="165" fontId="0" fillId="15" borderId="19" xfId="0" applyNumberFormat="1" applyFill="1" applyBorder="1" applyAlignment="1">
      <alignment horizontal="center"/>
    </xf>
    <xf numFmtId="165" fontId="0" fillId="15" borderId="22" xfId="0" applyNumberFormat="1" applyFill="1" applyBorder="1" applyAlignment="1">
      <alignment horizontal="center"/>
    </xf>
    <xf numFmtId="165" fontId="0" fillId="0" borderId="31" xfId="0" applyNumberFormat="1" applyBorder="1" applyAlignment="1">
      <alignment horizontal="center"/>
    </xf>
    <xf numFmtId="10" fontId="0" fillId="0" borderId="0" xfId="0" applyNumberFormat="1" applyAlignment="1">
      <alignment horizontal="center"/>
    </xf>
    <xf numFmtId="0" fontId="0" fillId="16" borderId="30" xfId="0" applyFill="1" applyBorder="1"/>
    <xf numFmtId="2" fontId="0" fillId="12" borderId="27" xfId="0" applyNumberFormat="1" applyFill="1" applyBorder="1" applyAlignment="1">
      <alignment horizontal="center"/>
    </xf>
    <xf numFmtId="0" fontId="2" fillId="8" borderId="24" xfId="0" applyFont="1" applyFill="1" applyBorder="1" applyAlignment="1">
      <alignment horizontal="center"/>
    </xf>
    <xf numFmtId="10" fontId="0" fillId="8" borderId="22" xfId="0" applyNumberFormat="1" applyFill="1" applyBorder="1" applyAlignment="1">
      <alignment horizontal="center"/>
    </xf>
    <xf numFmtId="2" fontId="0" fillId="12" borderId="30" xfId="0" applyNumberFormat="1" applyFill="1" applyBorder="1" applyAlignment="1">
      <alignment horizontal="center"/>
    </xf>
    <xf numFmtId="0" fontId="0" fillId="0" borderId="23" xfId="0" applyBorder="1" applyAlignment="1">
      <alignment horizontal="center"/>
    </xf>
    <xf numFmtId="2" fontId="0" fillId="0" borderId="23" xfId="0" applyNumberFormat="1" applyBorder="1" applyAlignment="1">
      <alignment horizontal="center"/>
    </xf>
    <xf numFmtId="0" fontId="0" fillId="16" borderId="23" xfId="0" applyFill="1" applyBorder="1"/>
    <xf numFmtId="2" fontId="0" fillId="12" borderId="23" xfId="0" applyNumberFormat="1" applyFill="1" applyBorder="1" applyAlignment="1">
      <alignment horizontal="center"/>
    </xf>
    <xf numFmtId="2" fontId="0" fillId="0" borderId="29" xfId="0" applyNumberFormat="1" applyBorder="1" applyAlignment="1">
      <alignment horizontal="center"/>
    </xf>
  </cellXfs>
  <cellStyles count="2">
    <cellStyle name="Normal" xfId="0" builtinId="0"/>
    <cellStyle name="Normal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Loyalty v. Order_Qty </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25400" cap="sq" cmpd="sng">
                <a:solidFill>
                  <a:srgbClr val="C00000"/>
                </a:solidFill>
                <a:prstDash val="sysDash"/>
                <a:miter lim="800000"/>
              </a:ln>
              <a:effectLst/>
            </c:spPr>
            <c:trendlineType val="linear"/>
            <c:dispRSqr val="0"/>
            <c:dispEq val="0"/>
          </c:trendline>
          <c:xVal>
            <c:numRef>
              <c:f>Data!$B$2:$B$201</c:f>
              <c:numCache>
                <c:formatCode>0</c:formatCode>
                <c:ptCount val="200"/>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2356-4A55-A7D9-8AFA098DE58F}"/>
            </c:ext>
          </c:extLst>
        </c:ser>
        <c:dLbls>
          <c:showLegendKey val="0"/>
          <c:showVal val="0"/>
          <c:showCatName val="0"/>
          <c:showSerName val="0"/>
          <c:showPercent val="0"/>
          <c:showBubbleSize val="0"/>
        </c:dLbls>
        <c:axId val="271516800"/>
        <c:axId val="271518720"/>
      </c:scatterChart>
      <c:valAx>
        <c:axId val="271516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Loyalty (Yrs)</a:t>
                </a:r>
              </a:p>
            </c:rich>
          </c:tx>
          <c:layout/>
          <c:overlay val="0"/>
          <c:spPr>
            <a:noFill/>
            <a:ln>
              <a:noFill/>
            </a:ln>
            <a:effectLst/>
          </c:sp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18720"/>
        <c:crosses val="autoZero"/>
        <c:crossBetween val="midCat"/>
      </c:valAx>
      <c:valAx>
        <c:axId val="271518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Order_Qty</a:t>
                </a:r>
              </a:p>
            </c:rich>
          </c:tx>
          <c:layout/>
          <c:overlay val="0"/>
          <c:spPr>
            <a:noFill/>
            <a:ln>
              <a:noFill/>
            </a:ln>
            <a:effectLst/>
          </c:sp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16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Type v. 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22225" cap="sq" cmpd="sng">
                <a:solidFill>
                  <a:srgbClr val="FF0000"/>
                </a:solidFill>
                <a:prstDash val="dash"/>
              </a:ln>
              <a:effectLst/>
            </c:spPr>
            <c:trendlineType val="linear"/>
            <c:dispRSqr val="0"/>
            <c:dispEq val="0"/>
          </c:trendline>
          <c:xVal>
            <c:numRef>
              <c:f>Data!$C$2:$C$201</c:f>
              <c:numCache>
                <c:formatCode>0</c:formatCode>
                <c:ptCount val="200"/>
                <c:pt idx="0">
                  <c:v>0</c:v>
                </c:pt>
                <c:pt idx="1">
                  <c:v>1</c:v>
                </c:pt>
                <c:pt idx="2">
                  <c:v>0</c:v>
                </c:pt>
                <c:pt idx="3">
                  <c:v>1</c:v>
                </c:pt>
                <c:pt idx="4">
                  <c:v>0</c:v>
                </c:pt>
                <c:pt idx="5">
                  <c:v>1</c:v>
                </c:pt>
                <c:pt idx="6">
                  <c:v>1</c:v>
                </c:pt>
                <c:pt idx="7">
                  <c:v>0</c:v>
                </c:pt>
                <c:pt idx="8">
                  <c:v>1</c:v>
                </c:pt>
                <c:pt idx="9">
                  <c:v>0</c:v>
                </c:pt>
                <c:pt idx="10">
                  <c:v>0</c:v>
                </c:pt>
                <c:pt idx="11">
                  <c:v>0</c:v>
                </c:pt>
                <c:pt idx="12">
                  <c:v>1</c:v>
                </c:pt>
                <c:pt idx="13">
                  <c:v>1</c:v>
                </c:pt>
                <c:pt idx="14">
                  <c:v>0</c:v>
                </c:pt>
                <c:pt idx="15">
                  <c:v>0</c:v>
                </c:pt>
                <c:pt idx="16">
                  <c:v>1</c:v>
                </c:pt>
                <c:pt idx="17">
                  <c:v>0</c:v>
                </c:pt>
                <c:pt idx="18">
                  <c:v>1</c:v>
                </c:pt>
                <c:pt idx="19">
                  <c:v>0</c:v>
                </c:pt>
                <c:pt idx="20">
                  <c:v>0</c:v>
                </c:pt>
                <c:pt idx="21">
                  <c:v>1</c:v>
                </c:pt>
                <c:pt idx="22">
                  <c:v>0</c:v>
                </c:pt>
                <c:pt idx="23">
                  <c:v>0</c:v>
                </c:pt>
                <c:pt idx="24">
                  <c:v>0</c:v>
                </c:pt>
                <c:pt idx="25">
                  <c:v>0</c:v>
                </c:pt>
                <c:pt idx="26">
                  <c:v>0</c:v>
                </c:pt>
                <c:pt idx="27">
                  <c:v>1</c:v>
                </c:pt>
                <c:pt idx="28">
                  <c:v>0</c:v>
                </c:pt>
                <c:pt idx="29">
                  <c:v>1</c:v>
                </c:pt>
                <c:pt idx="30">
                  <c:v>1</c:v>
                </c:pt>
                <c:pt idx="31">
                  <c:v>0</c:v>
                </c:pt>
                <c:pt idx="32">
                  <c:v>1</c:v>
                </c:pt>
                <c:pt idx="33">
                  <c:v>1</c:v>
                </c:pt>
                <c:pt idx="34">
                  <c:v>0</c:v>
                </c:pt>
                <c:pt idx="35">
                  <c:v>0</c:v>
                </c:pt>
                <c:pt idx="36">
                  <c:v>0</c:v>
                </c:pt>
                <c:pt idx="37">
                  <c:v>0</c:v>
                </c:pt>
                <c:pt idx="38">
                  <c:v>1</c:v>
                </c:pt>
                <c:pt idx="39">
                  <c:v>0</c:v>
                </c:pt>
                <c:pt idx="40">
                  <c:v>1</c:v>
                </c:pt>
                <c:pt idx="41">
                  <c:v>1</c:v>
                </c:pt>
                <c:pt idx="42">
                  <c:v>0</c:v>
                </c:pt>
                <c:pt idx="43">
                  <c:v>1</c:v>
                </c:pt>
                <c:pt idx="44">
                  <c:v>1</c:v>
                </c:pt>
                <c:pt idx="45">
                  <c:v>0</c:v>
                </c:pt>
                <c:pt idx="46">
                  <c:v>1</c:v>
                </c:pt>
                <c:pt idx="47">
                  <c:v>1</c:v>
                </c:pt>
                <c:pt idx="48">
                  <c:v>0</c:v>
                </c:pt>
                <c:pt idx="49">
                  <c:v>1</c:v>
                </c:pt>
                <c:pt idx="50">
                  <c:v>0</c:v>
                </c:pt>
                <c:pt idx="51">
                  <c:v>1</c:v>
                </c:pt>
                <c:pt idx="52">
                  <c:v>0</c:v>
                </c:pt>
                <c:pt idx="53">
                  <c:v>1</c:v>
                </c:pt>
                <c:pt idx="54">
                  <c:v>1</c:v>
                </c:pt>
                <c:pt idx="55">
                  <c:v>1</c:v>
                </c:pt>
                <c:pt idx="56">
                  <c:v>0</c:v>
                </c:pt>
                <c:pt idx="57">
                  <c:v>1</c:v>
                </c:pt>
                <c:pt idx="58">
                  <c:v>1</c:v>
                </c:pt>
                <c:pt idx="59">
                  <c:v>1</c:v>
                </c:pt>
                <c:pt idx="60">
                  <c:v>0</c:v>
                </c:pt>
                <c:pt idx="61">
                  <c:v>0</c:v>
                </c:pt>
                <c:pt idx="62">
                  <c:v>0</c:v>
                </c:pt>
                <c:pt idx="63">
                  <c:v>0</c:v>
                </c:pt>
                <c:pt idx="64">
                  <c:v>0</c:v>
                </c:pt>
                <c:pt idx="65">
                  <c:v>1</c:v>
                </c:pt>
                <c:pt idx="66">
                  <c:v>1</c:v>
                </c:pt>
                <c:pt idx="67">
                  <c:v>1</c:v>
                </c:pt>
                <c:pt idx="68">
                  <c:v>1</c:v>
                </c:pt>
                <c:pt idx="69">
                  <c:v>0</c:v>
                </c:pt>
                <c:pt idx="70">
                  <c:v>0</c:v>
                </c:pt>
                <c:pt idx="71">
                  <c:v>1</c:v>
                </c:pt>
                <c:pt idx="72">
                  <c:v>0</c:v>
                </c:pt>
                <c:pt idx="73">
                  <c:v>0</c:v>
                </c:pt>
                <c:pt idx="74">
                  <c:v>0</c:v>
                </c:pt>
                <c:pt idx="75">
                  <c:v>0</c:v>
                </c:pt>
                <c:pt idx="76">
                  <c:v>0</c:v>
                </c:pt>
                <c:pt idx="77">
                  <c:v>1</c:v>
                </c:pt>
                <c:pt idx="78">
                  <c:v>0</c:v>
                </c:pt>
                <c:pt idx="79">
                  <c:v>1</c:v>
                </c:pt>
                <c:pt idx="80">
                  <c:v>0</c:v>
                </c:pt>
                <c:pt idx="81">
                  <c:v>0</c:v>
                </c:pt>
                <c:pt idx="82">
                  <c:v>0</c:v>
                </c:pt>
                <c:pt idx="83">
                  <c:v>1</c:v>
                </c:pt>
                <c:pt idx="84">
                  <c:v>0</c:v>
                </c:pt>
                <c:pt idx="85">
                  <c:v>1</c:v>
                </c:pt>
                <c:pt idx="86">
                  <c:v>0</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0</c:v>
                </c:pt>
                <c:pt idx="102">
                  <c:v>1</c:v>
                </c:pt>
                <c:pt idx="103">
                  <c:v>1</c:v>
                </c:pt>
                <c:pt idx="104">
                  <c:v>0</c:v>
                </c:pt>
                <c:pt idx="105">
                  <c:v>1</c:v>
                </c:pt>
                <c:pt idx="106">
                  <c:v>0</c:v>
                </c:pt>
                <c:pt idx="107">
                  <c:v>1</c:v>
                </c:pt>
                <c:pt idx="108">
                  <c:v>0</c:v>
                </c:pt>
                <c:pt idx="109">
                  <c:v>1</c:v>
                </c:pt>
                <c:pt idx="110">
                  <c:v>1</c:v>
                </c:pt>
                <c:pt idx="111">
                  <c:v>1</c:v>
                </c:pt>
                <c:pt idx="112">
                  <c:v>1</c:v>
                </c:pt>
                <c:pt idx="113">
                  <c:v>0</c:v>
                </c:pt>
                <c:pt idx="114">
                  <c:v>0</c:v>
                </c:pt>
                <c:pt idx="115">
                  <c:v>1</c:v>
                </c:pt>
                <c:pt idx="116">
                  <c:v>0</c:v>
                </c:pt>
                <c:pt idx="117">
                  <c:v>1</c:v>
                </c:pt>
                <c:pt idx="118">
                  <c:v>0</c:v>
                </c:pt>
                <c:pt idx="119">
                  <c:v>0</c:v>
                </c:pt>
                <c:pt idx="120">
                  <c:v>0</c:v>
                </c:pt>
                <c:pt idx="121">
                  <c:v>1</c:v>
                </c:pt>
                <c:pt idx="122">
                  <c:v>0</c:v>
                </c:pt>
                <c:pt idx="123">
                  <c:v>0</c:v>
                </c:pt>
                <c:pt idx="124">
                  <c:v>1</c:v>
                </c:pt>
                <c:pt idx="125">
                  <c:v>0</c:v>
                </c:pt>
                <c:pt idx="126">
                  <c:v>1</c:v>
                </c:pt>
                <c:pt idx="127">
                  <c:v>1</c:v>
                </c:pt>
                <c:pt idx="128">
                  <c:v>1</c:v>
                </c:pt>
                <c:pt idx="129">
                  <c:v>0</c:v>
                </c:pt>
                <c:pt idx="130">
                  <c:v>0</c:v>
                </c:pt>
                <c:pt idx="131">
                  <c:v>1</c:v>
                </c:pt>
                <c:pt idx="132">
                  <c:v>1</c:v>
                </c:pt>
                <c:pt idx="133">
                  <c:v>0</c:v>
                </c:pt>
                <c:pt idx="134">
                  <c:v>0</c:v>
                </c:pt>
                <c:pt idx="135">
                  <c:v>1</c:v>
                </c:pt>
                <c:pt idx="136">
                  <c:v>0</c:v>
                </c:pt>
                <c:pt idx="137">
                  <c:v>1</c:v>
                </c:pt>
                <c:pt idx="138">
                  <c:v>1</c:v>
                </c:pt>
                <c:pt idx="139">
                  <c:v>0</c:v>
                </c:pt>
                <c:pt idx="140">
                  <c:v>1</c:v>
                </c:pt>
                <c:pt idx="141">
                  <c:v>1</c:v>
                </c:pt>
                <c:pt idx="142">
                  <c:v>0</c:v>
                </c:pt>
                <c:pt idx="143">
                  <c:v>1</c:v>
                </c:pt>
                <c:pt idx="144">
                  <c:v>1</c:v>
                </c:pt>
                <c:pt idx="145">
                  <c:v>1</c:v>
                </c:pt>
                <c:pt idx="146">
                  <c:v>0</c:v>
                </c:pt>
                <c:pt idx="147">
                  <c:v>1</c:v>
                </c:pt>
                <c:pt idx="148">
                  <c:v>1</c:v>
                </c:pt>
                <c:pt idx="149">
                  <c:v>0</c:v>
                </c:pt>
                <c:pt idx="150">
                  <c:v>0</c:v>
                </c:pt>
                <c:pt idx="151">
                  <c:v>0</c:v>
                </c:pt>
                <c:pt idx="152">
                  <c:v>1</c:v>
                </c:pt>
                <c:pt idx="153">
                  <c:v>1</c:v>
                </c:pt>
                <c:pt idx="154">
                  <c:v>0</c:v>
                </c:pt>
                <c:pt idx="155">
                  <c:v>0</c:v>
                </c:pt>
                <c:pt idx="156">
                  <c:v>0</c:v>
                </c:pt>
                <c:pt idx="157">
                  <c:v>0</c:v>
                </c:pt>
                <c:pt idx="158">
                  <c:v>1</c:v>
                </c:pt>
                <c:pt idx="159">
                  <c:v>1</c:v>
                </c:pt>
                <c:pt idx="160">
                  <c:v>1</c:v>
                </c:pt>
                <c:pt idx="161">
                  <c:v>0</c:v>
                </c:pt>
                <c:pt idx="162">
                  <c:v>0</c:v>
                </c:pt>
                <c:pt idx="163">
                  <c:v>0</c:v>
                </c:pt>
                <c:pt idx="164">
                  <c:v>0</c:v>
                </c:pt>
                <c:pt idx="165">
                  <c:v>0</c:v>
                </c:pt>
                <c:pt idx="166">
                  <c:v>1</c:v>
                </c:pt>
                <c:pt idx="167">
                  <c:v>1</c:v>
                </c:pt>
                <c:pt idx="168">
                  <c:v>0</c:v>
                </c:pt>
                <c:pt idx="169">
                  <c:v>0</c:v>
                </c:pt>
                <c:pt idx="170">
                  <c:v>1</c:v>
                </c:pt>
                <c:pt idx="171">
                  <c:v>1</c:v>
                </c:pt>
                <c:pt idx="172">
                  <c:v>0</c:v>
                </c:pt>
                <c:pt idx="173">
                  <c:v>1</c:v>
                </c:pt>
                <c:pt idx="174">
                  <c:v>0</c:v>
                </c:pt>
                <c:pt idx="175">
                  <c:v>0</c:v>
                </c:pt>
                <c:pt idx="176">
                  <c:v>0</c:v>
                </c:pt>
                <c:pt idx="177">
                  <c:v>1</c:v>
                </c:pt>
                <c:pt idx="178">
                  <c:v>1</c:v>
                </c:pt>
                <c:pt idx="179">
                  <c:v>1</c:v>
                </c:pt>
                <c:pt idx="180">
                  <c:v>0</c:v>
                </c:pt>
                <c:pt idx="181">
                  <c:v>1</c:v>
                </c:pt>
                <c:pt idx="182">
                  <c:v>1</c:v>
                </c:pt>
                <c:pt idx="183">
                  <c:v>0</c:v>
                </c:pt>
                <c:pt idx="184">
                  <c:v>0</c:v>
                </c:pt>
                <c:pt idx="185">
                  <c:v>1</c:v>
                </c:pt>
                <c:pt idx="186">
                  <c:v>1</c:v>
                </c:pt>
                <c:pt idx="187">
                  <c:v>0</c:v>
                </c:pt>
                <c:pt idx="188">
                  <c:v>1</c:v>
                </c:pt>
                <c:pt idx="189">
                  <c:v>0</c:v>
                </c:pt>
                <c:pt idx="190">
                  <c:v>0</c:v>
                </c:pt>
                <c:pt idx="191">
                  <c:v>0</c:v>
                </c:pt>
                <c:pt idx="192">
                  <c:v>0</c:v>
                </c:pt>
                <c:pt idx="193">
                  <c:v>0</c:v>
                </c:pt>
                <c:pt idx="194">
                  <c:v>1</c:v>
                </c:pt>
                <c:pt idx="195">
                  <c:v>1</c:v>
                </c:pt>
                <c:pt idx="196">
                  <c:v>1</c:v>
                </c:pt>
                <c:pt idx="197">
                  <c:v>1</c:v>
                </c:pt>
                <c:pt idx="198">
                  <c:v>1</c:v>
                </c:pt>
                <c:pt idx="199">
                  <c:v>1</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DD2F-47CE-9C2B-89B883B1ED6B}"/>
            </c:ext>
          </c:extLst>
        </c:ser>
        <c:dLbls>
          <c:showLegendKey val="0"/>
          <c:showVal val="0"/>
          <c:showCatName val="0"/>
          <c:showSerName val="0"/>
          <c:showPercent val="0"/>
          <c:showBubbleSize val="0"/>
        </c:dLbls>
        <c:axId val="271576064"/>
        <c:axId val="271578240"/>
      </c:scatterChart>
      <c:valAx>
        <c:axId val="271576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Type</a:t>
                </a:r>
              </a:p>
            </c:rich>
          </c:tx>
          <c:layout/>
          <c:overlay val="0"/>
          <c:spPr>
            <a:noFill/>
            <a:ln>
              <a:noFill/>
            </a:ln>
            <a:effectLst/>
          </c:sp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78240"/>
        <c:crosses val="autoZero"/>
        <c:crossBetween val="midCat"/>
      </c:valAx>
      <c:valAx>
        <c:axId val="271578240"/>
        <c:scaling>
          <c:orientation val="minMax"/>
          <c:min val="7"/>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Order_Qty</a:t>
                </a:r>
              </a:p>
            </c:rich>
          </c:tx>
          <c:layout/>
          <c:overlay val="0"/>
          <c:spPr>
            <a:noFill/>
            <a:ln>
              <a:noFill/>
            </a:ln>
            <a:effectLst/>
          </c:sp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76064"/>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v. 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Data!$D$2:$D$201</c:f>
              <c:numCache>
                <c:formatCode>0</c:formatCode>
                <c:ptCount val="200"/>
                <c:pt idx="0">
                  <c:v>1</c:v>
                </c:pt>
                <c:pt idx="1">
                  <c:v>0</c:v>
                </c:pt>
                <c:pt idx="2">
                  <c:v>1</c:v>
                </c:pt>
                <c:pt idx="3">
                  <c:v>1</c:v>
                </c:pt>
                <c:pt idx="4">
                  <c:v>0</c:v>
                </c:pt>
                <c:pt idx="5">
                  <c:v>1</c:v>
                </c:pt>
                <c:pt idx="6">
                  <c:v>1</c:v>
                </c:pt>
                <c:pt idx="7">
                  <c:v>1</c:v>
                </c:pt>
                <c:pt idx="8">
                  <c:v>1</c:v>
                </c:pt>
                <c:pt idx="9">
                  <c:v>1</c:v>
                </c:pt>
                <c:pt idx="10">
                  <c:v>0</c:v>
                </c:pt>
                <c:pt idx="11">
                  <c:v>1</c:v>
                </c:pt>
                <c:pt idx="12">
                  <c:v>0</c:v>
                </c:pt>
                <c:pt idx="13">
                  <c:v>0</c:v>
                </c:pt>
                <c:pt idx="14">
                  <c:v>1</c:v>
                </c:pt>
                <c:pt idx="15">
                  <c:v>0</c:v>
                </c:pt>
                <c:pt idx="16">
                  <c:v>1</c:v>
                </c:pt>
                <c:pt idx="17">
                  <c:v>1</c:v>
                </c:pt>
                <c:pt idx="18">
                  <c:v>1</c:v>
                </c:pt>
                <c:pt idx="19">
                  <c:v>1</c:v>
                </c:pt>
                <c:pt idx="20">
                  <c:v>1</c:v>
                </c:pt>
                <c:pt idx="21">
                  <c:v>1</c:v>
                </c:pt>
                <c:pt idx="22">
                  <c:v>0</c:v>
                </c:pt>
                <c:pt idx="23">
                  <c:v>1</c:v>
                </c:pt>
                <c:pt idx="24">
                  <c:v>1</c:v>
                </c:pt>
                <c:pt idx="25">
                  <c:v>1</c:v>
                </c:pt>
                <c:pt idx="26">
                  <c:v>0</c:v>
                </c:pt>
                <c:pt idx="27">
                  <c:v>1</c:v>
                </c:pt>
                <c:pt idx="28">
                  <c:v>0</c:v>
                </c:pt>
                <c:pt idx="29">
                  <c:v>1</c:v>
                </c:pt>
                <c:pt idx="30">
                  <c:v>0</c:v>
                </c:pt>
                <c:pt idx="31">
                  <c:v>1</c:v>
                </c:pt>
                <c:pt idx="32">
                  <c:v>1</c:v>
                </c:pt>
                <c:pt idx="33">
                  <c:v>1</c:v>
                </c:pt>
                <c:pt idx="34">
                  <c:v>1</c:v>
                </c:pt>
                <c:pt idx="35">
                  <c:v>0</c:v>
                </c:pt>
                <c:pt idx="36">
                  <c:v>0</c:v>
                </c:pt>
                <c:pt idx="37">
                  <c:v>1</c:v>
                </c:pt>
                <c:pt idx="38">
                  <c:v>1</c:v>
                </c:pt>
                <c:pt idx="39">
                  <c:v>1</c:v>
                </c:pt>
                <c:pt idx="40">
                  <c:v>1</c:v>
                </c:pt>
                <c:pt idx="41">
                  <c:v>0</c:v>
                </c:pt>
                <c:pt idx="42">
                  <c:v>0</c:v>
                </c:pt>
                <c:pt idx="43">
                  <c:v>1</c:v>
                </c:pt>
                <c:pt idx="44">
                  <c:v>0</c:v>
                </c:pt>
                <c:pt idx="45">
                  <c:v>1</c:v>
                </c:pt>
                <c:pt idx="46">
                  <c:v>0</c:v>
                </c:pt>
                <c:pt idx="47">
                  <c:v>1</c:v>
                </c:pt>
                <c:pt idx="48">
                  <c:v>1</c:v>
                </c:pt>
                <c:pt idx="49">
                  <c:v>0</c:v>
                </c:pt>
                <c:pt idx="50">
                  <c:v>1</c:v>
                </c:pt>
                <c:pt idx="51">
                  <c:v>0</c:v>
                </c:pt>
                <c:pt idx="52">
                  <c:v>1</c:v>
                </c:pt>
                <c:pt idx="53">
                  <c:v>0</c:v>
                </c:pt>
                <c:pt idx="54">
                  <c:v>1</c:v>
                </c:pt>
                <c:pt idx="55">
                  <c:v>0</c:v>
                </c:pt>
                <c:pt idx="56">
                  <c:v>1</c:v>
                </c:pt>
                <c:pt idx="57">
                  <c:v>0</c:v>
                </c:pt>
                <c:pt idx="58">
                  <c:v>0</c:v>
                </c:pt>
                <c:pt idx="59">
                  <c:v>1</c:v>
                </c:pt>
                <c:pt idx="60">
                  <c:v>0</c:v>
                </c:pt>
                <c:pt idx="61">
                  <c:v>1</c:v>
                </c:pt>
                <c:pt idx="62">
                  <c:v>0</c:v>
                </c:pt>
                <c:pt idx="63">
                  <c:v>1</c:v>
                </c:pt>
                <c:pt idx="64">
                  <c:v>1</c:v>
                </c:pt>
                <c:pt idx="65">
                  <c:v>1</c:v>
                </c:pt>
                <c:pt idx="66">
                  <c:v>1</c:v>
                </c:pt>
                <c:pt idx="67">
                  <c:v>1</c:v>
                </c:pt>
                <c:pt idx="68">
                  <c:v>1</c:v>
                </c:pt>
                <c:pt idx="69">
                  <c:v>1</c:v>
                </c:pt>
                <c:pt idx="70">
                  <c:v>1</c:v>
                </c:pt>
                <c:pt idx="71">
                  <c:v>0</c:v>
                </c:pt>
                <c:pt idx="72">
                  <c:v>1</c:v>
                </c:pt>
                <c:pt idx="73">
                  <c:v>1</c:v>
                </c:pt>
                <c:pt idx="74">
                  <c:v>1</c:v>
                </c:pt>
                <c:pt idx="75">
                  <c:v>0</c:v>
                </c:pt>
                <c:pt idx="76">
                  <c:v>1</c:v>
                </c:pt>
                <c:pt idx="77">
                  <c:v>0</c:v>
                </c:pt>
                <c:pt idx="78">
                  <c:v>0</c:v>
                </c:pt>
                <c:pt idx="79">
                  <c:v>1</c:v>
                </c:pt>
                <c:pt idx="80">
                  <c:v>0</c:v>
                </c:pt>
                <c:pt idx="81">
                  <c:v>0</c:v>
                </c:pt>
                <c:pt idx="82">
                  <c:v>0</c:v>
                </c:pt>
                <c:pt idx="83">
                  <c:v>1</c:v>
                </c:pt>
                <c:pt idx="84">
                  <c:v>0</c:v>
                </c:pt>
                <c:pt idx="85">
                  <c:v>1</c:v>
                </c:pt>
                <c:pt idx="86">
                  <c:v>1</c:v>
                </c:pt>
                <c:pt idx="87">
                  <c:v>0</c:v>
                </c:pt>
                <c:pt idx="88">
                  <c:v>0</c:v>
                </c:pt>
                <c:pt idx="89">
                  <c:v>1</c:v>
                </c:pt>
                <c:pt idx="90">
                  <c:v>0</c:v>
                </c:pt>
                <c:pt idx="91">
                  <c:v>1</c:v>
                </c:pt>
                <c:pt idx="92">
                  <c:v>0</c:v>
                </c:pt>
                <c:pt idx="93">
                  <c:v>1</c:v>
                </c:pt>
                <c:pt idx="94">
                  <c:v>0</c:v>
                </c:pt>
                <c:pt idx="95">
                  <c:v>0</c:v>
                </c:pt>
                <c:pt idx="96">
                  <c:v>1</c:v>
                </c:pt>
                <c:pt idx="97">
                  <c:v>0</c:v>
                </c:pt>
                <c:pt idx="98">
                  <c:v>1</c:v>
                </c:pt>
                <c:pt idx="99">
                  <c:v>1</c:v>
                </c:pt>
                <c:pt idx="100">
                  <c:v>1</c:v>
                </c:pt>
                <c:pt idx="101">
                  <c:v>1</c:v>
                </c:pt>
                <c:pt idx="102">
                  <c:v>1</c:v>
                </c:pt>
                <c:pt idx="103">
                  <c:v>0</c:v>
                </c:pt>
                <c:pt idx="104">
                  <c:v>1</c:v>
                </c:pt>
                <c:pt idx="105">
                  <c:v>1</c:v>
                </c:pt>
                <c:pt idx="106">
                  <c:v>0</c:v>
                </c:pt>
                <c:pt idx="107">
                  <c:v>1</c:v>
                </c:pt>
                <c:pt idx="108">
                  <c:v>0</c:v>
                </c:pt>
                <c:pt idx="109">
                  <c:v>0</c:v>
                </c:pt>
                <c:pt idx="110">
                  <c:v>0</c:v>
                </c:pt>
                <c:pt idx="111">
                  <c:v>0</c:v>
                </c:pt>
                <c:pt idx="112">
                  <c:v>1</c:v>
                </c:pt>
                <c:pt idx="113">
                  <c:v>1</c:v>
                </c:pt>
                <c:pt idx="114">
                  <c:v>1</c:v>
                </c:pt>
                <c:pt idx="115">
                  <c:v>1</c:v>
                </c:pt>
                <c:pt idx="116">
                  <c:v>1</c:v>
                </c:pt>
                <c:pt idx="117">
                  <c:v>1</c:v>
                </c:pt>
                <c:pt idx="118">
                  <c:v>0</c:v>
                </c:pt>
                <c:pt idx="119">
                  <c:v>1</c:v>
                </c:pt>
                <c:pt idx="120">
                  <c:v>1</c:v>
                </c:pt>
                <c:pt idx="121">
                  <c:v>1</c:v>
                </c:pt>
                <c:pt idx="122">
                  <c:v>1</c:v>
                </c:pt>
                <c:pt idx="123">
                  <c:v>1</c:v>
                </c:pt>
                <c:pt idx="124">
                  <c:v>1</c:v>
                </c:pt>
                <c:pt idx="125">
                  <c:v>0</c:v>
                </c:pt>
                <c:pt idx="126">
                  <c:v>0</c:v>
                </c:pt>
                <c:pt idx="127">
                  <c:v>1</c:v>
                </c:pt>
                <c:pt idx="128">
                  <c:v>1</c:v>
                </c:pt>
                <c:pt idx="129">
                  <c:v>0</c:v>
                </c:pt>
                <c:pt idx="130">
                  <c:v>0</c:v>
                </c:pt>
                <c:pt idx="131">
                  <c:v>0</c:v>
                </c:pt>
                <c:pt idx="132">
                  <c:v>1</c:v>
                </c:pt>
                <c:pt idx="133">
                  <c:v>1</c:v>
                </c:pt>
                <c:pt idx="134">
                  <c:v>0</c:v>
                </c:pt>
                <c:pt idx="135">
                  <c:v>0</c:v>
                </c:pt>
                <c:pt idx="136">
                  <c:v>0</c:v>
                </c:pt>
                <c:pt idx="137">
                  <c:v>1</c:v>
                </c:pt>
                <c:pt idx="138">
                  <c:v>1</c:v>
                </c:pt>
                <c:pt idx="139">
                  <c:v>1</c:v>
                </c:pt>
                <c:pt idx="140">
                  <c:v>1</c:v>
                </c:pt>
                <c:pt idx="141">
                  <c:v>0</c:v>
                </c:pt>
                <c:pt idx="142">
                  <c:v>1</c:v>
                </c:pt>
                <c:pt idx="143">
                  <c:v>0</c:v>
                </c:pt>
                <c:pt idx="144">
                  <c:v>0</c:v>
                </c:pt>
                <c:pt idx="145">
                  <c:v>0</c:v>
                </c:pt>
                <c:pt idx="146">
                  <c:v>1</c:v>
                </c:pt>
                <c:pt idx="147">
                  <c:v>0</c:v>
                </c:pt>
                <c:pt idx="148">
                  <c:v>1</c:v>
                </c:pt>
                <c:pt idx="149">
                  <c:v>1</c:v>
                </c:pt>
                <c:pt idx="150">
                  <c:v>1</c:v>
                </c:pt>
                <c:pt idx="151">
                  <c:v>1</c:v>
                </c:pt>
                <c:pt idx="152">
                  <c:v>1</c:v>
                </c:pt>
                <c:pt idx="153">
                  <c:v>0</c:v>
                </c:pt>
                <c:pt idx="154">
                  <c:v>1</c:v>
                </c:pt>
                <c:pt idx="155">
                  <c:v>0</c:v>
                </c:pt>
                <c:pt idx="156">
                  <c:v>1</c:v>
                </c:pt>
                <c:pt idx="157">
                  <c:v>1</c:v>
                </c:pt>
                <c:pt idx="158">
                  <c:v>1</c:v>
                </c:pt>
                <c:pt idx="159">
                  <c:v>0</c:v>
                </c:pt>
                <c:pt idx="160">
                  <c:v>1</c:v>
                </c:pt>
                <c:pt idx="161">
                  <c:v>1</c:v>
                </c:pt>
                <c:pt idx="162">
                  <c:v>0</c:v>
                </c:pt>
                <c:pt idx="163">
                  <c:v>0</c:v>
                </c:pt>
                <c:pt idx="164">
                  <c:v>0</c:v>
                </c:pt>
                <c:pt idx="165">
                  <c:v>0</c:v>
                </c:pt>
                <c:pt idx="166">
                  <c:v>1</c:v>
                </c:pt>
                <c:pt idx="167">
                  <c:v>1</c:v>
                </c:pt>
                <c:pt idx="168">
                  <c:v>0</c:v>
                </c:pt>
                <c:pt idx="169">
                  <c:v>1</c:v>
                </c:pt>
                <c:pt idx="170">
                  <c:v>1</c:v>
                </c:pt>
                <c:pt idx="171">
                  <c:v>0</c:v>
                </c:pt>
                <c:pt idx="172">
                  <c:v>0</c:v>
                </c:pt>
                <c:pt idx="173">
                  <c:v>0</c:v>
                </c:pt>
                <c:pt idx="174">
                  <c:v>1</c:v>
                </c:pt>
                <c:pt idx="175">
                  <c:v>1</c:v>
                </c:pt>
                <c:pt idx="176">
                  <c:v>0</c:v>
                </c:pt>
                <c:pt idx="177">
                  <c:v>0</c:v>
                </c:pt>
                <c:pt idx="178">
                  <c:v>0</c:v>
                </c:pt>
                <c:pt idx="179">
                  <c:v>0</c:v>
                </c:pt>
                <c:pt idx="180">
                  <c:v>0</c:v>
                </c:pt>
                <c:pt idx="181">
                  <c:v>0</c:v>
                </c:pt>
                <c:pt idx="182">
                  <c:v>1</c:v>
                </c:pt>
                <c:pt idx="183">
                  <c:v>1</c:v>
                </c:pt>
                <c:pt idx="184">
                  <c:v>0</c:v>
                </c:pt>
                <c:pt idx="185">
                  <c:v>0</c:v>
                </c:pt>
                <c:pt idx="186">
                  <c:v>1</c:v>
                </c:pt>
                <c:pt idx="187">
                  <c:v>1</c:v>
                </c:pt>
                <c:pt idx="188">
                  <c:v>1</c:v>
                </c:pt>
                <c:pt idx="189">
                  <c:v>0</c:v>
                </c:pt>
                <c:pt idx="190">
                  <c:v>0</c:v>
                </c:pt>
                <c:pt idx="191">
                  <c:v>1</c:v>
                </c:pt>
                <c:pt idx="192">
                  <c:v>1</c:v>
                </c:pt>
                <c:pt idx="193">
                  <c:v>1</c:v>
                </c:pt>
                <c:pt idx="194">
                  <c:v>1</c:v>
                </c:pt>
                <c:pt idx="195">
                  <c:v>0</c:v>
                </c:pt>
                <c:pt idx="196">
                  <c:v>1</c:v>
                </c:pt>
                <c:pt idx="197">
                  <c:v>1</c:v>
                </c:pt>
                <c:pt idx="198">
                  <c:v>1</c:v>
                </c:pt>
                <c:pt idx="199">
                  <c:v>1</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7EE5-499B-9C74-26260CB6BDC6}"/>
            </c:ext>
          </c:extLst>
        </c:ser>
        <c:dLbls>
          <c:showLegendKey val="0"/>
          <c:showVal val="0"/>
          <c:showCatName val="0"/>
          <c:showSerName val="0"/>
          <c:showPercent val="0"/>
          <c:showBubbleSize val="0"/>
        </c:dLbls>
        <c:axId val="272218368"/>
        <c:axId val="273158144"/>
      </c:scatterChart>
      <c:valAx>
        <c:axId val="272218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Region</a:t>
                </a:r>
              </a:p>
            </c:rich>
          </c:tx>
          <c:layout/>
          <c:overlay val="0"/>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158144"/>
        <c:crosses val="autoZero"/>
        <c:crossBetween val="midCat"/>
      </c:valAx>
      <c:valAx>
        <c:axId val="273158144"/>
        <c:scaling>
          <c:orientation val="minMax"/>
          <c:min val="8"/>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218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Dist_Channel v. 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Data!$E$2:$E$201</c:f>
              <c:numCache>
                <c:formatCode>0</c:formatCode>
                <c:ptCount val="200"/>
                <c:pt idx="0">
                  <c:v>1</c:v>
                </c:pt>
                <c:pt idx="1">
                  <c:v>0</c:v>
                </c:pt>
                <c:pt idx="2">
                  <c:v>1</c:v>
                </c:pt>
                <c:pt idx="3">
                  <c:v>0</c:v>
                </c:pt>
                <c:pt idx="4">
                  <c:v>1</c:v>
                </c:pt>
                <c:pt idx="5">
                  <c:v>0</c:v>
                </c:pt>
                <c:pt idx="6">
                  <c:v>0</c:v>
                </c:pt>
                <c:pt idx="7">
                  <c:v>0</c:v>
                </c:pt>
                <c:pt idx="8">
                  <c:v>0</c:v>
                </c:pt>
                <c:pt idx="9">
                  <c:v>0</c:v>
                </c:pt>
                <c:pt idx="10">
                  <c:v>1</c:v>
                </c:pt>
                <c:pt idx="11">
                  <c:v>0</c:v>
                </c:pt>
                <c:pt idx="12">
                  <c:v>1</c:v>
                </c:pt>
                <c:pt idx="13">
                  <c:v>1</c:v>
                </c:pt>
                <c:pt idx="14">
                  <c:v>1</c:v>
                </c:pt>
                <c:pt idx="15">
                  <c:v>0</c:v>
                </c:pt>
                <c:pt idx="16">
                  <c:v>1</c:v>
                </c:pt>
                <c:pt idx="17">
                  <c:v>0</c:v>
                </c:pt>
                <c:pt idx="18">
                  <c:v>0</c:v>
                </c:pt>
                <c:pt idx="19">
                  <c:v>0</c:v>
                </c:pt>
                <c:pt idx="20">
                  <c:v>0</c:v>
                </c:pt>
                <c:pt idx="21">
                  <c:v>1</c:v>
                </c:pt>
                <c:pt idx="22">
                  <c:v>1</c:v>
                </c:pt>
                <c:pt idx="23">
                  <c:v>1</c:v>
                </c:pt>
                <c:pt idx="24">
                  <c:v>0</c:v>
                </c:pt>
                <c:pt idx="25">
                  <c:v>0</c:v>
                </c:pt>
                <c:pt idx="26">
                  <c:v>0</c:v>
                </c:pt>
                <c:pt idx="27">
                  <c:v>0</c:v>
                </c:pt>
                <c:pt idx="28">
                  <c:v>0</c:v>
                </c:pt>
                <c:pt idx="29">
                  <c:v>0</c:v>
                </c:pt>
                <c:pt idx="30">
                  <c:v>1</c:v>
                </c:pt>
                <c:pt idx="31">
                  <c:v>0</c:v>
                </c:pt>
                <c:pt idx="32">
                  <c:v>0</c:v>
                </c:pt>
                <c:pt idx="33">
                  <c:v>0</c:v>
                </c:pt>
                <c:pt idx="34">
                  <c:v>0</c:v>
                </c:pt>
                <c:pt idx="35">
                  <c:v>0</c:v>
                </c:pt>
                <c:pt idx="36">
                  <c:v>1</c:v>
                </c:pt>
                <c:pt idx="37">
                  <c:v>1</c:v>
                </c:pt>
                <c:pt idx="38">
                  <c:v>0</c:v>
                </c:pt>
                <c:pt idx="39">
                  <c:v>0</c:v>
                </c:pt>
                <c:pt idx="40">
                  <c:v>0</c:v>
                </c:pt>
                <c:pt idx="41">
                  <c:v>1</c:v>
                </c:pt>
                <c:pt idx="42">
                  <c:v>1</c:v>
                </c:pt>
                <c:pt idx="43">
                  <c:v>1</c:v>
                </c:pt>
                <c:pt idx="44">
                  <c:v>0</c:v>
                </c:pt>
                <c:pt idx="45">
                  <c:v>0</c:v>
                </c:pt>
                <c:pt idx="46">
                  <c:v>1</c:v>
                </c:pt>
                <c:pt idx="47">
                  <c:v>0</c:v>
                </c:pt>
                <c:pt idx="48">
                  <c:v>1</c:v>
                </c:pt>
                <c:pt idx="49">
                  <c:v>1</c:v>
                </c:pt>
                <c:pt idx="50">
                  <c:v>0</c:v>
                </c:pt>
                <c:pt idx="51">
                  <c:v>0</c:v>
                </c:pt>
                <c:pt idx="52">
                  <c:v>1</c:v>
                </c:pt>
                <c:pt idx="53">
                  <c:v>1</c:v>
                </c:pt>
                <c:pt idx="54">
                  <c:v>0</c:v>
                </c:pt>
                <c:pt idx="55">
                  <c:v>0</c:v>
                </c:pt>
                <c:pt idx="56">
                  <c:v>1</c:v>
                </c:pt>
                <c:pt idx="57">
                  <c:v>0</c:v>
                </c:pt>
                <c:pt idx="58">
                  <c:v>0</c:v>
                </c:pt>
                <c:pt idx="59">
                  <c:v>0</c:v>
                </c:pt>
                <c:pt idx="60">
                  <c:v>0</c:v>
                </c:pt>
                <c:pt idx="61">
                  <c:v>1</c:v>
                </c:pt>
                <c:pt idx="62">
                  <c:v>1</c:v>
                </c:pt>
                <c:pt idx="63">
                  <c:v>0</c:v>
                </c:pt>
                <c:pt idx="64">
                  <c:v>0</c:v>
                </c:pt>
                <c:pt idx="65">
                  <c:v>0</c:v>
                </c:pt>
                <c:pt idx="66">
                  <c:v>0</c:v>
                </c:pt>
                <c:pt idx="67">
                  <c:v>1</c:v>
                </c:pt>
                <c:pt idx="68">
                  <c:v>0</c:v>
                </c:pt>
                <c:pt idx="69">
                  <c:v>0</c:v>
                </c:pt>
                <c:pt idx="70">
                  <c:v>0</c:v>
                </c:pt>
                <c:pt idx="71">
                  <c:v>1</c:v>
                </c:pt>
                <c:pt idx="72">
                  <c:v>0</c:v>
                </c:pt>
                <c:pt idx="73">
                  <c:v>1</c:v>
                </c:pt>
                <c:pt idx="74">
                  <c:v>1</c:v>
                </c:pt>
                <c:pt idx="75">
                  <c:v>0</c:v>
                </c:pt>
                <c:pt idx="76">
                  <c:v>1</c:v>
                </c:pt>
                <c:pt idx="77">
                  <c:v>1</c:v>
                </c:pt>
                <c:pt idx="78">
                  <c:v>1</c:v>
                </c:pt>
                <c:pt idx="79">
                  <c:v>0</c:v>
                </c:pt>
                <c:pt idx="80">
                  <c:v>0</c:v>
                </c:pt>
                <c:pt idx="81">
                  <c:v>0</c:v>
                </c:pt>
                <c:pt idx="82">
                  <c:v>1</c:v>
                </c:pt>
                <c:pt idx="83">
                  <c:v>0</c:v>
                </c:pt>
                <c:pt idx="84">
                  <c:v>1</c:v>
                </c:pt>
                <c:pt idx="85">
                  <c:v>0</c:v>
                </c:pt>
                <c:pt idx="86">
                  <c:v>0</c:v>
                </c:pt>
                <c:pt idx="87">
                  <c:v>1</c:v>
                </c:pt>
                <c:pt idx="88">
                  <c:v>1</c:v>
                </c:pt>
                <c:pt idx="89">
                  <c:v>1</c:v>
                </c:pt>
                <c:pt idx="90">
                  <c:v>0</c:v>
                </c:pt>
                <c:pt idx="91">
                  <c:v>0</c:v>
                </c:pt>
                <c:pt idx="92">
                  <c:v>1</c:v>
                </c:pt>
                <c:pt idx="93">
                  <c:v>1</c:v>
                </c:pt>
                <c:pt idx="94">
                  <c:v>0</c:v>
                </c:pt>
                <c:pt idx="95">
                  <c:v>1</c:v>
                </c:pt>
                <c:pt idx="96">
                  <c:v>1</c:v>
                </c:pt>
                <c:pt idx="97">
                  <c:v>1</c:v>
                </c:pt>
                <c:pt idx="98">
                  <c:v>1</c:v>
                </c:pt>
                <c:pt idx="99">
                  <c:v>0</c:v>
                </c:pt>
                <c:pt idx="100">
                  <c:v>0</c:v>
                </c:pt>
                <c:pt idx="101">
                  <c:v>1</c:v>
                </c:pt>
                <c:pt idx="102">
                  <c:v>1</c:v>
                </c:pt>
                <c:pt idx="103">
                  <c:v>1</c:v>
                </c:pt>
                <c:pt idx="104">
                  <c:v>0</c:v>
                </c:pt>
                <c:pt idx="105">
                  <c:v>0</c:v>
                </c:pt>
                <c:pt idx="106">
                  <c:v>1</c:v>
                </c:pt>
                <c:pt idx="107">
                  <c:v>0</c:v>
                </c:pt>
                <c:pt idx="108">
                  <c:v>1</c:v>
                </c:pt>
                <c:pt idx="109">
                  <c:v>0</c:v>
                </c:pt>
                <c:pt idx="110">
                  <c:v>1</c:v>
                </c:pt>
                <c:pt idx="111">
                  <c:v>1</c:v>
                </c:pt>
                <c:pt idx="112">
                  <c:v>0</c:v>
                </c:pt>
                <c:pt idx="113">
                  <c:v>1</c:v>
                </c:pt>
                <c:pt idx="114">
                  <c:v>1</c:v>
                </c:pt>
                <c:pt idx="115">
                  <c:v>1</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1</c:v>
                </c:pt>
                <c:pt idx="131">
                  <c:v>0</c:v>
                </c:pt>
                <c:pt idx="132">
                  <c:v>0</c:v>
                </c:pt>
                <c:pt idx="133">
                  <c:v>0</c:v>
                </c:pt>
                <c:pt idx="134">
                  <c:v>1</c:v>
                </c:pt>
                <c:pt idx="135">
                  <c:v>1</c:v>
                </c:pt>
                <c:pt idx="136">
                  <c:v>0</c:v>
                </c:pt>
                <c:pt idx="137">
                  <c:v>1</c:v>
                </c:pt>
                <c:pt idx="138">
                  <c:v>0</c:v>
                </c:pt>
                <c:pt idx="139">
                  <c:v>1</c:v>
                </c:pt>
                <c:pt idx="140">
                  <c:v>0</c:v>
                </c:pt>
                <c:pt idx="141">
                  <c:v>0</c:v>
                </c:pt>
                <c:pt idx="142">
                  <c:v>1</c:v>
                </c:pt>
                <c:pt idx="143">
                  <c:v>0</c:v>
                </c:pt>
                <c:pt idx="144">
                  <c:v>0</c:v>
                </c:pt>
                <c:pt idx="145">
                  <c:v>1</c:v>
                </c:pt>
                <c:pt idx="146">
                  <c:v>0</c:v>
                </c:pt>
                <c:pt idx="147">
                  <c:v>0</c:v>
                </c:pt>
                <c:pt idx="148">
                  <c:v>1</c:v>
                </c:pt>
                <c:pt idx="149">
                  <c:v>0</c:v>
                </c:pt>
                <c:pt idx="150">
                  <c:v>0</c:v>
                </c:pt>
                <c:pt idx="151">
                  <c:v>0</c:v>
                </c:pt>
                <c:pt idx="152">
                  <c:v>0</c:v>
                </c:pt>
                <c:pt idx="153">
                  <c:v>1</c:v>
                </c:pt>
                <c:pt idx="154">
                  <c:v>0</c:v>
                </c:pt>
                <c:pt idx="155">
                  <c:v>0</c:v>
                </c:pt>
                <c:pt idx="156">
                  <c:v>0</c:v>
                </c:pt>
                <c:pt idx="157">
                  <c:v>1</c:v>
                </c:pt>
                <c:pt idx="158">
                  <c:v>1</c:v>
                </c:pt>
                <c:pt idx="159">
                  <c:v>1</c:v>
                </c:pt>
                <c:pt idx="160">
                  <c:v>0</c:v>
                </c:pt>
                <c:pt idx="161">
                  <c:v>1</c:v>
                </c:pt>
                <c:pt idx="162">
                  <c:v>1</c:v>
                </c:pt>
                <c:pt idx="163">
                  <c:v>1</c:v>
                </c:pt>
                <c:pt idx="164">
                  <c:v>1</c:v>
                </c:pt>
                <c:pt idx="165">
                  <c:v>1</c:v>
                </c:pt>
                <c:pt idx="166">
                  <c:v>0</c:v>
                </c:pt>
                <c:pt idx="167">
                  <c:v>0</c:v>
                </c:pt>
                <c:pt idx="168">
                  <c:v>1</c:v>
                </c:pt>
                <c:pt idx="169">
                  <c:v>0</c:v>
                </c:pt>
                <c:pt idx="170">
                  <c:v>0</c:v>
                </c:pt>
                <c:pt idx="171">
                  <c:v>0</c:v>
                </c:pt>
                <c:pt idx="172">
                  <c:v>1</c:v>
                </c:pt>
                <c:pt idx="173">
                  <c:v>1</c:v>
                </c:pt>
                <c:pt idx="174">
                  <c:v>0</c:v>
                </c:pt>
                <c:pt idx="175">
                  <c:v>1</c:v>
                </c:pt>
                <c:pt idx="176">
                  <c:v>1</c:v>
                </c:pt>
                <c:pt idx="177">
                  <c:v>1</c:v>
                </c:pt>
                <c:pt idx="178">
                  <c:v>0</c:v>
                </c:pt>
                <c:pt idx="179">
                  <c:v>1</c:v>
                </c:pt>
                <c:pt idx="180">
                  <c:v>1</c:v>
                </c:pt>
                <c:pt idx="181">
                  <c:v>0</c:v>
                </c:pt>
                <c:pt idx="182">
                  <c:v>1</c:v>
                </c:pt>
                <c:pt idx="183">
                  <c:v>1</c:v>
                </c:pt>
                <c:pt idx="184">
                  <c:v>0</c:v>
                </c:pt>
                <c:pt idx="185">
                  <c:v>1</c:v>
                </c:pt>
                <c:pt idx="186">
                  <c:v>0</c:v>
                </c:pt>
                <c:pt idx="187">
                  <c:v>0</c:v>
                </c:pt>
                <c:pt idx="188">
                  <c:v>0</c:v>
                </c:pt>
                <c:pt idx="189">
                  <c:v>1</c:v>
                </c:pt>
                <c:pt idx="190">
                  <c:v>1</c:v>
                </c:pt>
                <c:pt idx="191">
                  <c:v>0</c:v>
                </c:pt>
                <c:pt idx="192">
                  <c:v>0</c:v>
                </c:pt>
                <c:pt idx="193">
                  <c:v>0</c:v>
                </c:pt>
                <c:pt idx="194">
                  <c:v>0</c:v>
                </c:pt>
                <c:pt idx="195">
                  <c:v>0</c:v>
                </c:pt>
                <c:pt idx="196">
                  <c:v>0</c:v>
                </c:pt>
                <c:pt idx="197">
                  <c:v>1</c:v>
                </c:pt>
                <c:pt idx="198">
                  <c:v>1</c:v>
                </c:pt>
                <c:pt idx="199">
                  <c:v>1</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4786-4449-BDB0-C576B727AF90}"/>
            </c:ext>
          </c:extLst>
        </c:ser>
        <c:dLbls>
          <c:showLegendKey val="0"/>
          <c:showVal val="0"/>
          <c:showCatName val="0"/>
          <c:showSerName val="0"/>
          <c:showPercent val="0"/>
          <c:showBubbleSize val="0"/>
        </c:dLbls>
        <c:axId val="273195776"/>
        <c:axId val="273197312"/>
      </c:scatterChart>
      <c:valAx>
        <c:axId val="273195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Distribution Channel</a:t>
                </a:r>
              </a:p>
            </c:rich>
          </c:tx>
          <c:layout/>
          <c:overlay val="0"/>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197312"/>
        <c:crosses val="autoZero"/>
        <c:crossBetween val="midCat"/>
      </c:valAx>
      <c:valAx>
        <c:axId val="273197312"/>
        <c:scaling>
          <c:orientation val="minMax"/>
          <c:max val="14"/>
          <c:min val="6"/>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195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Quality v. 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Data!$F$2:$F$201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A940-45E5-B4FB-F5EFFD29BC14}"/>
            </c:ext>
          </c:extLst>
        </c:ser>
        <c:dLbls>
          <c:showLegendKey val="0"/>
          <c:showVal val="0"/>
          <c:showCatName val="0"/>
          <c:showSerName val="0"/>
          <c:showPercent val="0"/>
          <c:showBubbleSize val="0"/>
        </c:dLbls>
        <c:axId val="273229696"/>
        <c:axId val="273231232"/>
      </c:scatterChart>
      <c:valAx>
        <c:axId val="273229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Quallity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31232"/>
        <c:crosses val="autoZero"/>
        <c:crossBetween val="midCat"/>
      </c:valAx>
      <c:valAx>
        <c:axId val="27323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manualLayout>
              <c:xMode val="edge"/>
              <c:yMode val="edge"/>
              <c:x val="2.1686747736086719E-2"/>
              <c:y val="0.3818671624380286"/>
            </c:manualLayout>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29696"/>
        <c:crosses val="autoZero"/>
        <c:crossBetween val="midCat"/>
      </c:valAx>
      <c:spPr>
        <a:pattFill prst="pct5">
          <a:fgClr>
            <a:srgbClr val="FFFFFF"/>
          </a:fgClr>
          <a:bgClr>
            <a:schemeClr val="bg1"/>
          </a:bgClr>
        </a:patt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SM_Presence</a:t>
            </a:r>
            <a:r>
              <a:rPr lang="en-GB" sz="1400" b="0" i="0" u="none" strike="noStrike" baseline="0"/>
              <a:t> </a:t>
            </a:r>
            <a:r>
              <a:rPr lang="en-US" baseline="0"/>
              <a:t> v. </a:t>
            </a:r>
            <a:r>
              <a:rPr lang="en-US"/>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Data!$G$2:$G$201</c:f>
              <c:numCache>
                <c:formatCode>General</c:formatCode>
                <c:ptCount val="200"/>
                <c:pt idx="0">
                  <c:v>5.4</c:v>
                </c:pt>
                <c:pt idx="1">
                  <c:v>2.7</c:v>
                </c:pt>
                <c:pt idx="2">
                  <c:v>4.9000000000000004</c:v>
                </c:pt>
                <c:pt idx="3">
                  <c:v>3.3</c:v>
                </c:pt>
                <c:pt idx="4">
                  <c:v>4.9000000000000004</c:v>
                </c:pt>
                <c:pt idx="5">
                  <c:v>2.8</c:v>
                </c:pt>
                <c:pt idx="6">
                  <c:v>3.7</c:v>
                </c:pt>
                <c:pt idx="7">
                  <c:v>4.8</c:v>
                </c:pt>
                <c:pt idx="8">
                  <c:v>5.0999999999999996</c:v>
                </c:pt>
                <c:pt idx="9">
                  <c:v>4.5</c:v>
                </c:pt>
                <c:pt idx="10">
                  <c:v>4.7</c:v>
                </c:pt>
                <c:pt idx="11">
                  <c:v>4.9000000000000004</c:v>
                </c:pt>
                <c:pt idx="12">
                  <c:v>7.1</c:v>
                </c:pt>
                <c:pt idx="13">
                  <c:v>5.4</c:v>
                </c:pt>
                <c:pt idx="14">
                  <c:v>4.5</c:v>
                </c:pt>
                <c:pt idx="15">
                  <c:v>3.2</c:v>
                </c:pt>
                <c:pt idx="16">
                  <c:v>4</c:v>
                </c:pt>
                <c:pt idx="17">
                  <c:v>5.6</c:v>
                </c:pt>
                <c:pt idx="18">
                  <c:v>4.9000000000000004</c:v>
                </c:pt>
                <c:pt idx="19">
                  <c:v>6</c:v>
                </c:pt>
                <c:pt idx="20">
                  <c:v>3.8</c:v>
                </c:pt>
                <c:pt idx="21">
                  <c:v>7.2</c:v>
                </c:pt>
                <c:pt idx="22">
                  <c:v>5.0999999999999996</c:v>
                </c:pt>
                <c:pt idx="23">
                  <c:v>3.9</c:v>
                </c:pt>
                <c:pt idx="24">
                  <c:v>4.0999999999999996</c:v>
                </c:pt>
                <c:pt idx="25">
                  <c:v>3.6</c:v>
                </c:pt>
                <c:pt idx="26">
                  <c:v>3</c:v>
                </c:pt>
                <c:pt idx="27">
                  <c:v>3.3</c:v>
                </c:pt>
                <c:pt idx="28">
                  <c:v>3</c:v>
                </c:pt>
                <c:pt idx="29">
                  <c:v>3.6</c:v>
                </c:pt>
                <c:pt idx="30">
                  <c:v>3.4</c:v>
                </c:pt>
                <c:pt idx="31">
                  <c:v>2.5</c:v>
                </c:pt>
                <c:pt idx="32">
                  <c:v>3.7</c:v>
                </c:pt>
                <c:pt idx="33">
                  <c:v>4.8</c:v>
                </c:pt>
                <c:pt idx="34">
                  <c:v>4</c:v>
                </c:pt>
                <c:pt idx="35">
                  <c:v>3.2</c:v>
                </c:pt>
                <c:pt idx="36">
                  <c:v>3.4</c:v>
                </c:pt>
                <c:pt idx="37">
                  <c:v>5.6</c:v>
                </c:pt>
                <c:pt idx="38">
                  <c:v>3.6</c:v>
                </c:pt>
                <c:pt idx="39">
                  <c:v>4.9000000000000004</c:v>
                </c:pt>
                <c:pt idx="40">
                  <c:v>4.9000000000000004</c:v>
                </c:pt>
                <c:pt idx="41">
                  <c:v>5.3</c:v>
                </c:pt>
                <c:pt idx="42">
                  <c:v>5.0999999999999996</c:v>
                </c:pt>
                <c:pt idx="43">
                  <c:v>6.6</c:v>
                </c:pt>
                <c:pt idx="44">
                  <c:v>2.5</c:v>
                </c:pt>
                <c:pt idx="45">
                  <c:v>5.6</c:v>
                </c:pt>
                <c:pt idx="46">
                  <c:v>5.8</c:v>
                </c:pt>
                <c:pt idx="47">
                  <c:v>3.8</c:v>
                </c:pt>
                <c:pt idx="48">
                  <c:v>5.2</c:v>
                </c:pt>
                <c:pt idx="49">
                  <c:v>3.9</c:v>
                </c:pt>
                <c:pt idx="50">
                  <c:v>3.6</c:v>
                </c:pt>
                <c:pt idx="51">
                  <c:v>4.2</c:v>
                </c:pt>
                <c:pt idx="52">
                  <c:v>4</c:v>
                </c:pt>
                <c:pt idx="53">
                  <c:v>3.4</c:v>
                </c:pt>
                <c:pt idx="54">
                  <c:v>4.8</c:v>
                </c:pt>
                <c:pt idx="55">
                  <c:v>5.3</c:v>
                </c:pt>
                <c:pt idx="56">
                  <c:v>6.6</c:v>
                </c:pt>
                <c:pt idx="57">
                  <c:v>3.6</c:v>
                </c:pt>
                <c:pt idx="58">
                  <c:v>4.3</c:v>
                </c:pt>
                <c:pt idx="59">
                  <c:v>4.3</c:v>
                </c:pt>
                <c:pt idx="60">
                  <c:v>3.2</c:v>
                </c:pt>
                <c:pt idx="61">
                  <c:v>5.3</c:v>
                </c:pt>
                <c:pt idx="62">
                  <c:v>5.4</c:v>
                </c:pt>
                <c:pt idx="63">
                  <c:v>3.7</c:v>
                </c:pt>
                <c:pt idx="64">
                  <c:v>3.6</c:v>
                </c:pt>
                <c:pt idx="65">
                  <c:v>5.3</c:v>
                </c:pt>
                <c:pt idx="66">
                  <c:v>4</c:v>
                </c:pt>
                <c:pt idx="67">
                  <c:v>5.2</c:v>
                </c:pt>
                <c:pt idx="68">
                  <c:v>3.5</c:v>
                </c:pt>
                <c:pt idx="69">
                  <c:v>5.0999999999999996</c:v>
                </c:pt>
                <c:pt idx="70">
                  <c:v>6</c:v>
                </c:pt>
                <c:pt idx="71">
                  <c:v>3.2</c:v>
                </c:pt>
                <c:pt idx="72">
                  <c:v>5.8</c:v>
                </c:pt>
                <c:pt idx="73">
                  <c:v>5.2</c:v>
                </c:pt>
                <c:pt idx="74">
                  <c:v>5.4</c:v>
                </c:pt>
                <c:pt idx="75">
                  <c:v>4.5</c:v>
                </c:pt>
                <c:pt idx="76">
                  <c:v>3.6</c:v>
                </c:pt>
                <c:pt idx="77">
                  <c:v>5.3</c:v>
                </c:pt>
                <c:pt idx="78">
                  <c:v>5</c:v>
                </c:pt>
                <c:pt idx="79">
                  <c:v>3.4</c:v>
                </c:pt>
                <c:pt idx="80">
                  <c:v>4.5</c:v>
                </c:pt>
                <c:pt idx="81">
                  <c:v>4.7</c:v>
                </c:pt>
                <c:pt idx="82">
                  <c:v>4.4000000000000004</c:v>
                </c:pt>
                <c:pt idx="83">
                  <c:v>3.2</c:v>
                </c:pt>
                <c:pt idx="84">
                  <c:v>4.0999999999999996</c:v>
                </c:pt>
                <c:pt idx="85">
                  <c:v>3.5</c:v>
                </c:pt>
                <c:pt idx="86">
                  <c:v>3.6</c:v>
                </c:pt>
                <c:pt idx="87">
                  <c:v>4.0999999999999996</c:v>
                </c:pt>
                <c:pt idx="88">
                  <c:v>3.6</c:v>
                </c:pt>
                <c:pt idx="89">
                  <c:v>7</c:v>
                </c:pt>
                <c:pt idx="90">
                  <c:v>5.2</c:v>
                </c:pt>
                <c:pt idx="91">
                  <c:v>4.2</c:v>
                </c:pt>
                <c:pt idx="92">
                  <c:v>5.4</c:v>
                </c:pt>
                <c:pt idx="93">
                  <c:v>5</c:v>
                </c:pt>
                <c:pt idx="94">
                  <c:v>5.3</c:v>
                </c:pt>
                <c:pt idx="95">
                  <c:v>6.3</c:v>
                </c:pt>
                <c:pt idx="96">
                  <c:v>3.4</c:v>
                </c:pt>
                <c:pt idx="97">
                  <c:v>4.7</c:v>
                </c:pt>
                <c:pt idx="98">
                  <c:v>4.9000000000000004</c:v>
                </c:pt>
                <c:pt idx="99">
                  <c:v>3</c:v>
                </c:pt>
                <c:pt idx="100">
                  <c:v>3.6</c:v>
                </c:pt>
                <c:pt idx="101">
                  <c:v>5</c:v>
                </c:pt>
                <c:pt idx="102">
                  <c:v>4.7</c:v>
                </c:pt>
                <c:pt idx="103">
                  <c:v>7.1</c:v>
                </c:pt>
                <c:pt idx="104">
                  <c:v>5.8</c:v>
                </c:pt>
                <c:pt idx="105">
                  <c:v>3.4</c:v>
                </c:pt>
                <c:pt idx="106">
                  <c:v>5.6</c:v>
                </c:pt>
                <c:pt idx="107">
                  <c:v>5.5</c:v>
                </c:pt>
                <c:pt idx="108">
                  <c:v>3.7</c:v>
                </c:pt>
                <c:pt idx="109">
                  <c:v>3.2</c:v>
                </c:pt>
                <c:pt idx="110">
                  <c:v>6.5</c:v>
                </c:pt>
                <c:pt idx="111">
                  <c:v>5</c:v>
                </c:pt>
                <c:pt idx="112">
                  <c:v>3.6</c:v>
                </c:pt>
                <c:pt idx="113">
                  <c:v>5.8</c:v>
                </c:pt>
                <c:pt idx="114">
                  <c:v>5.3</c:v>
                </c:pt>
                <c:pt idx="115">
                  <c:v>4.7</c:v>
                </c:pt>
                <c:pt idx="116">
                  <c:v>6.5</c:v>
                </c:pt>
                <c:pt idx="117">
                  <c:v>3.6</c:v>
                </c:pt>
                <c:pt idx="118">
                  <c:v>5.6</c:v>
                </c:pt>
                <c:pt idx="119">
                  <c:v>2.5</c:v>
                </c:pt>
                <c:pt idx="120">
                  <c:v>6.6</c:v>
                </c:pt>
                <c:pt idx="121">
                  <c:v>4.5</c:v>
                </c:pt>
                <c:pt idx="122">
                  <c:v>2.2000000000000002</c:v>
                </c:pt>
                <c:pt idx="123">
                  <c:v>4</c:v>
                </c:pt>
                <c:pt idx="124">
                  <c:v>4.3</c:v>
                </c:pt>
                <c:pt idx="125">
                  <c:v>5.2</c:v>
                </c:pt>
                <c:pt idx="126">
                  <c:v>5.4</c:v>
                </c:pt>
                <c:pt idx="127">
                  <c:v>3.6</c:v>
                </c:pt>
                <c:pt idx="128">
                  <c:v>7.2</c:v>
                </c:pt>
                <c:pt idx="129">
                  <c:v>2.8</c:v>
                </c:pt>
                <c:pt idx="130">
                  <c:v>5.0999999999999996</c:v>
                </c:pt>
                <c:pt idx="131">
                  <c:v>2.5</c:v>
                </c:pt>
                <c:pt idx="132">
                  <c:v>3.2</c:v>
                </c:pt>
                <c:pt idx="133">
                  <c:v>3.8</c:v>
                </c:pt>
                <c:pt idx="134">
                  <c:v>4</c:v>
                </c:pt>
                <c:pt idx="135">
                  <c:v>4.0999999999999996</c:v>
                </c:pt>
                <c:pt idx="136">
                  <c:v>2.8</c:v>
                </c:pt>
                <c:pt idx="137">
                  <c:v>4.9000000000000004</c:v>
                </c:pt>
                <c:pt idx="138">
                  <c:v>4.2</c:v>
                </c:pt>
                <c:pt idx="139">
                  <c:v>3.6</c:v>
                </c:pt>
                <c:pt idx="140">
                  <c:v>4.9000000000000004</c:v>
                </c:pt>
                <c:pt idx="141">
                  <c:v>4.3</c:v>
                </c:pt>
                <c:pt idx="142">
                  <c:v>4.9000000000000004</c:v>
                </c:pt>
                <c:pt idx="143">
                  <c:v>5.3</c:v>
                </c:pt>
                <c:pt idx="144">
                  <c:v>5.7</c:v>
                </c:pt>
                <c:pt idx="145">
                  <c:v>5.7</c:v>
                </c:pt>
                <c:pt idx="146">
                  <c:v>3.8</c:v>
                </c:pt>
                <c:pt idx="147">
                  <c:v>5.2</c:v>
                </c:pt>
                <c:pt idx="148">
                  <c:v>6.6</c:v>
                </c:pt>
                <c:pt idx="149">
                  <c:v>4.0999999999999996</c:v>
                </c:pt>
                <c:pt idx="150">
                  <c:v>5.8</c:v>
                </c:pt>
                <c:pt idx="151">
                  <c:v>3.3</c:v>
                </c:pt>
                <c:pt idx="152">
                  <c:v>4.3</c:v>
                </c:pt>
                <c:pt idx="153">
                  <c:v>3.5</c:v>
                </c:pt>
                <c:pt idx="154">
                  <c:v>5.0999999999999996</c:v>
                </c:pt>
                <c:pt idx="155">
                  <c:v>4.3</c:v>
                </c:pt>
                <c:pt idx="156">
                  <c:v>3.6</c:v>
                </c:pt>
                <c:pt idx="157">
                  <c:v>3.4</c:v>
                </c:pt>
                <c:pt idx="158">
                  <c:v>3.7</c:v>
                </c:pt>
                <c:pt idx="159">
                  <c:v>5.0999999999999996</c:v>
                </c:pt>
                <c:pt idx="160">
                  <c:v>3.7</c:v>
                </c:pt>
                <c:pt idx="161">
                  <c:v>6</c:v>
                </c:pt>
                <c:pt idx="162">
                  <c:v>3.7</c:v>
                </c:pt>
                <c:pt idx="163">
                  <c:v>5.0999999999999996</c:v>
                </c:pt>
                <c:pt idx="164">
                  <c:v>3.6</c:v>
                </c:pt>
                <c:pt idx="165">
                  <c:v>5.6</c:v>
                </c:pt>
                <c:pt idx="166">
                  <c:v>3.4</c:v>
                </c:pt>
                <c:pt idx="167">
                  <c:v>3.7</c:v>
                </c:pt>
                <c:pt idx="168">
                  <c:v>2.9</c:v>
                </c:pt>
                <c:pt idx="169">
                  <c:v>4</c:v>
                </c:pt>
                <c:pt idx="170">
                  <c:v>3.3</c:v>
                </c:pt>
                <c:pt idx="171">
                  <c:v>2.6</c:v>
                </c:pt>
                <c:pt idx="172">
                  <c:v>3.7</c:v>
                </c:pt>
                <c:pt idx="173">
                  <c:v>6.3</c:v>
                </c:pt>
                <c:pt idx="174">
                  <c:v>5.0999999999999996</c:v>
                </c:pt>
                <c:pt idx="175">
                  <c:v>5.2</c:v>
                </c:pt>
                <c:pt idx="176">
                  <c:v>3.9</c:v>
                </c:pt>
                <c:pt idx="177">
                  <c:v>6.5</c:v>
                </c:pt>
                <c:pt idx="178">
                  <c:v>4.0999999999999996</c:v>
                </c:pt>
                <c:pt idx="179">
                  <c:v>7.2</c:v>
                </c:pt>
                <c:pt idx="180">
                  <c:v>2.5</c:v>
                </c:pt>
                <c:pt idx="181">
                  <c:v>5.6</c:v>
                </c:pt>
                <c:pt idx="182">
                  <c:v>7.2</c:v>
                </c:pt>
                <c:pt idx="183">
                  <c:v>6.6</c:v>
                </c:pt>
                <c:pt idx="184">
                  <c:v>2.8</c:v>
                </c:pt>
                <c:pt idx="185">
                  <c:v>3.8</c:v>
                </c:pt>
                <c:pt idx="186">
                  <c:v>2.8</c:v>
                </c:pt>
                <c:pt idx="187">
                  <c:v>3.6</c:v>
                </c:pt>
                <c:pt idx="188">
                  <c:v>3.6</c:v>
                </c:pt>
                <c:pt idx="189">
                  <c:v>3.7</c:v>
                </c:pt>
                <c:pt idx="190">
                  <c:v>3.9</c:v>
                </c:pt>
                <c:pt idx="191">
                  <c:v>4.5</c:v>
                </c:pt>
                <c:pt idx="192">
                  <c:v>3.6</c:v>
                </c:pt>
                <c:pt idx="193">
                  <c:v>3.8</c:v>
                </c:pt>
                <c:pt idx="194">
                  <c:v>3.3</c:v>
                </c:pt>
                <c:pt idx="195">
                  <c:v>5.0999999999999996</c:v>
                </c:pt>
                <c:pt idx="196">
                  <c:v>5.5</c:v>
                </c:pt>
                <c:pt idx="197">
                  <c:v>6.5</c:v>
                </c:pt>
                <c:pt idx="198">
                  <c:v>5.5</c:v>
                </c:pt>
                <c:pt idx="199">
                  <c:v>6.5</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EC77-46C3-A4EF-4222D9FAAE55}"/>
            </c:ext>
          </c:extLst>
        </c:ser>
        <c:dLbls>
          <c:showLegendKey val="0"/>
          <c:showVal val="0"/>
          <c:showCatName val="0"/>
          <c:showSerName val="0"/>
          <c:showPercent val="0"/>
          <c:showBubbleSize val="0"/>
        </c:dLbls>
        <c:axId val="273272832"/>
        <c:axId val="273274368"/>
      </c:scatterChart>
      <c:valAx>
        <c:axId val="273272832"/>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Sm_Presence</a:t>
                </a:r>
              </a:p>
            </c:rich>
          </c:tx>
          <c:layout/>
          <c:overlay val="0"/>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74368"/>
        <c:crosses val="autoZero"/>
        <c:crossBetween val="midCat"/>
      </c:valAx>
      <c:valAx>
        <c:axId val="27327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728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Advert</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Data!$H$2:$H$201</c:f>
              <c:numCache>
                <c:formatCode>0.0</c:formatCode>
                <c:ptCount val="200"/>
                <c:pt idx="0">
                  <c:v>4.8</c:v>
                </c:pt>
                <c:pt idx="1">
                  <c:v>3.4</c:v>
                </c:pt>
                <c:pt idx="2">
                  <c:v>5.4</c:v>
                </c:pt>
                <c:pt idx="3">
                  <c:v>4.7</c:v>
                </c:pt>
                <c:pt idx="4">
                  <c:v>2.2000000000000002</c:v>
                </c:pt>
                <c:pt idx="5">
                  <c:v>4</c:v>
                </c:pt>
                <c:pt idx="6">
                  <c:v>2.1</c:v>
                </c:pt>
                <c:pt idx="7">
                  <c:v>4.5999999999999996</c:v>
                </c:pt>
                <c:pt idx="8">
                  <c:v>3.7</c:v>
                </c:pt>
                <c:pt idx="9">
                  <c:v>4.7</c:v>
                </c:pt>
                <c:pt idx="10">
                  <c:v>2.7</c:v>
                </c:pt>
                <c:pt idx="11">
                  <c:v>4.4000000000000004</c:v>
                </c:pt>
                <c:pt idx="12">
                  <c:v>5</c:v>
                </c:pt>
                <c:pt idx="13">
                  <c:v>2.4</c:v>
                </c:pt>
                <c:pt idx="14">
                  <c:v>4.5</c:v>
                </c:pt>
                <c:pt idx="15">
                  <c:v>3.2</c:v>
                </c:pt>
                <c:pt idx="16">
                  <c:v>3.3</c:v>
                </c:pt>
                <c:pt idx="17">
                  <c:v>3.5</c:v>
                </c:pt>
                <c:pt idx="18">
                  <c:v>3.7</c:v>
                </c:pt>
                <c:pt idx="19">
                  <c:v>5.3</c:v>
                </c:pt>
                <c:pt idx="20">
                  <c:v>3.9</c:v>
                </c:pt>
                <c:pt idx="21">
                  <c:v>5.4</c:v>
                </c:pt>
                <c:pt idx="22">
                  <c:v>3.5</c:v>
                </c:pt>
                <c:pt idx="23">
                  <c:v>2.2000000000000002</c:v>
                </c:pt>
                <c:pt idx="24">
                  <c:v>3.5</c:v>
                </c:pt>
                <c:pt idx="25">
                  <c:v>4</c:v>
                </c:pt>
                <c:pt idx="26">
                  <c:v>4.0999999999999996</c:v>
                </c:pt>
                <c:pt idx="27">
                  <c:v>2.6</c:v>
                </c:pt>
                <c:pt idx="28">
                  <c:v>2.2999999999999998</c:v>
                </c:pt>
                <c:pt idx="29">
                  <c:v>5.0999999999999996</c:v>
                </c:pt>
                <c:pt idx="30">
                  <c:v>4.5</c:v>
                </c:pt>
                <c:pt idx="31">
                  <c:v>2.2999999999999998</c:v>
                </c:pt>
                <c:pt idx="32">
                  <c:v>5.3</c:v>
                </c:pt>
                <c:pt idx="33">
                  <c:v>5.5</c:v>
                </c:pt>
                <c:pt idx="34">
                  <c:v>3</c:v>
                </c:pt>
                <c:pt idx="35">
                  <c:v>3.5</c:v>
                </c:pt>
                <c:pt idx="36">
                  <c:v>3.9</c:v>
                </c:pt>
                <c:pt idx="37">
                  <c:v>2.9</c:v>
                </c:pt>
                <c:pt idx="38">
                  <c:v>5.8</c:v>
                </c:pt>
                <c:pt idx="39">
                  <c:v>5.0999999999999996</c:v>
                </c:pt>
                <c:pt idx="40">
                  <c:v>3.1</c:v>
                </c:pt>
                <c:pt idx="41">
                  <c:v>3.8</c:v>
                </c:pt>
                <c:pt idx="42">
                  <c:v>5.8</c:v>
                </c:pt>
                <c:pt idx="43">
                  <c:v>4.4000000000000004</c:v>
                </c:pt>
                <c:pt idx="44">
                  <c:v>3.6</c:v>
                </c:pt>
                <c:pt idx="45">
                  <c:v>5.8</c:v>
                </c:pt>
                <c:pt idx="46">
                  <c:v>2.9</c:v>
                </c:pt>
                <c:pt idx="47">
                  <c:v>5.7</c:v>
                </c:pt>
                <c:pt idx="48">
                  <c:v>4.2</c:v>
                </c:pt>
                <c:pt idx="49">
                  <c:v>4.4000000000000004</c:v>
                </c:pt>
                <c:pt idx="50">
                  <c:v>3.4</c:v>
                </c:pt>
                <c:pt idx="51">
                  <c:v>2.7</c:v>
                </c:pt>
                <c:pt idx="52">
                  <c:v>3.2</c:v>
                </c:pt>
                <c:pt idx="53">
                  <c:v>3.3</c:v>
                </c:pt>
                <c:pt idx="54">
                  <c:v>3.2</c:v>
                </c:pt>
                <c:pt idx="55">
                  <c:v>3.7</c:v>
                </c:pt>
                <c:pt idx="56">
                  <c:v>4.5</c:v>
                </c:pt>
                <c:pt idx="57">
                  <c:v>5.6</c:v>
                </c:pt>
                <c:pt idx="58">
                  <c:v>4.2</c:v>
                </c:pt>
                <c:pt idx="59">
                  <c:v>2.6</c:v>
                </c:pt>
                <c:pt idx="60">
                  <c:v>2.8</c:v>
                </c:pt>
                <c:pt idx="61">
                  <c:v>4.5</c:v>
                </c:pt>
                <c:pt idx="62">
                  <c:v>4.3</c:v>
                </c:pt>
                <c:pt idx="63">
                  <c:v>2.4</c:v>
                </c:pt>
                <c:pt idx="64">
                  <c:v>4.9000000000000004</c:v>
                </c:pt>
                <c:pt idx="65">
                  <c:v>5.4</c:v>
                </c:pt>
                <c:pt idx="66">
                  <c:v>2.7</c:v>
                </c:pt>
                <c:pt idx="67">
                  <c:v>4.3</c:v>
                </c:pt>
                <c:pt idx="68">
                  <c:v>2.9</c:v>
                </c:pt>
                <c:pt idx="69">
                  <c:v>3.9</c:v>
                </c:pt>
                <c:pt idx="70">
                  <c:v>6.3</c:v>
                </c:pt>
                <c:pt idx="71">
                  <c:v>4.8</c:v>
                </c:pt>
                <c:pt idx="72">
                  <c:v>6.5</c:v>
                </c:pt>
                <c:pt idx="73">
                  <c:v>5.6</c:v>
                </c:pt>
                <c:pt idx="74">
                  <c:v>5</c:v>
                </c:pt>
                <c:pt idx="75">
                  <c:v>5.4</c:v>
                </c:pt>
                <c:pt idx="76">
                  <c:v>4.7</c:v>
                </c:pt>
                <c:pt idx="77">
                  <c:v>4.7</c:v>
                </c:pt>
                <c:pt idx="78">
                  <c:v>5.5</c:v>
                </c:pt>
                <c:pt idx="79">
                  <c:v>4</c:v>
                </c:pt>
                <c:pt idx="80">
                  <c:v>4</c:v>
                </c:pt>
                <c:pt idx="81">
                  <c:v>2.4</c:v>
                </c:pt>
                <c:pt idx="82">
                  <c:v>2.9</c:v>
                </c:pt>
                <c:pt idx="83">
                  <c:v>2.2000000000000002</c:v>
                </c:pt>
                <c:pt idx="84">
                  <c:v>1.9</c:v>
                </c:pt>
                <c:pt idx="85">
                  <c:v>3.5</c:v>
                </c:pt>
                <c:pt idx="86">
                  <c:v>3.5</c:v>
                </c:pt>
                <c:pt idx="87">
                  <c:v>3.5</c:v>
                </c:pt>
                <c:pt idx="88">
                  <c:v>4.2</c:v>
                </c:pt>
                <c:pt idx="89">
                  <c:v>5.6</c:v>
                </c:pt>
                <c:pt idx="90">
                  <c:v>4.4000000000000004</c:v>
                </c:pt>
                <c:pt idx="91">
                  <c:v>2.1</c:v>
                </c:pt>
                <c:pt idx="92">
                  <c:v>4.2</c:v>
                </c:pt>
                <c:pt idx="93">
                  <c:v>4.5999999999999996</c:v>
                </c:pt>
                <c:pt idx="94">
                  <c:v>4.7</c:v>
                </c:pt>
                <c:pt idx="95">
                  <c:v>2.2999999999999998</c:v>
                </c:pt>
                <c:pt idx="96">
                  <c:v>4.0999999999999996</c:v>
                </c:pt>
                <c:pt idx="97">
                  <c:v>3.1</c:v>
                </c:pt>
                <c:pt idx="98">
                  <c:v>5.2</c:v>
                </c:pt>
                <c:pt idx="99">
                  <c:v>5.9</c:v>
                </c:pt>
                <c:pt idx="100">
                  <c:v>3.4</c:v>
                </c:pt>
                <c:pt idx="101">
                  <c:v>5.2</c:v>
                </c:pt>
                <c:pt idx="102">
                  <c:v>5.2</c:v>
                </c:pt>
                <c:pt idx="103">
                  <c:v>5.6</c:v>
                </c:pt>
                <c:pt idx="104">
                  <c:v>4.7</c:v>
                </c:pt>
                <c:pt idx="105">
                  <c:v>3.4</c:v>
                </c:pt>
                <c:pt idx="106">
                  <c:v>4.8</c:v>
                </c:pt>
                <c:pt idx="107">
                  <c:v>6</c:v>
                </c:pt>
                <c:pt idx="108">
                  <c:v>4.5999999999999996</c:v>
                </c:pt>
                <c:pt idx="109">
                  <c:v>2.2999999999999998</c:v>
                </c:pt>
                <c:pt idx="110">
                  <c:v>3.4</c:v>
                </c:pt>
                <c:pt idx="111">
                  <c:v>3.3</c:v>
                </c:pt>
                <c:pt idx="112">
                  <c:v>4.5</c:v>
                </c:pt>
                <c:pt idx="113">
                  <c:v>6.3</c:v>
                </c:pt>
                <c:pt idx="114">
                  <c:v>3.2</c:v>
                </c:pt>
                <c:pt idx="115">
                  <c:v>4.3</c:v>
                </c:pt>
                <c:pt idx="116">
                  <c:v>4.9000000000000004</c:v>
                </c:pt>
                <c:pt idx="117">
                  <c:v>5.4</c:v>
                </c:pt>
                <c:pt idx="118">
                  <c:v>3</c:v>
                </c:pt>
                <c:pt idx="119">
                  <c:v>4.0999999999999996</c:v>
                </c:pt>
                <c:pt idx="120">
                  <c:v>5</c:v>
                </c:pt>
                <c:pt idx="121">
                  <c:v>4.3</c:v>
                </c:pt>
                <c:pt idx="122">
                  <c:v>2.4</c:v>
                </c:pt>
                <c:pt idx="123">
                  <c:v>3.2</c:v>
                </c:pt>
                <c:pt idx="124">
                  <c:v>3.9</c:v>
                </c:pt>
                <c:pt idx="125">
                  <c:v>5.3</c:v>
                </c:pt>
                <c:pt idx="126">
                  <c:v>4.9000000000000004</c:v>
                </c:pt>
                <c:pt idx="127">
                  <c:v>3.6</c:v>
                </c:pt>
                <c:pt idx="128">
                  <c:v>5.6</c:v>
                </c:pt>
                <c:pt idx="129">
                  <c:v>3</c:v>
                </c:pt>
                <c:pt idx="130">
                  <c:v>2.9</c:v>
                </c:pt>
                <c:pt idx="131">
                  <c:v>3.4</c:v>
                </c:pt>
                <c:pt idx="132">
                  <c:v>2.2000000000000002</c:v>
                </c:pt>
                <c:pt idx="133">
                  <c:v>3.2</c:v>
                </c:pt>
                <c:pt idx="134">
                  <c:v>3.2</c:v>
                </c:pt>
                <c:pt idx="135">
                  <c:v>3.4</c:v>
                </c:pt>
                <c:pt idx="136">
                  <c:v>3</c:v>
                </c:pt>
                <c:pt idx="137">
                  <c:v>5.8</c:v>
                </c:pt>
                <c:pt idx="138">
                  <c:v>2.8</c:v>
                </c:pt>
                <c:pt idx="139">
                  <c:v>2.2000000000000002</c:v>
                </c:pt>
                <c:pt idx="140">
                  <c:v>5.2</c:v>
                </c:pt>
                <c:pt idx="141">
                  <c:v>1.5</c:v>
                </c:pt>
                <c:pt idx="142">
                  <c:v>4.9000000000000004</c:v>
                </c:pt>
                <c:pt idx="143">
                  <c:v>3.1</c:v>
                </c:pt>
                <c:pt idx="144">
                  <c:v>3.4</c:v>
                </c:pt>
                <c:pt idx="145">
                  <c:v>3.2</c:v>
                </c:pt>
                <c:pt idx="146">
                  <c:v>4.5</c:v>
                </c:pt>
                <c:pt idx="147">
                  <c:v>4.0999999999999996</c:v>
                </c:pt>
                <c:pt idx="148">
                  <c:v>5.8</c:v>
                </c:pt>
                <c:pt idx="149">
                  <c:v>4.8</c:v>
                </c:pt>
                <c:pt idx="150">
                  <c:v>4.3</c:v>
                </c:pt>
                <c:pt idx="151">
                  <c:v>4</c:v>
                </c:pt>
                <c:pt idx="152">
                  <c:v>3.6</c:v>
                </c:pt>
                <c:pt idx="153">
                  <c:v>2.8</c:v>
                </c:pt>
                <c:pt idx="154">
                  <c:v>3.7</c:v>
                </c:pt>
                <c:pt idx="155">
                  <c:v>3.7</c:v>
                </c:pt>
                <c:pt idx="156">
                  <c:v>4.0999999999999996</c:v>
                </c:pt>
                <c:pt idx="157">
                  <c:v>5.8</c:v>
                </c:pt>
                <c:pt idx="158">
                  <c:v>4.5</c:v>
                </c:pt>
                <c:pt idx="159">
                  <c:v>3</c:v>
                </c:pt>
                <c:pt idx="160">
                  <c:v>5.0999999999999996</c:v>
                </c:pt>
                <c:pt idx="161">
                  <c:v>4.9000000000000004</c:v>
                </c:pt>
                <c:pt idx="162">
                  <c:v>5.7</c:v>
                </c:pt>
                <c:pt idx="163">
                  <c:v>4.7</c:v>
                </c:pt>
                <c:pt idx="164">
                  <c:v>5.8</c:v>
                </c:pt>
                <c:pt idx="165">
                  <c:v>3.3</c:v>
                </c:pt>
                <c:pt idx="166">
                  <c:v>3.8</c:v>
                </c:pt>
                <c:pt idx="167">
                  <c:v>3.3</c:v>
                </c:pt>
                <c:pt idx="168">
                  <c:v>2.8</c:v>
                </c:pt>
                <c:pt idx="169">
                  <c:v>4.2</c:v>
                </c:pt>
                <c:pt idx="170">
                  <c:v>4</c:v>
                </c:pt>
                <c:pt idx="171">
                  <c:v>2.1</c:v>
                </c:pt>
                <c:pt idx="172">
                  <c:v>4.5999999999999996</c:v>
                </c:pt>
                <c:pt idx="173">
                  <c:v>3.3</c:v>
                </c:pt>
                <c:pt idx="174">
                  <c:v>5.5</c:v>
                </c:pt>
                <c:pt idx="175">
                  <c:v>6.1</c:v>
                </c:pt>
                <c:pt idx="176">
                  <c:v>2.6</c:v>
                </c:pt>
                <c:pt idx="177">
                  <c:v>5.2</c:v>
                </c:pt>
                <c:pt idx="178">
                  <c:v>2.4</c:v>
                </c:pt>
                <c:pt idx="179">
                  <c:v>6.9</c:v>
                </c:pt>
                <c:pt idx="180">
                  <c:v>3.8</c:v>
                </c:pt>
                <c:pt idx="181">
                  <c:v>4.8</c:v>
                </c:pt>
                <c:pt idx="182">
                  <c:v>5.0999999999999996</c:v>
                </c:pt>
                <c:pt idx="183">
                  <c:v>5.6</c:v>
                </c:pt>
                <c:pt idx="184">
                  <c:v>3.8</c:v>
                </c:pt>
                <c:pt idx="185">
                  <c:v>3</c:v>
                </c:pt>
                <c:pt idx="186">
                  <c:v>2.5</c:v>
                </c:pt>
                <c:pt idx="187">
                  <c:v>1.7</c:v>
                </c:pt>
                <c:pt idx="188">
                  <c:v>5.0999999999999996</c:v>
                </c:pt>
                <c:pt idx="189">
                  <c:v>4.2</c:v>
                </c:pt>
                <c:pt idx="190">
                  <c:v>3.4</c:v>
                </c:pt>
                <c:pt idx="191">
                  <c:v>4</c:v>
                </c:pt>
                <c:pt idx="192">
                  <c:v>3.3</c:v>
                </c:pt>
                <c:pt idx="193">
                  <c:v>3.3</c:v>
                </c:pt>
                <c:pt idx="194">
                  <c:v>5.3</c:v>
                </c:pt>
                <c:pt idx="195">
                  <c:v>4.8</c:v>
                </c:pt>
                <c:pt idx="196">
                  <c:v>3.3</c:v>
                </c:pt>
                <c:pt idx="197">
                  <c:v>5.3</c:v>
                </c:pt>
                <c:pt idx="198">
                  <c:v>6.5</c:v>
                </c:pt>
                <c:pt idx="199">
                  <c:v>5.3</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9521-4139-8445-B43892682E4C}"/>
            </c:ext>
          </c:extLst>
        </c:ser>
        <c:dLbls>
          <c:showLegendKey val="0"/>
          <c:showVal val="0"/>
          <c:showCatName val="0"/>
          <c:showSerName val="0"/>
          <c:showPercent val="0"/>
          <c:showBubbleSize val="0"/>
        </c:dLbls>
        <c:axId val="281315584"/>
        <c:axId val="281329664"/>
      </c:scatterChart>
      <c:valAx>
        <c:axId val="281315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Advert</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29664"/>
        <c:crosses val="autoZero"/>
        <c:crossBetween val="midCat"/>
      </c:valAx>
      <c:valAx>
        <c:axId val="281329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155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latin typeface="+mn-lt"/>
                <a:ea typeface="+mn-ea"/>
                <a:cs typeface="+mn-cs"/>
              </a:rPr>
              <a:t>Brand_Image </a:t>
            </a:r>
            <a:r>
              <a:rPr lang="en-GB" sz="1400" b="0" i="0" u="none" strike="noStrike" baseline="0"/>
              <a:t>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Data!$I$2:$I$201</c:f>
              <c:numCache>
                <c:formatCode>0.0</c:formatCode>
                <c:ptCount val="200"/>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FB45-4B80-B91B-CB1A3F1CBC7D}"/>
            </c:ext>
          </c:extLst>
        </c:ser>
        <c:dLbls>
          <c:showLegendKey val="0"/>
          <c:showVal val="0"/>
          <c:showCatName val="0"/>
          <c:showSerName val="0"/>
          <c:showPercent val="0"/>
          <c:showBubbleSize val="0"/>
        </c:dLbls>
        <c:axId val="281342336"/>
        <c:axId val="281343872"/>
      </c:scatterChart>
      <c:valAx>
        <c:axId val="281342336"/>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Brand Image</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43872"/>
        <c:crosses val="autoZero"/>
        <c:crossBetween val="midCat"/>
      </c:valAx>
      <c:valAx>
        <c:axId val="281343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423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Comp_Pricing</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Data!$J$2:$J$201</c:f>
              <c:numCache>
                <c:formatCode>0.0</c:formatCode>
                <c:ptCount val="200"/>
                <c:pt idx="0">
                  <c:v>6.8</c:v>
                </c:pt>
                <c:pt idx="1">
                  <c:v>5.3</c:v>
                </c:pt>
                <c:pt idx="2">
                  <c:v>4.5</c:v>
                </c:pt>
                <c:pt idx="3">
                  <c:v>8.8000000000000007</c:v>
                </c:pt>
                <c:pt idx="4">
                  <c:v>6.8</c:v>
                </c:pt>
                <c:pt idx="5">
                  <c:v>8.5</c:v>
                </c:pt>
                <c:pt idx="6">
                  <c:v>8.9</c:v>
                </c:pt>
                <c:pt idx="7">
                  <c:v>6.9</c:v>
                </c:pt>
                <c:pt idx="8">
                  <c:v>9.3000000000000007</c:v>
                </c:pt>
                <c:pt idx="9">
                  <c:v>8.4</c:v>
                </c:pt>
                <c:pt idx="10">
                  <c:v>6.8</c:v>
                </c:pt>
                <c:pt idx="11">
                  <c:v>8.1999999999999993</c:v>
                </c:pt>
                <c:pt idx="12">
                  <c:v>7.6</c:v>
                </c:pt>
                <c:pt idx="13">
                  <c:v>7.1</c:v>
                </c:pt>
                <c:pt idx="14">
                  <c:v>8.8000000000000007</c:v>
                </c:pt>
                <c:pt idx="15">
                  <c:v>4.9000000000000004</c:v>
                </c:pt>
                <c:pt idx="16">
                  <c:v>6.2</c:v>
                </c:pt>
                <c:pt idx="17">
                  <c:v>8.4</c:v>
                </c:pt>
                <c:pt idx="18">
                  <c:v>9.1</c:v>
                </c:pt>
                <c:pt idx="19">
                  <c:v>8.4</c:v>
                </c:pt>
                <c:pt idx="20">
                  <c:v>8.4</c:v>
                </c:pt>
                <c:pt idx="21">
                  <c:v>4.5</c:v>
                </c:pt>
                <c:pt idx="22">
                  <c:v>3.7</c:v>
                </c:pt>
                <c:pt idx="23">
                  <c:v>6.2</c:v>
                </c:pt>
                <c:pt idx="24">
                  <c:v>8</c:v>
                </c:pt>
                <c:pt idx="25">
                  <c:v>7.1</c:v>
                </c:pt>
                <c:pt idx="26">
                  <c:v>4.8</c:v>
                </c:pt>
                <c:pt idx="27">
                  <c:v>9</c:v>
                </c:pt>
                <c:pt idx="28">
                  <c:v>4.8</c:v>
                </c:pt>
                <c:pt idx="29">
                  <c:v>7.7</c:v>
                </c:pt>
                <c:pt idx="30">
                  <c:v>5.2</c:v>
                </c:pt>
                <c:pt idx="31">
                  <c:v>6.6</c:v>
                </c:pt>
                <c:pt idx="32">
                  <c:v>9.1999999999999993</c:v>
                </c:pt>
                <c:pt idx="33">
                  <c:v>8.6999999999999993</c:v>
                </c:pt>
                <c:pt idx="34">
                  <c:v>8.4</c:v>
                </c:pt>
                <c:pt idx="35">
                  <c:v>5.6</c:v>
                </c:pt>
                <c:pt idx="36">
                  <c:v>6.8</c:v>
                </c:pt>
                <c:pt idx="37">
                  <c:v>7.7</c:v>
                </c:pt>
                <c:pt idx="38">
                  <c:v>9</c:v>
                </c:pt>
                <c:pt idx="39">
                  <c:v>8.1999999999999993</c:v>
                </c:pt>
                <c:pt idx="40">
                  <c:v>9.1</c:v>
                </c:pt>
                <c:pt idx="41">
                  <c:v>8.5</c:v>
                </c:pt>
                <c:pt idx="42">
                  <c:v>7.4</c:v>
                </c:pt>
                <c:pt idx="43">
                  <c:v>5.9</c:v>
                </c:pt>
                <c:pt idx="44">
                  <c:v>5.2</c:v>
                </c:pt>
                <c:pt idx="45">
                  <c:v>8.4</c:v>
                </c:pt>
                <c:pt idx="46">
                  <c:v>3.8</c:v>
                </c:pt>
                <c:pt idx="47">
                  <c:v>8.1999999999999993</c:v>
                </c:pt>
                <c:pt idx="48">
                  <c:v>6.8</c:v>
                </c:pt>
                <c:pt idx="49">
                  <c:v>4.7</c:v>
                </c:pt>
                <c:pt idx="50">
                  <c:v>7.2</c:v>
                </c:pt>
                <c:pt idx="51">
                  <c:v>5.3</c:v>
                </c:pt>
                <c:pt idx="52">
                  <c:v>6.3</c:v>
                </c:pt>
                <c:pt idx="53">
                  <c:v>5.2</c:v>
                </c:pt>
                <c:pt idx="54">
                  <c:v>8.6999999999999993</c:v>
                </c:pt>
                <c:pt idx="55">
                  <c:v>7.4</c:v>
                </c:pt>
                <c:pt idx="56">
                  <c:v>9.6</c:v>
                </c:pt>
                <c:pt idx="57">
                  <c:v>4.4000000000000004</c:v>
                </c:pt>
                <c:pt idx="58">
                  <c:v>3.8</c:v>
                </c:pt>
                <c:pt idx="59">
                  <c:v>5.4</c:v>
                </c:pt>
                <c:pt idx="60">
                  <c:v>4.9000000000000004</c:v>
                </c:pt>
                <c:pt idx="61">
                  <c:v>6.7</c:v>
                </c:pt>
                <c:pt idx="62">
                  <c:v>5.8</c:v>
                </c:pt>
                <c:pt idx="63">
                  <c:v>6.2</c:v>
                </c:pt>
                <c:pt idx="64">
                  <c:v>7.2</c:v>
                </c:pt>
                <c:pt idx="65">
                  <c:v>8.1999999999999993</c:v>
                </c:pt>
                <c:pt idx="66">
                  <c:v>6.2</c:v>
                </c:pt>
                <c:pt idx="67">
                  <c:v>6</c:v>
                </c:pt>
                <c:pt idx="68">
                  <c:v>7.6</c:v>
                </c:pt>
                <c:pt idx="69">
                  <c:v>7.1</c:v>
                </c:pt>
                <c:pt idx="70">
                  <c:v>8.4</c:v>
                </c:pt>
                <c:pt idx="71">
                  <c:v>5</c:v>
                </c:pt>
                <c:pt idx="72">
                  <c:v>8.6999999999999993</c:v>
                </c:pt>
                <c:pt idx="73">
                  <c:v>6.8</c:v>
                </c:pt>
                <c:pt idx="74">
                  <c:v>6.8</c:v>
                </c:pt>
                <c:pt idx="75">
                  <c:v>4.9000000000000004</c:v>
                </c:pt>
                <c:pt idx="76">
                  <c:v>7.4</c:v>
                </c:pt>
                <c:pt idx="77">
                  <c:v>8.5</c:v>
                </c:pt>
                <c:pt idx="78">
                  <c:v>4.5999999999999996</c:v>
                </c:pt>
                <c:pt idx="79">
                  <c:v>7.8</c:v>
                </c:pt>
                <c:pt idx="80">
                  <c:v>4.9000000000000004</c:v>
                </c:pt>
                <c:pt idx="81">
                  <c:v>6.8</c:v>
                </c:pt>
                <c:pt idx="82">
                  <c:v>6.3</c:v>
                </c:pt>
                <c:pt idx="83">
                  <c:v>8.4</c:v>
                </c:pt>
                <c:pt idx="84">
                  <c:v>5.9</c:v>
                </c:pt>
                <c:pt idx="85">
                  <c:v>7.6</c:v>
                </c:pt>
                <c:pt idx="86">
                  <c:v>8.1999999999999993</c:v>
                </c:pt>
                <c:pt idx="87">
                  <c:v>5.9</c:v>
                </c:pt>
                <c:pt idx="88">
                  <c:v>8.3000000000000007</c:v>
                </c:pt>
                <c:pt idx="89">
                  <c:v>6.3</c:v>
                </c:pt>
                <c:pt idx="90">
                  <c:v>7.3</c:v>
                </c:pt>
                <c:pt idx="91">
                  <c:v>9.9</c:v>
                </c:pt>
                <c:pt idx="92">
                  <c:v>7.1</c:v>
                </c:pt>
                <c:pt idx="93">
                  <c:v>4.5999999999999996</c:v>
                </c:pt>
                <c:pt idx="94">
                  <c:v>7.4</c:v>
                </c:pt>
                <c:pt idx="95">
                  <c:v>6.7</c:v>
                </c:pt>
                <c:pt idx="96">
                  <c:v>7.2</c:v>
                </c:pt>
                <c:pt idx="97">
                  <c:v>5.6</c:v>
                </c:pt>
                <c:pt idx="98">
                  <c:v>7.9</c:v>
                </c:pt>
                <c:pt idx="99">
                  <c:v>9.6999999999999993</c:v>
                </c:pt>
                <c:pt idx="100">
                  <c:v>7.7</c:v>
                </c:pt>
                <c:pt idx="101">
                  <c:v>7.3</c:v>
                </c:pt>
                <c:pt idx="102">
                  <c:v>7.7</c:v>
                </c:pt>
                <c:pt idx="103">
                  <c:v>7.6</c:v>
                </c:pt>
                <c:pt idx="104">
                  <c:v>8.6999999999999993</c:v>
                </c:pt>
                <c:pt idx="105">
                  <c:v>9.1</c:v>
                </c:pt>
                <c:pt idx="106">
                  <c:v>7.7</c:v>
                </c:pt>
                <c:pt idx="107">
                  <c:v>8.4</c:v>
                </c:pt>
                <c:pt idx="108">
                  <c:v>3.8</c:v>
                </c:pt>
                <c:pt idx="109">
                  <c:v>5</c:v>
                </c:pt>
                <c:pt idx="110">
                  <c:v>6.7</c:v>
                </c:pt>
                <c:pt idx="111">
                  <c:v>6.7</c:v>
                </c:pt>
                <c:pt idx="112">
                  <c:v>9</c:v>
                </c:pt>
                <c:pt idx="113">
                  <c:v>8.1999999999999993</c:v>
                </c:pt>
                <c:pt idx="114">
                  <c:v>6.7</c:v>
                </c:pt>
                <c:pt idx="115">
                  <c:v>7.7</c:v>
                </c:pt>
                <c:pt idx="116">
                  <c:v>7.3</c:v>
                </c:pt>
                <c:pt idx="117">
                  <c:v>8</c:v>
                </c:pt>
                <c:pt idx="118">
                  <c:v>6</c:v>
                </c:pt>
                <c:pt idx="119">
                  <c:v>6.6</c:v>
                </c:pt>
                <c:pt idx="120">
                  <c:v>9.6</c:v>
                </c:pt>
                <c:pt idx="121">
                  <c:v>9.6999999999999993</c:v>
                </c:pt>
                <c:pt idx="122">
                  <c:v>6.2</c:v>
                </c:pt>
                <c:pt idx="123">
                  <c:v>6.3</c:v>
                </c:pt>
                <c:pt idx="124">
                  <c:v>10</c:v>
                </c:pt>
                <c:pt idx="125">
                  <c:v>5.3</c:v>
                </c:pt>
                <c:pt idx="126">
                  <c:v>4.7</c:v>
                </c:pt>
                <c:pt idx="127">
                  <c:v>8</c:v>
                </c:pt>
                <c:pt idx="128">
                  <c:v>4.5</c:v>
                </c:pt>
                <c:pt idx="129">
                  <c:v>5.2</c:v>
                </c:pt>
                <c:pt idx="130">
                  <c:v>3.7</c:v>
                </c:pt>
                <c:pt idx="131">
                  <c:v>5.2</c:v>
                </c:pt>
                <c:pt idx="132">
                  <c:v>8.4</c:v>
                </c:pt>
                <c:pt idx="133">
                  <c:v>8.1999999999999993</c:v>
                </c:pt>
                <c:pt idx="134">
                  <c:v>5.8</c:v>
                </c:pt>
                <c:pt idx="135">
                  <c:v>7.6</c:v>
                </c:pt>
                <c:pt idx="136">
                  <c:v>5.2</c:v>
                </c:pt>
                <c:pt idx="137">
                  <c:v>7.9</c:v>
                </c:pt>
                <c:pt idx="138">
                  <c:v>9.9</c:v>
                </c:pt>
                <c:pt idx="139">
                  <c:v>7.4</c:v>
                </c:pt>
                <c:pt idx="140">
                  <c:v>9.1</c:v>
                </c:pt>
                <c:pt idx="141">
                  <c:v>5.4</c:v>
                </c:pt>
                <c:pt idx="142">
                  <c:v>4.5</c:v>
                </c:pt>
                <c:pt idx="143">
                  <c:v>7.3</c:v>
                </c:pt>
                <c:pt idx="144">
                  <c:v>3.8</c:v>
                </c:pt>
                <c:pt idx="145">
                  <c:v>3.8</c:v>
                </c:pt>
                <c:pt idx="146">
                  <c:v>8.1999999999999993</c:v>
                </c:pt>
                <c:pt idx="147">
                  <c:v>7.3</c:v>
                </c:pt>
                <c:pt idx="148">
                  <c:v>5.9</c:v>
                </c:pt>
                <c:pt idx="149">
                  <c:v>8</c:v>
                </c:pt>
                <c:pt idx="150">
                  <c:v>8.1999999999999993</c:v>
                </c:pt>
                <c:pt idx="151">
                  <c:v>6.9</c:v>
                </c:pt>
                <c:pt idx="152">
                  <c:v>10</c:v>
                </c:pt>
                <c:pt idx="153">
                  <c:v>6.7</c:v>
                </c:pt>
                <c:pt idx="154">
                  <c:v>8.4</c:v>
                </c:pt>
                <c:pt idx="155">
                  <c:v>4.8</c:v>
                </c:pt>
                <c:pt idx="156">
                  <c:v>8.1999999999999993</c:v>
                </c:pt>
                <c:pt idx="157">
                  <c:v>7.2</c:v>
                </c:pt>
                <c:pt idx="158">
                  <c:v>6</c:v>
                </c:pt>
                <c:pt idx="159">
                  <c:v>8.3000000000000007</c:v>
                </c:pt>
                <c:pt idx="160">
                  <c:v>9.1999999999999993</c:v>
                </c:pt>
                <c:pt idx="161">
                  <c:v>8.8000000000000007</c:v>
                </c:pt>
                <c:pt idx="162">
                  <c:v>5.3</c:v>
                </c:pt>
                <c:pt idx="163">
                  <c:v>5.2</c:v>
                </c:pt>
                <c:pt idx="164">
                  <c:v>5.2</c:v>
                </c:pt>
                <c:pt idx="165">
                  <c:v>6</c:v>
                </c:pt>
                <c:pt idx="166">
                  <c:v>7.8</c:v>
                </c:pt>
                <c:pt idx="167">
                  <c:v>8.9</c:v>
                </c:pt>
                <c:pt idx="168">
                  <c:v>6.3</c:v>
                </c:pt>
                <c:pt idx="169">
                  <c:v>8.4</c:v>
                </c:pt>
                <c:pt idx="170">
                  <c:v>9</c:v>
                </c:pt>
                <c:pt idx="171">
                  <c:v>5.2</c:v>
                </c:pt>
                <c:pt idx="172">
                  <c:v>6.8</c:v>
                </c:pt>
                <c:pt idx="173">
                  <c:v>6.7</c:v>
                </c:pt>
                <c:pt idx="174">
                  <c:v>8.4</c:v>
                </c:pt>
                <c:pt idx="175">
                  <c:v>6.8</c:v>
                </c:pt>
                <c:pt idx="176">
                  <c:v>6.2</c:v>
                </c:pt>
                <c:pt idx="177">
                  <c:v>6.7</c:v>
                </c:pt>
                <c:pt idx="178">
                  <c:v>5.2</c:v>
                </c:pt>
                <c:pt idx="179">
                  <c:v>4.5</c:v>
                </c:pt>
                <c:pt idx="180">
                  <c:v>5.8</c:v>
                </c:pt>
                <c:pt idx="181">
                  <c:v>7.6</c:v>
                </c:pt>
                <c:pt idx="182">
                  <c:v>4.5</c:v>
                </c:pt>
                <c:pt idx="183">
                  <c:v>7.4</c:v>
                </c:pt>
                <c:pt idx="184">
                  <c:v>4.8</c:v>
                </c:pt>
                <c:pt idx="185">
                  <c:v>7.3</c:v>
                </c:pt>
                <c:pt idx="186">
                  <c:v>8.5</c:v>
                </c:pt>
                <c:pt idx="187">
                  <c:v>7.2</c:v>
                </c:pt>
                <c:pt idx="188">
                  <c:v>9.3000000000000007</c:v>
                </c:pt>
                <c:pt idx="189">
                  <c:v>3.8</c:v>
                </c:pt>
                <c:pt idx="190">
                  <c:v>5.8</c:v>
                </c:pt>
                <c:pt idx="191">
                  <c:v>8.4</c:v>
                </c:pt>
                <c:pt idx="192">
                  <c:v>7.2</c:v>
                </c:pt>
                <c:pt idx="193">
                  <c:v>8.4</c:v>
                </c:pt>
                <c:pt idx="194">
                  <c:v>8.8000000000000007</c:v>
                </c:pt>
                <c:pt idx="195">
                  <c:v>4.4000000000000004</c:v>
                </c:pt>
                <c:pt idx="196">
                  <c:v>8.4</c:v>
                </c:pt>
                <c:pt idx="197">
                  <c:v>6.8</c:v>
                </c:pt>
                <c:pt idx="198">
                  <c:v>6.3</c:v>
                </c:pt>
                <c:pt idx="199">
                  <c:v>6.8</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F8C2-4DFA-BF71-B08308A7F7BD}"/>
            </c:ext>
          </c:extLst>
        </c:ser>
        <c:dLbls>
          <c:showLegendKey val="0"/>
          <c:showVal val="0"/>
          <c:showCatName val="0"/>
          <c:showSerName val="0"/>
          <c:showPercent val="0"/>
          <c:showBubbleSize val="0"/>
        </c:dLbls>
        <c:axId val="281385600"/>
        <c:axId val="281395584"/>
      </c:scatterChart>
      <c:valAx>
        <c:axId val="281385600"/>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Competitive Pricing</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95584"/>
        <c:crosses val="autoZero"/>
        <c:crossBetween val="midCat"/>
      </c:valAx>
      <c:valAx>
        <c:axId val="281395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85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Order_Fulfillment</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Data!$K$2:$K$201</c:f>
              <c:numCache>
                <c:formatCode>0.0</c:formatCode>
                <c:ptCount val="200"/>
                <c:pt idx="0">
                  <c:v>5</c:v>
                </c:pt>
                <c:pt idx="1">
                  <c:v>3.9</c:v>
                </c:pt>
                <c:pt idx="2">
                  <c:v>5.4</c:v>
                </c:pt>
                <c:pt idx="3">
                  <c:v>4.3</c:v>
                </c:pt>
                <c:pt idx="4">
                  <c:v>4.5</c:v>
                </c:pt>
                <c:pt idx="5">
                  <c:v>3.6</c:v>
                </c:pt>
                <c:pt idx="6">
                  <c:v>2.1</c:v>
                </c:pt>
                <c:pt idx="7">
                  <c:v>4.3</c:v>
                </c:pt>
                <c:pt idx="8">
                  <c:v>4.4000000000000004</c:v>
                </c:pt>
                <c:pt idx="9">
                  <c:v>4.0999999999999996</c:v>
                </c:pt>
                <c:pt idx="10">
                  <c:v>3.8</c:v>
                </c:pt>
                <c:pt idx="11">
                  <c:v>3</c:v>
                </c:pt>
                <c:pt idx="12">
                  <c:v>5.0999999999999996</c:v>
                </c:pt>
                <c:pt idx="13">
                  <c:v>4.5</c:v>
                </c:pt>
                <c:pt idx="14">
                  <c:v>4.8</c:v>
                </c:pt>
                <c:pt idx="15">
                  <c:v>4.3</c:v>
                </c:pt>
                <c:pt idx="16">
                  <c:v>4.2</c:v>
                </c:pt>
                <c:pt idx="17">
                  <c:v>5.7</c:v>
                </c:pt>
                <c:pt idx="18">
                  <c:v>5</c:v>
                </c:pt>
                <c:pt idx="19">
                  <c:v>4.5</c:v>
                </c:pt>
                <c:pt idx="20">
                  <c:v>3.3</c:v>
                </c:pt>
                <c:pt idx="21">
                  <c:v>4.3</c:v>
                </c:pt>
                <c:pt idx="22">
                  <c:v>4.8</c:v>
                </c:pt>
                <c:pt idx="23">
                  <c:v>6.7</c:v>
                </c:pt>
                <c:pt idx="24">
                  <c:v>4.7</c:v>
                </c:pt>
                <c:pt idx="25">
                  <c:v>5.6</c:v>
                </c:pt>
                <c:pt idx="26">
                  <c:v>5.3</c:v>
                </c:pt>
                <c:pt idx="27">
                  <c:v>4.3</c:v>
                </c:pt>
                <c:pt idx="28">
                  <c:v>5.7</c:v>
                </c:pt>
                <c:pt idx="29">
                  <c:v>4.7</c:v>
                </c:pt>
                <c:pt idx="30">
                  <c:v>3.7</c:v>
                </c:pt>
                <c:pt idx="31">
                  <c:v>3</c:v>
                </c:pt>
                <c:pt idx="32">
                  <c:v>3.5</c:v>
                </c:pt>
                <c:pt idx="33">
                  <c:v>4.7</c:v>
                </c:pt>
                <c:pt idx="34">
                  <c:v>2.5</c:v>
                </c:pt>
                <c:pt idx="35">
                  <c:v>3.1</c:v>
                </c:pt>
                <c:pt idx="36">
                  <c:v>3.9</c:v>
                </c:pt>
                <c:pt idx="37">
                  <c:v>5.2</c:v>
                </c:pt>
                <c:pt idx="38">
                  <c:v>4.7</c:v>
                </c:pt>
                <c:pt idx="39">
                  <c:v>4.5</c:v>
                </c:pt>
                <c:pt idx="40">
                  <c:v>4.5999999999999996</c:v>
                </c:pt>
                <c:pt idx="41">
                  <c:v>4.0999999999999996</c:v>
                </c:pt>
                <c:pt idx="42">
                  <c:v>4.5999999999999996</c:v>
                </c:pt>
                <c:pt idx="43">
                  <c:v>4.9000000000000004</c:v>
                </c:pt>
                <c:pt idx="44">
                  <c:v>4.3</c:v>
                </c:pt>
                <c:pt idx="45">
                  <c:v>5.2</c:v>
                </c:pt>
                <c:pt idx="46">
                  <c:v>5</c:v>
                </c:pt>
                <c:pt idx="47">
                  <c:v>6.5</c:v>
                </c:pt>
                <c:pt idx="48">
                  <c:v>4.5</c:v>
                </c:pt>
                <c:pt idx="49">
                  <c:v>4.0999999999999996</c:v>
                </c:pt>
                <c:pt idx="50">
                  <c:v>4</c:v>
                </c:pt>
                <c:pt idx="51">
                  <c:v>4.5</c:v>
                </c:pt>
                <c:pt idx="52">
                  <c:v>4.7</c:v>
                </c:pt>
                <c:pt idx="53">
                  <c:v>3.2</c:v>
                </c:pt>
                <c:pt idx="54">
                  <c:v>4.9000000000000004</c:v>
                </c:pt>
                <c:pt idx="55">
                  <c:v>4.0999999999999996</c:v>
                </c:pt>
                <c:pt idx="56">
                  <c:v>5.7</c:v>
                </c:pt>
                <c:pt idx="57">
                  <c:v>4.5999999999999996</c:v>
                </c:pt>
                <c:pt idx="58">
                  <c:v>3.7</c:v>
                </c:pt>
                <c:pt idx="59">
                  <c:v>5.6</c:v>
                </c:pt>
                <c:pt idx="60">
                  <c:v>5.4</c:v>
                </c:pt>
                <c:pt idx="61">
                  <c:v>2.7</c:v>
                </c:pt>
                <c:pt idx="62">
                  <c:v>4.4000000000000004</c:v>
                </c:pt>
                <c:pt idx="63">
                  <c:v>3.3</c:v>
                </c:pt>
                <c:pt idx="64">
                  <c:v>3.5</c:v>
                </c:pt>
                <c:pt idx="65">
                  <c:v>4.7</c:v>
                </c:pt>
                <c:pt idx="66">
                  <c:v>5</c:v>
                </c:pt>
                <c:pt idx="67">
                  <c:v>4.5</c:v>
                </c:pt>
                <c:pt idx="68">
                  <c:v>4</c:v>
                </c:pt>
                <c:pt idx="69">
                  <c:v>4.7</c:v>
                </c:pt>
                <c:pt idx="70">
                  <c:v>5.4</c:v>
                </c:pt>
                <c:pt idx="71">
                  <c:v>2.9</c:v>
                </c:pt>
                <c:pt idx="72">
                  <c:v>4.5999999999999996</c:v>
                </c:pt>
                <c:pt idx="73">
                  <c:v>4.0999999999999996</c:v>
                </c:pt>
                <c:pt idx="74">
                  <c:v>4.4000000000000004</c:v>
                </c:pt>
                <c:pt idx="75">
                  <c:v>3.1</c:v>
                </c:pt>
                <c:pt idx="76">
                  <c:v>4.5</c:v>
                </c:pt>
                <c:pt idx="77">
                  <c:v>4.3</c:v>
                </c:pt>
                <c:pt idx="78">
                  <c:v>5.2</c:v>
                </c:pt>
                <c:pt idx="79">
                  <c:v>2.6</c:v>
                </c:pt>
                <c:pt idx="80">
                  <c:v>3.2</c:v>
                </c:pt>
                <c:pt idx="81">
                  <c:v>4.3</c:v>
                </c:pt>
                <c:pt idx="82">
                  <c:v>2.7</c:v>
                </c:pt>
                <c:pt idx="83">
                  <c:v>2</c:v>
                </c:pt>
                <c:pt idx="84">
                  <c:v>4.7</c:v>
                </c:pt>
                <c:pt idx="85">
                  <c:v>3.4</c:v>
                </c:pt>
                <c:pt idx="86">
                  <c:v>2.4</c:v>
                </c:pt>
                <c:pt idx="87">
                  <c:v>5.0999999999999996</c:v>
                </c:pt>
                <c:pt idx="88">
                  <c:v>4.5999999999999996</c:v>
                </c:pt>
                <c:pt idx="89">
                  <c:v>5.5</c:v>
                </c:pt>
                <c:pt idx="90">
                  <c:v>4.4000000000000004</c:v>
                </c:pt>
                <c:pt idx="91">
                  <c:v>2</c:v>
                </c:pt>
                <c:pt idx="92">
                  <c:v>4.4000000000000004</c:v>
                </c:pt>
                <c:pt idx="93">
                  <c:v>4.8</c:v>
                </c:pt>
                <c:pt idx="94">
                  <c:v>3.6</c:v>
                </c:pt>
                <c:pt idx="95">
                  <c:v>4.9000000000000004</c:v>
                </c:pt>
                <c:pt idx="96">
                  <c:v>4.2</c:v>
                </c:pt>
                <c:pt idx="97">
                  <c:v>3.1</c:v>
                </c:pt>
                <c:pt idx="98">
                  <c:v>4.3</c:v>
                </c:pt>
                <c:pt idx="99">
                  <c:v>3.4</c:v>
                </c:pt>
                <c:pt idx="100">
                  <c:v>3.1</c:v>
                </c:pt>
                <c:pt idx="101">
                  <c:v>5.0999999999999996</c:v>
                </c:pt>
                <c:pt idx="102">
                  <c:v>4</c:v>
                </c:pt>
                <c:pt idx="103">
                  <c:v>5.6</c:v>
                </c:pt>
                <c:pt idx="104">
                  <c:v>5</c:v>
                </c:pt>
                <c:pt idx="105">
                  <c:v>4.2</c:v>
                </c:pt>
                <c:pt idx="106">
                  <c:v>4.4000000000000004</c:v>
                </c:pt>
                <c:pt idx="107">
                  <c:v>5.8</c:v>
                </c:pt>
                <c:pt idx="108">
                  <c:v>4.5999999999999996</c:v>
                </c:pt>
                <c:pt idx="109">
                  <c:v>3.8</c:v>
                </c:pt>
                <c:pt idx="110">
                  <c:v>3.7</c:v>
                </c:pt>
                <c:pt idx="111">
                  <c:v>4</c:v>
                </c:pt>
                <c:pt idx="112">
                  <c:v>4.5</c:v>
                </c:pt>
                <c:pt idx="113">
                  <c:v>4.2</c:v>
                </c:pt>
                <c:pt idx="114">
                  <c:v>4</c:v>
                </c:pt>
                <c:pt idx="115">
                  <c:v>5.0999999999999996</c:v>
                </c:pt>
                <c:pt idx="116">
                  <c:v>4.2</c:v>
                </c:pt>
                <c:pt idx="117">
                  <c:v>2.8</c:v>
                </c:pt>
                <c:pt idx="118">
                  <c:v>3.3</c:v>
                </c:pt>
                <c:pt idx="119">
                  <c:v>2.6</c:v>
                </c:pt>
                <c:pt idx="120">
                  <c:v>5.7</c:v>
                </c:pt>
                <c:pt idx="121">
                  <c:v>4.8</c:v>
                </c:pt>
                <c:pt idx="122">
                  <c:v>3.2</c:v>
                </c:pt>
                <c:pt idx="123">
                  <c:v>5.8</c:v>
                </c:pt>
                <c:pt idx="124">
                  <c:v>3.2</c:v>
                </c:pt>
                <c:pt idx="125">
                  <c:v>4.0999999999999996</c:v>
                </c:pt>
                <c:pt idx="126">
                  <c:v>4.5999999999999996</c:v>
                </c:pt>
                <c:pt idx="127">
                  <c:v>3.3</c:v>
                </c:pt>
                <c:pt idx="128">
                  <c:v>4.4000000000000004</c:v>
                </c:pt>
                <c:pt idx="129">
                  <c:v>1.2</c:v>
                </c:pt>
                <c:pt idx="130">
                  <c:v>5</c:v>
                </c:pt>
                <c:pt idx="131">
                  <c:v>4.5999999999999996</c:v>
                </c:pt>
                <c:pt idx="132">
                  <c:v>2.4</c:v>
                </c:pt>
                <c:pt idx="133">
                  <c:v>4.3</c:v>
                </c:pt>
                <c:pt idx="134">
                  <c:v>3.6</c:v>
                </c:pt>
                <c:pt idx="135">
                  <c:v>5.0999999999999996</c:v>
                </c:pt>
                <c:pt idx="136">
                  <c:v>1.8</c:v>
                </c:pt>
                <c:pt idx="137">
                  <c:v>4.0999999999999996</c:v>
                </c:pt>
                <c:pt idx="138">
                  <c:v>2.8</c:v>
                </c:pt>
                <c:pt idx="139">
                  <c:v>4.4000000000000004</c:v>
                </c:pt>
                <c:pt idx="140">
                  <c:v>4.5</c:v>
                </c:pt>
                <c:pt idx="141">
                  <c:v>4</c:v>
                </c:pt>
                <c:pt idx="142">
                  <c:v>4.2</c:v>
                </c:pt>
                <c:pt idx="143">
                  <c:v>4.5</c:v>
                </c:pt>
                <c:pt idx="144">
                  <c:v>3.8</c:v>
                </c:pt>
                <c:pt idx="145">
                  <c:v>4.0999999999999996</c:v>
                </c:pt>
                <c:pt idx="146">
                  <c:v>4.5999999999999996</c:v>
                </c:pt>
                <c:pt idx="147">
                  <c:v>3.7</c:v>
                </c:pt>
                <c:pt idx="148">
                  <c:v>5.0999999999999996</c:v>
                </c:pt>
                <c:pt idx="149">
                  <c:v>4.3</c:v>
                </c:pt>
                <c:pt idx="150">
                  <c:v>5</c:v>
                </c:pt>
                <c:pt idx="151">
                  <c:v>4</c:v>
                </c:pt>
                <c:pt idx="152">
                  <c:v>3</c:v>
                </c:pt>
                <c:pt idx="153">
                  <c:v>4.0999999999999996</c:v>
                </c:pt>
                <c:pt idx="154">
                  <c:v>4.4000000000000004</c:v>
                </c:pt>
                <c:pt idx="155">
                  <c:v>4</c:v>
                </c:pt>
                <c:pt idx="156">
                  <c:v>3.7</c:v>
                </c:pt>
                <c:pt idx="157">
                  <c:v>4</c:v>
                </c:pt>
                <c:pt idx="158">
                  <c:v>4.3</c:v>
                </c:pt>
                <c:pt idx="159">
                  <c:v>4.5999999999999996</c:v>
                </c:pt>
                <c:pt idx="160">
                  <c:v>3.7</c:v>
                </c:pt>
                <c:pt idx="161">
                  <c:v>6.4</c:v>
                </c:pt>
                <c:pt idx="162">
                  <c:v>3.6</c:v>
                </c:pt>
                <c:pt idx="163">
                  <c:v>4.7</c:v>
                </c:pt>
                <c:pt idx="164">
                  <c:v>4</c:v>
                </c:pt>
                <c:pt idx="165">
                  <c:v>4.3</c:v>
                </c:pt>
                <c:pt idx="166">
                  <c:v>3.6</c:v>
                </c:pt>
                <c:pt idx="167">
                  <c:v>2.7</c:v>
                </c:pt>
                <c:pt idx="168">
                  <c:v>4</c:v>
                </c:pt>
                <c:pt idx="169">
                  <c:v>3.8</c:v>
                </c:pt>
                <c:pt idx="170">
                  <c:v>3.3</c:v>
                </c:pt>
                <c:pt idx="171">
                  <c:v>4.5</c:v>
                </c:pt>
                <c:pt idx="172">
                  <c:v>5</c:v>
                </c:pt>
                <c:pt idx="173">
                  <c:v>4.8</c:v>
                </c:pt>
                <c:pt idx="174">
                  <c:v>2.8</c:v>
                </c:pt>
                <c:pt idx="175">
                  <c:v>4.3</c:v>
                </c:pt>
                <c:pt idx="176">
                  <c:v>4</c:v>
                </c:pt>
                <c:pt idx="177">
                  <c:v>4.9000000000000004</c:v>
                </c:pt>
                <c:pt idx="178">
                  <c:v>4.5999999999999996</c:v>
                </c:pt>
                <c:pt idx="179">
                  <c:v>4</c:v>
                </c:pt>
                <c:pt idx="180">
                  <c:v>4.4000000000000004</c:v>
                </c:pt>
                <c:pt idx="181">
                  <c:v>4.7</c:v>
                </c:pt>
                <c:pt idx="182">
                  <c:v>4.5999999999999996</c:v>
                </c:pt>
                <c:pt idx="183">
                  <c:v>4.4000000000000004</c:v>
                </c:pt>
                <c:pt idx="184">
                  <c:v>4.7</c:v>
                </c:pt>
                <c:pt idx="185">
                  <c:v>6</c:v>
                </c:pt>
                <c:pt idx="186">
                  <c:v>4.3</c:v>
                </c:pt>
                <c:pt idx="187">
                  <c:v>3.2</c:v>
                </c:pt>
                <c:pt idx="188">
                  <c:v>5.9</c:v>
                </c:pt>
                <c:pt idx="189">
                  <c:v>5.5</c:v>
                </c:pt>
                <c:pt idx="190">
                  <c:v>3.8</c:v>
                </c:pt>
                <c:pt idx="191">
                  <c:v>4</c:v>
                </c:pt>
                <c:pt idx="192">
                  <c:v>2.9</c:v>
                </c:pt>
                <c:pt idx="193">
                  <c:v>4.3</c:v>
                </c:pt>
                <c:pt idx="194">
                  <c:v>3.6</c:v>
                </c:pt>
                <c:pt idx="195">
                  <c:v>4.4000000000000004</c:v>
                </c:pt>
                <c:pt idx="196">
                  <c:v>6</c:v>
                </c:pt>
                <c:pt idx="197">
                  <c:v>4.4000000000000004</c:v>
                </c:pt>
                <c:pt idx="198">
                  <c:v>5.9</c:v>
                </c:pt>
                <c:pt idx="199">
                  <c:v>4.3</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78D5-45F6-9EA3-27979E66AE28}"/>
            </c:ext>
          </c:extLst>
        </c:ser>
        <c:dLbls>
          <c:showLegendKey val="0"/>
          <c:showVal val="0"/>
          <c:showCatName val="0"/>
          <c:showSerName val="0"/>
          <c:showPercent val="0"/>
          <c:showBubbleSize val="0"/>
        </c:dLbls>
        <c:axId val="281560192"/>
        <c:axId val="281561728"/>
      </c:scatterChart>
      <c:valAx>
        <c:axId val="281560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Order Fulfilment</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561728"/>
        <c:crosses val="autoZero"/>
        <c:crossBetween val="midCat"/>
      </c:valAx>
      <c:valAx>
        <c:axId val="28156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5601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Flex_Price</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Data!$L$2:$L$201</c:f>
              <c:numCache>
                <c:formatCode>0.0</c:formatCode>
                <c:ptCount val="200"/>
                <c:pt idx="0">
                  <c:v>5.0999999999999996</c:v>
                </c:pt>
                <c:pt idx="1">
                  <c:v>4.3</c:v>
                </c:pt>
                <c:pt idx="2">
                  <c:v>4</c:v>
                </c:pt>
                <c:pt idx="3">
                  <c:v>4.0999999999999996</c:v>
                </c:pt>
                <c:pt idx="4">
                  <c:v>3.5</c:v>
                </c:pt>
                <c:pt idx="5">
                  <c:v>4.7</c:v>
                </c:pt>
                <c:pt idx="6">
                  <c:v>4.2</c:v>
                </c:pt>
                <c:pt idx="7">
                  <c:v>6.3</c:v>
                </c:pt>
                <c:pt idx="8">
                  <c:v>6.1</c:v>
                </c:pt>
                <c:pt idx="9">
                  <c:v>5.8</c:v>
                </c:pt>
                <c:pt idx="10">
                  <c:v>3.7</c:v>
                </c:pt>
                <c:pt idx="11">
                  <c:v>4.9000000000000004</c:v>
                </c:pt>
                <c:pt idx="12">
                  <c:v>4.5</c:v>
                </c:pt>
                <c:pt idx="13">
                  <c:v>2.6</c:v>
                </c:pt>
                <c:pt idx="14">
                  <c:v>6.2</c:v>
                </c:pt>
                <c:pt idx="15">
                  <c:v>3.9</c:v>
                </c:pt>
                <c:pt idx="16">
                  <c:v>6.2</c:v>
                </c:pt>
                <c:pt idx="17">
                  <c:v>5.8</c:v>
                </c:pt>
                <c:pt idx="18">
                  <c:v>6</c:v>
                </c:pt>
                <c:pt idx="19">
                  <c:v>6.1</c:v>
                </c:pt>
                <c:pt idx="20">
                  <c:v>4.9000000000000004</c:v>
                </c:pt>
                <c:pt idx="21">
                  <c:v>3</c:v>
                </c:pt>
                <c:pt idx="22">
                  <c:v>3.4</c:v>
                </c:pt>
                <c:pt idx="23">
                  <c:v>4.4000000000000004</c:v>
                </c:pt>
                <c:pt idx="24">
                  <c:v>5.3</c:v>
                </c:pt>
                <c:pt idx="25">
                  <c:v>6.6</c:v>
                </c:pt>
                <c:pt idx="26">
                  <c:v>3.8</c:v>
                </c:pt>
                <c:pt idx="27">
                  <c:v>5.2</c:v>
                </c:pt>
                <c:pt idx="28">
                  <c:v>3.8</c:v>
                </c:pt>
                <c:pt idx="29">
                  <c:v>5.5</c:v>
                </c:pt>
                <c:pt idx="30">
                  <c:v>2.7</c:v>
                </c:pt>
                <c:pt idx="31">
                  <c:v>3.5</c:v>
                </c:pt>
                <c:pt idx="32">
                  <c:v>4.5</c:v>
                </c:pt>
                <c:pt idx="33">
                  <c:v>6.6</c:v>
                </c:pt>
                <c:pt idx="34">
                  <c:v>4.3</c:v>
                </c:pt>
                <c:pt idx="35">
                  <c:v>2.9</c:v>
                </c:pt>
                <c:pt idx="36">
                  <c:v>3.5</c:v>
                </c:pt>
                <c:pt idx="37">
                  <c:v>4.5999999999999996</c:v>
                </c:pt>
                <c:pt idx="38">
                  <c:v>6.9</c:v>
                </c:pt>
                <c:pt idx="39">
                  <c:v>4.9000000000000004</c:v>
                </c:pt>
                <c:pt idx="40">
                  <c:v>5.8</c:v>
                </c:pt>
                <c:pt idx="41">
                  <c:v>4.5</c:v>
                </c:pt>
                <c:pt idx="42">
                  <c:v>4.5999999999999996</c:v>
                </c:pt>
                <c:pt idx="43">
                  <c:v>6.3</c:v>
                </c:pt>
                <c:pt idx="44">
                  <c:v>4.2</c:v>
                </c:pt>
                <c:pt idx="45">
                  <c:v>5.8</c:v>
                </c:pt>
                <c:pt idx="46">
                  <c:v>4</c:v>
                </c:pt>
                <c:pt idx="47">
                  <c:v>7.3</c:v>
                </c:pt>
                <c:pt idx="48">
                  <c:v>3.4</c:v>
                </c:pt>
                <c:pt idx="49">
                  <c:v>4.2</c:v>
                </c:pt>
                <c:pt idx="50">
                  <c:v>3.6</c:v>
                </c:pt>
                <c:pt idx="51">
                  <c:v>4.3</c:v>
                </c:pt>
                <c:pt idx="52">
                  <c:v>4.5999999999999996</c:v>
                </c:pt>
                <c:pt idx="53">
                  <c:v>2.7</c:v>
                </c:pt>
                <c:pt idx="54">
                  <c:v>6.6</c:v>
                </c:pt>
                <c:pt idx="55">
                  <c:v>3.2</c:v>
                </c:pt>
                <c:pt idx="56">
                  <c:v>6.5</c:v>
                </c:pt>
                <c:pt idx="57">
                  <c:v>3.9</c:v>
                </c:pt>
                <c:pt idx="58">
                  <c:v>4</c:v>
                </c:pt>
                <c:pt idx="59">
                  <c:v>4.9000000000000004</c:v>
                </c:pt>
                <c:pt idx="60">
                  <c:v>3.9</c:v>
                </c:pt>
                <c:pt idx="61">
                  <c:v>5</c:v>
                </c:pt>
                <c:pt idx="62">
                  <c:v>3.7</c:v>
                </c:pt>
                <c:pt idx="63">
                  <c:v>3.1</c:v>
                </c:pt>
                <c:pt idx="64">
                  <c:v>3.6</c:v>
                </c:pt>
                <c:pt idx="65">
                  <c:v>7.3</c:v>
                </c:pt>
                <c:pt idx="66">
                  <c:v>6.2</c:v>
                </c:pt>
                <c:pt idx="67">
                  <c:v>5.9</c:v>
                </c:pt>
                <c:pt idx="68">
                  <c:v>5.4</c:v>
                </c:pt>
                <c:pt idx="69">
                  <c:v>6.6</c:v>
                </c:pt>
                <c:pt idx="70">
                  <c:v>6.1</c:v>
                </c:pt>
                <c:pt idx="71">
                  <c:v>2.6</c:v>
                </c:pt>
                <c:pt idx="72">
                  <c:v>5.6</c:v>
                </c:pt>
                <c:pt idx="73">
                  <c:v>3.4</c:v>
                </c:pt>
                <c:pt idx="74">
                  <c:v>5.0999999999999996</c:v>
                </c:pt>
                <c:pt idx="75">
                  <c:v>4.3</c:v>
                </c:pt>
                <c:pt idx="76">
                  <c:v>5.8</c:v>
                </c:pt>
                <c:pt idx="77">
                  <c:v>4.5</c:v>
                </c:pt>
                <c:pt idx="78">
                  <c:v>4.0999999999999996</c:v>
                </c:pt>
                <c:pt idx="79">
                  <c:v>3.1</c:v>
                </c:pt>
                <c:pt idx="80">
                  <c:v>4.3</c:v>
                </c:pt>
                <c:pt idx="81">
                  <c:v>3.7</c:v>
                </c:pt>
                <c:pt idx="82">
                  <c:v>3</c:v>
                </c:pt>
                <c:pt idx="83">
                  <c:v>3.7</c:v>
                </c:pt>
                <c:pt idx="84">
                  <c:v>3.9</c:v>
                </c:pt>
                <c:pt idx="85">
                  <c:v>5.4</c:v>
                </c:pt>
                <c:pt idx="86">
                  <c:v>4.8</c:v>
                </c:pt>
                <c:pt idx="87">
                  <c:v>3.9</c:v>
                </c:pt>
                <c:pt idx="88">
                  <c:v>4.3</c:v>
                </c:pt>
                <c:pt idx="89">
                  <c:v>6.7</c:v>
                </c:pt>
                <c:pt idx="90">
                  <c:v>3</c:v>
                </c:pt>
                <c:pt idx="91">
                  <c:v>4</c:v>
                </c:pt>
                <c:pt idx="92">
                  <c:v>2.6</c:v>
                </c:pt>
                <c:pt idx="93">
                  <c:v>4.0999999999999996</c:v>
                </c:pt>
                <c:pt idx="94">
                  <c:v>3.2</c:v>
                </c:pt>
                <c:pt idx="95">
                  <c:v>3.6</c:v>
                </c:pt>
                <c:pt idx="96">
                  <c:v>5.6</c:v>
                </c:pt>
                <c:pt idx="97">
                  <c:v>2.9</c:v>
                </c:pt>
                <c:pt idx="98">
                  <c:v>4.9000000000000004</c:v>
                </c:pt>
                <c:pt idx="99">
                  <c:v>5.4</c:v>
                </c:pt>
                <c:pt idx="100">
                  <c:v>5.5</c:v>
                </c:pt>
                <c:pt idx="101">
                  <c:v>4.5999999999999996</c:v>
                </c:pt>
                <c:pt idx="102">
                  <c:v>4.7</c:v>
                </c:pt>
                <c:pt idx="103">
                  <c:v>4.5</c:v>
                </c:pt>
                <c:pt idx="104">
                  <c:v>5.6</c:v>
                </c:pt>
                <c:pt idx="105">
                  <c:v>5.8</c:v>
                </c:pt>
                <c:pt idx="106">
                  <c:v>4.5999999999999996</c:v>
                </c:pt>
                <c:pt idx="107">
                  <c:v>7.5</c:v>
                </c:pt>
                <c:pt idx="108">
                  <c:v>3.5</c:v>
                </c:pt>
                <c:pt idx="109">
                  <c:v>2.6</c:v>
                </c:pt>
                <c:pt idx="110">
                  <c:v>3.4</c:v>
                </c:pt>
                <c:pt idx="111">
                  <c:v>2.2999999999999998</c:v>
                </c:pt>
                <c:pt idx="112">
                  <c:v>6.9</c:v>
                </c:pt>
                <c:pt idx="113">
                  <c:v>5.9</c:v>
                </c:pt>
                <c:pt idx="114">
                  <c:v>5</c:v>
                </c:pt>
                <c:pt idx="115">
                  <c:v>4.7</c:v>
                </c:pt>
                <c:pt idx="116">
                  <c:v>4.5999999999999996</c:v>
                </c:pt>
                <c:pt idx="117">
                  <c:v>3.3</c:v>
                </c:pt>
                <c:pt idx="118">
                  <c:v>3.9</c:v>
                </c:pt>
                <c:pt idx="119">
                  <c:v>3.5</c:v>
                </c:pt>
                <c:pt idx="120">
                  <c:v>6.5</c:v>
                </c:pt>
                <c:pt idx="121">
                  <c:v>5.4</c:v>
                </c:pt>
                <c:pt idx="122">
                  <c:v>3.1</c:v>
                </c:pt>
                <c:pt idx="123">
                  <c:v>4.5999999999999996</c:v>
                </c:pt>
                <c:pt idx="124">
                  <c:v>4.0999999999999996</c:v>
                </c:pt>
                <c:pt idx="125">
                  <c:v>2.9</c:v>
                </c:pt>
                <c:pt idx="126">
                  <c:v>4.2</c:v>
                </c:pt>
                <c:pt idx="127">
                  <c:v>3.3</c:v>
                </c:pt>
                <c:pt idx="128">
                  <c:v>3</c:v>
                </c:pt>
                <c:pt idx="129">
                  <c:v>2.5</c:v>
                </c:pt>
                <c:pt idx="130">
                  <c:v>3.4</c:v>
                </c:pt>
                <c:pt idx="131">
                  <c:v>4.2</c:v>
                </c:pt>
                <c:pt idx="132">
                  <c:v>3.7</c:v>
                </c:pt>
                <c:pt idx="133">
                  <c:v>4.0999999999999996</c:v>
                </c:pt>
                <c:pt idx="134">
                  <c:v>3.8</c:v>
                </c:pt>
                <c:pt idx="135">
                  <c:v>3.7</c:v>
                </c:pt>
                <c:pt idx="136">
                  <c:v>2.5</c:v>
                </c:pt>
                <c:pt idx="137">
                  <c:v>4.9000000000000004</c:v>
                </c:pt>
                <c:pt idx="138">
                  <c:v>4</c:v>
                </c:pt>
                <c:pt idx="139">
                  <c:v>5.8</c:v>
                </c:pt>
                <c:pt idx="140">
                  <c:v>6</c:v>
                </c:pt>
                <c:pt idx="141">
                  <c:v>4.9000000000000004</c:v>
                </c:pt>
                <c:pt idx="142">
                  <c:v>4</c:v>
                </c:pt>
                <c:pt idx="143">
                  <c:v>3.4</c:v>
                </c:pt>
                <c:pt idx="144">
                  <c:v>4</c:v>
                </c:pt>
                <c:pt idx="145">
                  <c:v>4</c:v>
                </c:pt>
                <c:pt idx="146">
                  <c:v>4.0999999999999996</c:v>
                </c:pt>
                <c:pt idx="147">
                  <c:v>3</c:v>
                </c:pt>
                <c:pt idx="148">
                  <c:v>6.3</c:v>
                </c:pt>
                <c:pt idx="149">
                  <c:v>5.3</c:v>
                </c:pt>
                <c:pt idx="150">
                  <c:v>5.9</c:v>
                </c:pt>
                <c:pt idx="151">
                  <c:v>6.3</c:v>
                </c:pt>
                <c:pt idx="152">
                  <c:v>4.0999999999999996</c:v>
                </c:pt>
                <c:pt idx="153">
                  <c:v>2.2999999999999998</c:v>
                </c:pt>
                <c:pt idx="154">
                  <c:v>5.0999999999999996</c:v>
                </c:pt>
                <c:pt idx="155">
                  <c:v>4.0999999999999996</c:v>
                </c:pt>
                <c:pt idx="156">
                  <c:v>4.8</c:v>
                </c:pt>
                <c:pt idx="157">
                  <c:v>5.6</c:v>
                </c:pt>
                <c:pt idx="158">
                  <c:v>5.9</c:v>
                </c:pt>
                <c:pt idx="159">
                  <c:v>4.3</c:v>
                </c:pt>
                <c:pt idx="160">
                  <c:v>4.5</c:v>
                </c:pt>
                <c:pt idx="161">
                  <c:v>6.2</c:v>
                </c:pt>
                <c:pt idx="162">
                  <c:v>2.9</c:v>
                </c:pt>
                <c:pt idx="163">
                  <c:v>2.8</c:v>
                </c:pt>
                <c:pt idx="164">
                  <c:v>2.8</c:v>
                </c:pt>
                <c:pt idx="165">
                  <c:v>3.9</c:v>
                </c:pt>
                <c:pt idx="166">
                  <c:v>3.1</c:v>
                </c:pt>
                <c:pt idx="167">
                  <c:v>4.2</c:v>
                </c:pt>
                <c:pt idx="168">
                  <c:v>3</c:v>
                </c:pt>
                <c:pt idx="169">
                  <c:v>4.3</c:v>
                </c:pt>
                <c:pt idx="170">
                  <c:v>5.2</c:v>
                </c:pt>
                <c:pt idx="171">
                  <c:v>4.7</c:v>
                </c:pt>
                <c:pt idx="172">
                  <c:v>3.4</c:v>
                </c:pt>
                <c:pt idx="173">
                  <c:v>3.6</c:v>
                </c:pt>
                <c:pt idx="174">
                  <c:v>5.0999999999999996</c:v>
                </c:pt>
                <c:pt idx="175">
                  <c:v>3.4</c:v>
                </c:pt>
                <c:pt idx="176">
                  <c:v>4.4000000000000004</c:v>
                </c:pt>
                <c:pt idx="177">
                  <c:v>3.4</c:v>
                </c:pt>
                <c:pt idx="178">
                  <c:v>4.7</c:v>
                </c:pt>
                <c:pt idx="179">
                  <c:v>3</c:v>
                </c:pt>
                <c:pt idx="180">
                  <c:v>3.8</c:v>
                </c:pt>
                <c:pt idx="181">
                  <c:v>3.7</c:v>
                </c:pt>
                <c:pt idx="182">
                  <c:v>3</c:v>
                </c:pt>
                <c:pt idx="183">
                  <c:v>4.5999999999999996</c:v>
                </c:pt>
                <c:pt idx="184">
                  <c:v>4.0999999999999996</c:v>
                </c:pt>
                <c:pt idx="185">
                  <c:v>3.4</c:v>
                </c:pt>
                <c:pt idx="186">
                  <c:v>4.7</c:v>
                </c:pt>
                <c:pt idx="187">
                  <c:v>3.6</c:v>
                </c:pt>
                <c:pt idx="188">
                  <c:v>6.1</c:v>
                </c:pt>
                <c:pt idx="189">
                  <c:v>3.5</c:v>
                </c:pt>
                <c:pt idx="190">
                  <c:v>3.7</c:v>
                </c:pt>
                <c:pt idx="191">
                  <c:v>5.8</c:v>
                </c:pt>
                <c:pt idx="192">
                  <c:v>3.6</c:v>
                </c:pt>
                <c:pt idx="193">
                  <c:v>4.9000000000000004</c:v>
                </c:pt>
                <c:pt idx="194">
                  <c:v>4.0999999999999996</c:v>
                </c:pt>
                <c:pt idx="195">
                  <c:v>3.9</c:v>
                </c:pt>
                <c:pt idx="196">
                  <c:v>7.5</c:v>
                </c:pt>
                <c:pt idx="197">
                  <c:v>3.5</c:v>
                </c:pt>
                <c:pt idx="198">
                  <c:v>6.7</c:v>
                </c:pt>
                <c:pt idx="199">
                  <c:v>3.5</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9F6B-4442-A9C6-F9C0A676513C}"/>
            </c:ext>
          </c:extLst>
        </c:ser>
        <c:dLbls>
          <c:showLegendKey val="0"/>
          <c:showVal val="0"/>
          <c:showCatName val="0"/>
          <c:showSerName val="0"/>
          <c:showPercent val="0"/>
          <c:showBubbleSize val="0"/>
        </c:dLbls>
        <c:axId val="281599360"/>
        <c:axId val="281601152"/>
      </c:scatterChart>
      <c:valAx>
        <c:axId val="28159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Price Flexibility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601152"/>
        <c:crosses val="autoZero"/>
        <c:crossBetween val="midCat"/>
      </c:valAx>
      <c:valAx>
        <c:axId val="28160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599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Shipping_Speed</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Data!$M$2:$M$201</c:f>
              <c:numCache>
                <c:formatCode>0.0</c:formatCode>
                <c:ptCount val="200"/>
                <c:pt idx="0">
                  <c:v>3.7</c:v>
                </c:pt>
                <c:pt idx="1">
                  <c:v>4.9000000000000004</c:v>
                </c:pt>
                <c:pt idx="2">
                  <c:v>4.5</c:v>
                </c:pt>
                <c:pt idx="3">
                  <c:v>3</c:v>
                </c:pt>
                <c:pt idx="4">
                  <c:v>3.5</c:v>
                </c:pt>
                <c:pt idx="5">
                  <c:v>3.3</c:v>
                </c:pt>
                <c:pt idx="6">
                  <c:v>2</c:v>
                </c:pt>
                <c:pt idx="7">
                  <c:v>3.7</c:v>
                </c:pt>
                <c:pt idx="8">
                  <c:v>4.5999999999999996</c:v>
                </c:pt>
                <c:pt idx="9">
                  <c:v>4.4000000000000004</c:v>
                </c:pt>
                <c:pt idx="10">
                  <c:v>4</c:v>
                </c:pt>
                <c:pt idx="11">
                  <c:v>3.2</c:v>
                </c:pt>
                <c:pt idx="12">
                  <c:v>4.4000000000000004</c:v>
                </c:pt>
                <c:pt idx="13">
                  <c:v>4.2</c:v>
                </c:pt>
                <c:pt idx="14">
                  <c:v>5.2</c:v>
                </c:pt>
                <c:pt idx="15">
                  <c:v>4.5</c:v>
                </c:pt>
                <c:pt idx="16">
                  <c:v>4.5</c:v>
                </c:pt>
                <c:pt idx="17">
                  <c:v>4.8</c:v>
                </c:pt>
                <c:pt idx="18">
                  <c:v>4.5</c:v>
                </c:pt>
                <c:pt idx="19">
                  <c:v>4.4000000000000004</c:v>
                </c:pt>
                <c:pt idx="20">
                  <c:v>3.3</c:v>
                </c:pt>
                <c:pt idx="21">
                  <c:v>4.3</c:v>
                </c:pt>
                <c:pt idx="22">
                  <c:v>4</c:v>
                </c:pt>
                <c:pt idx="23">
                  <c:v>4.5</c:v>
                </c:pt>
                <c:pt idx="24">
                  <c:v>4</c:v>
                </c:pt>
                <c:pt idx="25">
                  <c:v>3.9</c:v>
                </c:pt>
                <c:pt idx="26">
                  <c:v>4.4000000000000004</c:v>
                </c:pt>
                <c:pt idx="27">
                  <c:v>3.7</c:v>
                </c:pt>
                <c:pt idx="28">
                  <c:v>4.4000000000000004</c:v>
                </c:pt>
                <c:pt idx="29">
                  <c:v>3.5</c:v>
                </c:pt>
                <c:pt idx="30">
                  <c:v>3.3</c:v>
                </c:pt>
                <c:pt idx="31">
                  <c:v>3</c:v>
                </c:pt>
                <c:pt idx="32">
                  <c:v>3.4</c:v>
                </c:pt>
                <c:pt idx="33">
                  <c:v>4.2</c:v>
                </c:pt>
                <c:pt idx="34">
                  <c:v>3.5</c:v>
                </c:pt>
                <c:pt idx="35">
                  <c:v>2.5</c:v>
                </c:pt>
                <c:pt idx="36">
                  <c:v>3.5</c:v>
                </c:pt>
                <c:pt idx="37">
                  <c:v>4.9000000000000004</c:v>
                </c:pt>
                <c:pt idx="38">
                  <c:v>4.5</c:v>
                </c:pt>
                <c:pt idx="39">
                  <c:v>3.2</c:v>
                </c:pt>
                <c:pt idx="40">
                  <c:v>3.9</c:v>
                </c:pt>
                <c:pt idx="41">
                  <c:v>4.0999999999999996</c:v>
                </c:pt>
                <c:pt idx="42">
                  <c:v>4.3</c:v>
                </c:pt>
                <c:pt idx="43">
                  <c:v>4.5</c:v>
                </c:pt>
                <c:pt idx="44">
                  <c:v>4.7</c:v>
                </c:pt>
                <c:pt idx="45">
                  <c:v>4.8</c:v>
                </c:pt>
                <c:pt idx="46">
                  <c:v>3.5</c:v>
                </c:pt>
                <c:pt idx="47">
                  <c:v>5.2</c:v>
                </c:pt>
                <c:pt idx="48">
                  <c:v>3.9</c:v>
                </c:pt>
                <c:pt idx="49">
                  <c:v>4.3</c:v>
                </c:pt>
                <c:pt idx="50">
                  <c:v>2.8</c:v>
                </c:pt>
                <c:pt idx="51">
                  <c:v>4.9000000000000004</c:v>
                </c:pt>
                <c:pt idx="52">
                  <c:v>4.5999999999999996</c:v>
                </c:pt>
                <c:pt idx="53">
                  <c:v>3.3</c:v>
                </c:pt>
                <c:pt idx="54">
                  <c:v>4.2</c:v>
                </c:pt>
                <c:pt idx="55">
                  <c:v>3.4</c:v>
                </c:pt>
                <c:pt idx="56">
                  <c:v>5.5</c:v>
                </c:pt>
                <c:pt idx="57">
                  <c:v>4</c:v>
                </c:pt>
                <c:pt idx="58">
                  <c:v>3.5</c:v>
                </c:pt>
                <c:pt idx="59">
                  <c:v>4</c:v>
                </c:pt>
                <c:pt idx="60">
                  <c:v>4.5</c:v>
                </c:pt>
                <c:pt idx="61">
                  <c:v>3.6</c:v>
                </c:pt>
                <c:pt idx="62">
                  <c:v>2.9</c:v>
                </c:pt>
                <c:pt idx="63">
                  <c:v>2.6</c:v>
                </c:pt>
                <c:pt idx="64">
                  <c:v>2.8</c:v>
                </c:pt>
                <c:pt idx="65">
                  <c:v>5.2</c:v>
                </c:pt>
                <c:pt idx="66">
                  <c:v>4.5</c:v>
                </c:pt>
                <c:pt idx="67">
                  <c:v>4.3</c:v>
                </c:pt>
                <c:pt idx="68">
                  <c:v>3.4</c:v>
                </c:pt>
                <c:pt idx="69">
                  <c:v>3.9</c:v>
                </c:pt>
                <c:pt idx="70">
                  <c:v>4.4000000000000004</c:v>
                </c:pt>
                <c:pt idx="71">
                  <c:v>3.1</c:v>
                </c:pt>
                <c:pt idx="72">
                  <c:v>4.5999999999999996</c:v>
                </c:pt>
                <c:pt idx="73">
                  <c:v>3.9</c:v>
                </c:pt>
                <c:pt idx="74">
                  <c:v>3.7</c:v>
                </c:pt>
                <c:pt idx="75">
                  <c:v>3.8</c:v>
                </c:pt>
                <c:pt idx="76">
                  <c:v>3.9</c:v>
                </c:pt>
                <c:pt idx="77">
                  <c:v>4.0999999999999996</c:v>
                </c:pt>
                <c:pt idx="78">
                  <c:v>4.5999999999999996</c:v>
                </c:pt>
                <c:pt idx="79">
                  <c:v>2.7</c:v>
                </c:pt>
                <c:pt idx="80">
                  <c:v>3.8</c:v>
                </c:pt>
                <c:pt idx="81">
                  <c:v>4</c:v>
                </c:pt>
                <c:pt idx="82">
                  <c:v>3</c:v>
                </c:pt>
                <c:pt idx="83">
                  <c:v>1.6</c:v>
                </c:pt>
                <c:pt idx="84">
                  <c:v>4.3</c:v>
                </c:pt>
                <c:pt idx="85">
                  <c:v>3.4</c:v>
                </c:pt>
                <c:pt idx="86">
                  <c:v>3.1</c:v>
                </c:pt>
                <c:pt idx="87">
                  <c:v>4.3</c:v>
                </c:pt>
                <c:pt idx="88">
                  <c:v>3.9</c:v>
                </c:pt>
                <c:pt idx="89">
                  <c:v>4.9000000000000004</c:v>
                </c:pt>
                <c:pt idx="90">
                  <c:v>3.3</c:v>
                </c:pt>
                <c:pt idx="91">
                  <c:v>2.4</c:v>
                </c:pt>
                <c:pt idx="92">
                  <c:v>4.2</c:v>
                </c:pt>
                <c:pt idx="93">
                  <c:v>4.5999999999999996</c:v>
                </c:pt>
                <c:pt idx="94">
                  <c:v>3.4</c:v>
                </c:pt>
                <c:pt idx="95">
                  <c:v>3.6</c:v>
                </c:pt>
                <c:pt idx="96">
                  <c:v>3.7</c:v>
                </c:pt>
                <c:pt idx="97">
                  <c:v>2.5</c:v>
                </c:pt>
                <c:pt idx="98">
                  <c:v>3.9</c:v>
                </c:pt>
                <c:pt idx="99">
                  <c:v>3.5</c:v>
                </c:pt>
                <c:pt idx="100">
                  <c:v>3.5</c:v>
                </c:pt>
                <c:pt idx="101">
                  <c:v>4.2</c:v>
                </c:pt>
                <c:pt idx="102">
                  <c:v>3.7</c:v>
                </c:pt>
                <c:pt idx="103">
                  <c:v>4.4000000000000004</c:v>
                </c:pt>
                <c:pt idx="104">
                  <c:v>4.5999999999999996</c:v>
                </c:pt>
                <c:pt idx="105">
                  <c:v>3.9</c:v>
                </c:pt>
                <c:pt idx="106">
                  <c:v>4.9000000000000004</c:v>
                </c:pt>
                <c:pt idx="107">
                  <c:v>5.4</c:v>
                </c:pt>
                <c:pt idx="108">
                  <c:v>4.2</c:v>
                </c:pt>
                <c:pt idx="109">
                  <c:v>3.1</c:v>
                </c:pt>
                <c:pt idx="110">
                  <c:v>4.0999999999999996</c:v>
                </c:pt>
                <c:pt idx="111">
                  <c:v>3.9</c:v>
                </c:pt>
                <c:pt idx="112">
                  <c:v>4.5</c:v>
                </c:pt>
                <c:pt idx="113">
                  <c:v>4.2</c:v>
                </c:pt>
                <c:pt idx="114">
                  <c:v>3.6</c:v>
                </c:pt>
                <c:pt idx="115">
                  <c:v>3.7</c:v>
                </c:pt>
                <c:pt idx="116">
                  <c:v>4.2</c:v>
                </c:pt>
                <c:pt idx="117">
                  <c:v>2.9</c:v>
                </c:pt>
                <c:pt idx="118">
                  <c:v>3.1</c:v>
                </c:pt>
                <c:pt idx="119">
                  <c:v>3</c:v>
                </c:pt>
                <c:pt idx="120">
                  <c:v>5.5</c:v>
                </c:pt>
                <c:pt idx="121">
                  <c:v>3.5</c:v>
                </c:pt>
                <c:pt idx="122">
                  <c:v>2.6</c:v>
                </c:pt>
                <c:pt idx="123">
                  <c:v>4.5999999999999996</c:v>
                </c:pt>
                <c:pt idx="124">
                  <c:v>2.5</c:v>
                </c:pt>
                <c:pt idx="125">
                  <c:v>3.1</c:v>
                </c:pt>
                <c:pt idx="126">
                  <c:v>4.3</c:v>
                </c:pt>
                <c:pt idx="127">
                  <c:v>2.9</c:v>
                </c:pt>
                <c:pt idx="128">
                  <c:v>4.3</c:v>
                </c:pt>
                <c:pt idx="129">
                  <c:v>2.1</c:v>
                </c:pt>
                <c:pt idx="130">
                  <c:v>4</c:v>
                </c:pt>
                <c:pt idx="131">
                  <c:v>4.7</c:v>
                </c:pt>
                <c:pt idx="132">
                  <c:v>1.6</c:v>
                </c:pt>
                <c:pt idx="133">
                  <c:v>3.3</c:v>
                </c:pt>
                <c:pt idx="134">
                  <c:v>4.2</c:v>
                </c:pt>
                <c:pt idx="135">
                  <c:v>4.4000000000000004</c:v>
                </c:pt>
                <c:pt idx="136">
                  <c:v>2.1</c:v>
                </c:pt>
                <c:pt idx="137">
                  <c:v>3.9</c:v>
                </c:pt>
                <c:pt idx="138">
                  <c:v>2.4</c:v>
                </c:pt>
                <c:pt idx="139">
                  <c:v>3.9</c:v>
                </c:pt>
                <c:pt idx="140">
                  <c:v>4.5</c:v>
                </c:pt>
                <c:pt idx="141">
                  <c:v>4</c:v>
                </c:pt>
                <c:pt idx="142">
                  <c:v>4.5</c:v>
                </c:pt>
                <c:pt idx="143">
                  <c:v>4.2</c:v>
                </c:pt>
                <c:pt idx="144">
                  <c:v>3.5</c:v>
                </c:pt>
                <c:pt idx="145">
                  <c:v>3.5</c:v>
                </c:pt>
                <c:pt idx="146">
                  <c:v>3.3</c:v>
                </c:pt>
                <c:pt idx="147">
                  <c:v>3.3</c:v>
                </c:pt>
                <c:pt idx="148">
                  <c:v>4.5</c:v>
                </c:pt>
                <c:pt idx="149">
                  <c:v>4</c:v>
                </c:pt>
                <c:pt idx="150">
                  <c:v>4.2</c:v>
                </c:pt>
                <c:pt idx="151">
                  <c:v>3.7</c:v>
                </c:pt>
                <c:pt idx="152">
                  <c:v>2.5</c:v>
                </c:pt>
                <c:pt idx="153">
                  <c:v>3.9</c:v>
                </c:pt>
                <c:pt idx="154">
                  <c:v>3.4</c:v>
                </c:pt>
                <c:pt idx="155">
                  <c:v>3.6</c:v>
                </c:pt>
                <c:pt idx="156">
                  <c:v>3.1</c:v>
                </c:pt>
                <c:pt idx="157">
                  <c:v>3.7</c:v>
                </c:pt>
                <c:pt idx="158">
                  <c:v>4.3</c:v>
                </c:pt>
                <c:pt idx="159">
                  <c:v>3.9</c:v>
                </c:pt>
                <c:pt idx="160">
                  <c:v>3.4</c:v>
                </c:pt>
                <c:pt idx="161">
                  <c:v>5.2</c:v>
                </c:pt>
                <c:pt idx="162">
                  <c:v>3.1</c:v>
                </c:pt>
                <c:pt idx="163">
                  <c:v>3</c:v>
                </c:pt>
                <c:pt idx="164">
                  <c:v>3</c:v>
                </c:pt>
                <c:pt idx="165">
                  <c:v>3.1</c:v>
                </c:pt>
                <c:pt idx="166">
                  <c:v>2.7</c:v>
                </c:pt>
                <c:pt idx="167">
                  <c:v>2</c:v>
                </c:pt>
                <c:pt idx="168">
                  <c:v>3</c:v>
                </c:pt>
                <c:pt idx="169">
                  <c:v>3.5</c:v>
                </c:pt>
                <c:pt idx="170">
                  <c:v>3.7</c:v>
                </c:pt>
                <c:pt idx="171">
                  <c:v>3.8</c:v>
                </c:pt>
                <c:pt idx="172">
                  <c:v>3.9</c:v>
                </c:pt>
                <c:pt idx="173">
                  <c:v>3.6</c:v>
                </c:pt>
                <c:pt idx="174">
                  <c:v>3.4</c:v>
                </c:pt>
                <c:pt idx="175">
                  <c:v>3.9</c:v>
                </c:pt>
                <c:pt idx="176">
                  <c:v>4.5</c:v>
                </c:pt>
                <c:pt idx="177">
                  <c:v>4.0999999999999996</c:v>
                </c:pt>
                <c:pt idx="178">
                  <c:v>3.8</c:v>
                </c:pt>
                <c:pt idx="179">
                  <c:v>4.3</c:v>
                </c:pt>
                <c:pt idx="180">
                  <c:v>4.2</c:v>
                </c:pt>
                <c:pt idx="181">
                  <c:v>4.4000000000000004</c:v>
                </c:pt>
                <c:pt idx="182">
                  <c:v>4.3</c:v>
                </c:pt>
                <c:pt idx="183">
                  <c:v>4.3</c:v>
                </c:pt>
                <c:pt idx="184">
                  <c:v>3.6</c:v>
                </c:pt>
                <c:pt idx="185">
                  <c:v>4.2</c:v>
                </c:pt>
                <c:pt idx="186">
                  <c:v>3.3</c:v>
                </c:pt>
                <c:pt idx="187">
                  <c:v>2.8</c:v>
                </c:pt>
                <c:pt idx="188">
                  <c:v>4.5999999999999996</c:v>
                </c:pt>
                <c:pt idx="189">
                  <c:v>4.2</c:v>
                </c:pt>
                <c:pt idx="190">
                  <c:v>2.9</c:v>
                </c:pt>
                <c:pt idx="191">
                  <c:v>4.4000000000000004</c:v>
                </c:pt>
                <c:pt idx="192">
                  <c:v>2.8</c:v>
                </c:pt>
                <c:pt idx="193">
                  <c:v>3.3</c:v>
                </c:pt>
                <c:pt idx="194">
                  <c:v>3</c:v>
                </c:pt>
                <c:pt idx="195">
                  <c:v>4</c:v>
                </c:pt>
                <c:pt idx="196">
                  <c:v>5.4</c:v>
                </c:pt>
                <c:pt idx="197">
                  <c:v>4.2</c:v>
                </c:pt>
                <c:pt idx="198">
                  <c:v>4.9000000000000004</c:v>
                </c:pt>
                <c:pt idx="199">
                  <c:v>4.2</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0-6B6A-4740-A268-88BE691FBB72}"/>
            </c:ext>
          </c:extLst>
        </c:ser>
        <c:dLbls>
          <c:showLegendKey val="0"/>
          <c:showVal val="0"/>
          <c:showCatName val="0"/>
          <c:showSerName val="0"/>
          <c:showPercent val="0"/>
          <c:showBubbleSize val="0"/>
        </c:dLbls>
        <c:axId val="281909120"/>
        <c:axId val="281910656"/>
      </c:scatterChart>
      <c:valAx>
        <c:axId val="281909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Shipping</a:t>
                </a:r>
                <a:r>
                  <a:rPr lang="en-GB" baseline="0"/>
                  <a:t> Speed</a:t>
                </a:r>
                <a:endParaRPr lang="en-GB"/>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10656"/>
        <c:crosses val="autoZero"/>
        <c:crossBetween val="midCat"/>
      </c:valAx>
      <c:valAx>
        <c:axId val="281910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91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Shipping_Cost</a:t>
            </a:r>
            <a:r>
              <a:rPr lang="en-GB" sz="1400" b="0" i="0" u="none" strike="noStrike" baseline="0"/>
              <a:t>  v. </a:t>
            </a:r>
            <a:r>
              <a:rPr lang="en-GB"/>
              <a:t>Order_Qty</a:t>
            </a:r>
          </a:p>
        </c:rich>
      </c:tx>
      <c:layout/>
      <c:overlay val="0"/>
      <c:spPr>
        <a:noFill/>
        <a:ln>
          <a:noFill/>
        </a:ln>
        <a:effectLst/>
      </c:spPr>
    </c:title>
    <c:autoTitleDeleted val="0"/>
    <c:plotArea>
      <c:layout/>
      <c:scatterChart>
        <c:scatterStyle val="lineMarker"/>
        <c:varyColors val="0"/>
        <c:ser>
          <c:idx val="0"/>
          <c:order val="0"/>
          <c:tx>
            <c:strRef>
              <c:f>Data!$O$1</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Data!$N$2:$N$201</c:f>
              <c:numCache>
                <c:formatCode>0.0</c:formatCode>
                <c:ptCount val="200"/>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Data!$O$2:$O$201</c:f>
              <c:numCache>
                <c:formatCode>0.0</c:formatCode>
                <c:ptCount val="200"/>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xmlns:c16r2="http://schemas.microsoft.com/office/drawing/2015/06/chart">
            <c:ext xmlns:c16="http://schemas.microsoft.com/office/drawing/2014/chart" uri="{C3380CC4-5D6E-409C-BE32-E72D297353CC}">
              <c16:uniqueId val="{00000001-BFB4-4C03-826C-4819D2F921F7}"/>
            </c:ext>
          </c:extLst>
        </c:ser>
        <c:dLbls>
          <c:showLegendKey val="0"/>
          <c:showVal val="0"/>
          <c:showCatName val="0"/>
          <c:showSerName val="0"/>
          <c:showPercent val="0"/>
          <c:showBubbleSize val="0"/>
        </c:dLbls>
        <c:axId val="281624960"/>
        <c:axId val="281626496"/>
      </c:scatterChart>
      <c:valAx>
        <c:axId val="281624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GB"/>
                  <a:t>Shipping Cost</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626496"/>
        <c:crosses val="autoZero"/>
        <c:crossBetween val="midCat"/>
      </c:valAx>
      <c:valAx>
        <c:axId val="281626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GB"/>
                  <a:t>Order_Qty</a:t>
                </a:r>
              </a:p>
            </c:rich>
          </c:tx>
          <c:layout/>
          <c:overlay val="0"/>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6249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Loyalty  Residual Plot</a:t>
            </a:r>
          </a:p>
        </c:rich>
      </c:tx>
      <c:layout/>
      <c:overlay val="0"/>
    </c:title>
    <c:autoTitleDeleted val="0"/>
    <c:plotArea>
      <c:layout/>
      <c:scatterChart>
        <c:scatterStyle val="lineMarker"/>
        <c:varyColors val="0"/>
        <c:ser>
          <c:idx val="0"/>
          <c:order val="0"/>
          <c:spPr>
            <a:ln w="19050">
              <a:noFill/>
            </a:ln>
          </c:spPr>
          <c:xVal>
            <c:numRef>
              <c:f>'Task 1.2.f'!$B$2:$B$201</c:f>
              <c:numCache>
                <c:formatCode>0</c:formatCode>
                <c:ptCount val="200"/>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6D6D-4527-881D-0758A79CBFB0}"/>
            </c:ext>
          </c:extLst>
        </c:ser>
        <c:dLbls>
          <c:showLegendKey val="0"/>
          <c:showVal val="0"/>
          <c:showCatName val="0"/>
          <c:showSerName val="0"/>
          <c:showPercent val="0"/>
          <c:showBubbleSize val="0"/>
        </c:dLbls>
        <c:axId val="281849216"/>
        <c:axId val="281855488"/>
      </c:scatterChart>
      <c:valAx>
        <c:axId val="281849216"/>
        <c:scaling>
          <c:orientation val="minMax"/>
        </c:scaling>
        <c:delete val="0"/>
        <c:axPos val="b"/>
        <c:title>
          <c:tx>
            <c:rich>
              <a:bodyPr/>
              <a:lstStyle/>
              <a:p>
                <a:pPr>
                  <a:defRPr/>
                </a:pPr>
                <a:r>
                  <a:rPr lang="en-GB"/>
                  <a:t>Loyalty</a:t>
                </a:r>
              </a:p>
            </c:rich>
          </c:tx>
          <c:layout/>
          <c:overlay val="0"/>
        </c:title>
        <c:numFmt formatCode="0" sourceLinked="1"/>
        <c:majorTickMark val="out"/>
        <c:minorTickMark val="none"/>
        <c:tickLblPos val="nextTo"/>
        <c:crossAx val="281855488"/>
        <c:crosses val="autoZero"/>
        <c:crossBetween val="midCat"/>
      </c:valAx>
      <c:valAx>
        <c:axId val="281855488"/>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1849216"/>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Order_Fulfillment  Residual Plot</a:t>
            </a:r>
          </a:p>
        </c:rich>
      </c:tx>
      <c:layout>
        <c:manualLayout>
          <c:xMode val="edge"/>
          <c:yMode val="edge"/>
          <c:x val="0.13460055774278215"/>
          <c:y val="3.9408866995073892E-2"/>
        </c:manualLayout>
      </c:layout>
      <c:overlay val="0"/>
    </c:title>
    <c:autoTitleDeleted val="0"/>
    <c:plotArea>
      <c:layout/>
      <c:scatterChart>
        <c:scatterStyle val="lineMarker"/>
        <c:varyColors val="0"/>
        <c:ser>
          <c:idx val="0"/>
          <c:order val="0"/>
          <c:spPr>
            <a:ln w="19050">
              <a:noFill/>
            </a:ln>
          </c:spPr>
          <c:xVal>
            <c:numRef>
              <c:f>'Task 1.2.f'!$F$2:$F$201</c:f>
              <c:numCache>
                <c:formatCode>0.0</c:formatCode>
                <c:ptCount val="200"/>
                <c:pt idx="0">
                  <c:v>5</c:v>
                </c:pt>
                <c:pt idx="1">
                  <c:v>3.9</c:v>
                </c:pt>
                <c:pt idx="2">
                  <c:v>5.4</c:v>
                </c:pt>
                <c:pt idx="3">
                  <c:v>4.3</c:v>
                </c:pt>
                <c:pt idx="4">
                  <c:v>4.5</c:v>
                </c:pt>
                <c:pt idx="5">
                  <c:v>3.6</c:v>
                </c:pt>
                <c:pt idx="6">
                  <c:v>2.1</c:v>
                </c:pt>
                <c:pt idx="7">
                  <c:v>4.3</c:v>
                </c:pt>
                <c:pt idx="8">
                  <c:v>4.4000000000000004</c:v>
                </c:pt>
                <c:pt idx="9">
                  <c:v>4.0999999999999996</c:v>
                </c:pt>
                <c:pt idx="10">
                  <c:v>3.8</c:v>
                </c:pt>
                <c:pt idx="11">
                  <c:v>3</c:v>
                </c:pt>
                <c:pt idx="12">
                  <c:v>5.0999999999999996</c:v>
                </c:pt>
                <c:pt idx="13">
                  <c:v>4.5</c:v>
                </c:pt>
                <c:pt idx="14">
                  <c:v>4.8</c:v>
                </c:pt>
                <c:pt idx="15">
                  <c:v>4.3</c:v>
                </c:pt>
                <c:pt idx="16">
                  <c:v>4.2</c:v>
                </c:pt>
                <c:pt idx="17">
                  <c:v>5.7</c:v>
                </c:pt>
                <c:pt idx="18">
                  <c:v>5</c:v>
                </c:pt>
                <c:pt idx="19">
                  <c:v>4.5</c:v>
                </c:pt>
                <c:pt idx="20">
                  <c:v>3.3</c:v>
                </c:pt>
                <c:pt idx="21">
                  <c:v>4.3</c:v>
                </c:pt>
                <c:pt idx="22">
                  <c:v>4.8</c:v>
                </c:pt>
                <c:pt idx="23">
                  <c:v>6.7</c:v>
                </c:pt>
                <c:pt idx="24">
                  <c:v>4.7</c:v>
                </c:pt>
                <c:pt idx="25">
                  <c:v>5.6</c:v>
                </c:pt>
                <c:pt idx="26">
                  <c:v>5.3</c:v>
                </c:pt>
                <c:pt idx="27">
                  <c:v>4.3</c:v>
                </c:pt>
                <c:pt idx="28">
                  <c:v>5.7</c:v>
                </c:pt>
                <c:pt idx="29">
                  <c:v>4.7</c:v>
                </c:pt>
                <c:pt idx="30">
                  <c:v>3.7</c:v>
                </c:pt>
                <c:pt idx="31">
                  <c:v>3</c:v>
                </c:pt>
                <c:pt idx="32">
                  <c:v>3.5</c:v>
                </c:pt>
                <c:pt idx="33">
                  <c:v>4.7</c:v>
                </c:pt>
                <c:pt idx="34">
                  <c:v>2.5</c:v>
                </c:pt>
                <c:pt idx="35">
                  <c:v>3.1</c:v>
                </c:pt>
                <c:pt idx="36">
                  <c:v>3.9</c:v>
                </c:pt>
                <c:pt idx="37">
                  <c:v>5.2</c:v>
                </c:pt>
                <c:pt idx="38">
                  <c:v>4.7</c:v>
                </c:pt>
                <c:pt idx="39">
                  <c:v>4.5</c:v>
                </c:pt>
                <c:pt idx="40">
                  <c:v>4.5999999999999996</c:v>
                </c:pt>
                <c:pt idx="41">
                  <c:v>4.0999999999999996</c:v>
                </c:pt>
                <c:pt idx="42">
                  <c:v>4.5999999999999996</c:v>
                </c:pt>
                <c:pt idx="43">
                  <c:v>4.9000000000000004</c:v>
                </c:pt>
                <c:pt idx="44">
                  <c:v>4.3</c:v>
                </c:pt>
                <c:pt idx="45">
                  <c:v>5.2</c:v>
                </c:pt>
                <c:pt idx="46">
                  <c:v>5</c:v>
                </c:pt>
                <c:pt idx="47">
                  <c:v>6.5</c:v>
                </c:pt>
                <c:pt idx="48">
                  <c:v>4.5</c:v>
                </c:pt>
                <c:pt idx="49">
                  <c:v>4.0999999999999996</c:v>
                </c:pt>
                <c:pt idx="50">
                  <c:v>4</c:v>
                </c:pt>
                <c:pt idx="51">
                  <c:v>4.5</c:v>
                </c:pt>
                <c:pt idx="52">
                  <c:v>4.7</c:v>
                </c:pt>
                <c:pt idx="53">
                  <c:v>3.2</c:v>
                </c:pt>
                <c:pt idx="54">
                  <c:v>4.9000000000000004</c:v>
                </c:pt>
                <c:pt idx="55">
                  <c:v>4.0999999999999996</c:v>
                </c:pt>
                <c:pt idx="56">
                  <c:v>5.7</c:v>
                </c:pt>
                <c:pt idx="57">
                  <c:v>4.5999999999999996</c:v>
                </c:pt>
                <c:pt idx="58">
                  <c:v>3.7</c:v>
                </c:pt>
                <c:pt idx="59">
                  <c:v>5.6</c:v>
                </c:pt>
                <c:pt idx="60">
                  <c:v>5.4</c:v>
                </c:pt>
                <c:pt idx="61">
                  <c:v>2.7</c:v>
                </c:pt>
                <c:pt idx="62">
                  <c:v>4.4000000000000004</c:v>
                </c:pt>
                <c:pt idx="63">
                  <c:v>3.3</c:v>
                </c:pt>
                <c:pt idx="64">
                  <c:v>3.5</c:v>
                </c:pt>
                <c:pt idx="65">
                  <c:v>4.7</c:v>
                </c:pt>
                <c:pt idx="66">
                  <c:v>5</c:v>
                </c:pt>
                <c:pt idx="67">
                  <c:v>4.5</c:v>
                </c:pt>
                <c:pt idx="68">
                  <c:v>4</c:v>
                </c:pt>
                <c:pt idx="69">
                  <c:v>4.7</c:v>
                </c:pt>
                <c:pt idx="70">
                  <c:v>5.4</c:v>
                </c:pt>
                <c:pt idx="71">
                  <c:v>2.9</c:v>
                </c:pt>
                <c:pt idx="72">
                  <c:v>4.5999999999999996</c:v>
                </c:pt>
                <c:pt idx="73">
                  <c:v>4.0999999999999996</c:v>
                </c:pt>
                <c:pt idx="74">
                  <c:v>4.4000000000000004</c:v>
                </c:pt>
                <c:pt idx="75">
                  <c:v>3.1</c:v>
                </c:pt>
                <c:pt idx="76">
                  <c:v>4.5</c:v>
                </c:pt>
                <c:pt idx="77">
                  <c:v>4.3</c:v>
                </c:pt>
                <c:pt idx="78">
                  <c:v>5.2</c:v>
                </c:pt>
                <c:pt idx="79">
                  <c:v>2.6</c:v>
                </c:pt>
                <c:pt idx="80">
                  <c:v>3.2</c:v>
                </c:pt>
                <c:pt idx="81">
                  <c:v>4.3</c:v>
                </c:pt>
                <c:pt idx="82">
                  <c:v>2.7</c:v>
                </c:pt>
                <c:pt idx="83">
                  <c:v>2</c:v>
                </c:pt>
                <c:pt idx="84">
                  <c:v>4.7</c:v>
                </c:pt>
                <c:pt idx="85">
                  <c:v>3.4</c:v>
                </c:pt>
                <c:pt idx="86">
                  <c:v>2.4</c:v>
                </c:pt>
                <c:pt idx="87">
                  <c:v>5.0999999999999996</c:v>
                </c:pt>
                <c:pt idx="88">
                  <c:v>4.5999999999999996</c:v>
                </c:pt>
                <c:pt idx="89">
                  <c:v>5.5</c:v>
                </c:pt>
                <c:pt idx="90">
                  <c:v>4.4000000000000004</c:v>
                </c:pt>
                <c:pt idx="91">
                  <c:v>2</c:v>
                </c:pt>
                <c:pt idx="92">
                  <c:v>4.4000000000000004</c:v>
                </c:pt>
                <c:pt idx="93">
                  <c:v>4.8</c:v>
                </c:pt>
                <c:pt idx="94">
                  <c:v>3.6</c:v>
                </c:pt>
                <c:pt idx="95">
                  <c:v>4.9000000000000004</c:v>
                </c:pt>
                <c:pt idx="96">
                  <c:v>4.2</c:v>
                </c:pt>
                <c:pt idx="97">
                  <c:v>3.1</c:v>
                </c:pt>
                <c:pt idx="98">
                  <c:v>4.3</c:v>
                </c:pt>
                <c:pt idx="99">
                  <c:v>3.4</c:v>
                </c:pt>
                <c:pt idx="100">
                  <c:v>3.1</c:v>
                </c:pt>
                <c:pt idx="101">
                  <c:v>5.0999999999999996</c:v>
                </c:pt>
                <c:pt idx="102">
                  <c:v>4</c:v>
                </c:pt>
                <c:pt idx="103">
                  <c:v>5.6</c:v>
                </c:pt>
                <c:pt idx="104">
                  <c:v>5</c:v>
                </c:pt>
                <c:pt idx="105">
                  <c:v>4.2</c:v>
                </c:pt>
                <c:pt idx="106">
                  <c:v>4.4000000000000004</c:v>
                </c:pt>
                <c:pt idx="107">
                  <c:v>5.8</c:v>
                </c:pt>
                <c:pt idx="108">
                  <c:v>4.5999999999999996</c:v>
                </c:pt>
                <c:pt idx="109">
                  <c:v>3.8</c:v>
                </c:pt>
                <c:pt idx="110">
                  <c:v>3.7</c:v>
                </c:pt>
                <c:pt idx="111">
                  <c:v>4</c:v>
                </c:pt>
                <c:pt idx="112">
                  <c:v>4.5</c:v>
                </c:pt>
                <c:pt idx="113">
                  <c:v>4.2</c:v>
                </c:pt>
                <c:pt idx="114">
                  <c:v>4</c:v>
                </c:pt>
                <c:pt idx="115">
                  <c:v>5.0999999999999996</c:v>
                </c:pt>
                <c:pt idx="116">
                  <c:v>4.2</c:v>
                </c:pt>
                <c:pt idx="117">
                  <c:v>2.8</c:v>
                </c:pt>
                <c:pt idx="118">
                  <c:v>3.3</c:v>
                </c:pt>
                <c:pt idx="119">
                  <c:v>2.6</c:v>
                </c:pt>
                <c:pt idx="120">
                  <c:v>5.7</c:v>
                </c:pt>
                <c:pt idx="121">
                  <c:v>4.8</c:v>
                </c:pt>
                <c:pt idx="122">
                  <c:v>3.2</c:v>
                </c:pt>
                <c:pt idx="123">
                  <c:v>5.8</c:v>
                </c:pt>
                <c:pt idx="124">
                  <c:v>3.2</c:v>
                </c:pt>
                <c:pt idx="125">
                  <c:v>4.0999999999999996</c:v>
                </c:pt>
                <c:pt idx="126">
                  <c:v>4.5999999999999996</c:v>
                </c:pt>
                <c:pt idx="127">
                  <c:v>3.3</c:v>
                </c:pt>
                <c:pt idx="128">
                  <c:v>4.4000000000000004</c:v>
                </c:pt>
                <c:pt idx="129">
                  <c:v>1.2</c:v>
                </c:pt>
                <c:pt idx="130">
                  <c:v>5</c:v>
                </c:pt>
                <c:pt idx="131">
                  <c:v>4.5999999999999996</c:v>
                </c:pt>
                <c:pt idx="132">
                  <c:v>2.4</c:v>
                </c:pt>
                <c:pt idx="133">
                  <c:v>4.3</c:v>
                </c:pt>
                <c:pt idx="134">
                  <c:v>3.6</c:v>
                </c:pt>
                <c:pt idx="135">
                  <c:v>5.0999999999999996</c:v>
                </c:pt>
                <c:pt idx="136">
                  <c:v>1.8</c:v>
                </c:pt>
                <c:pt idx="137">
                  <c:v>4.0999999999999996</c:v>
                </c:pt>
                <c:pt idx="138">
                  <c:v>2.8</c:v>
                </c:pt>
                <c:pt idx="139">
                  <c:v>4.4000000000000004</c:v>
                </c:pt>
                <c:pt idx="140">
                  <c:v>4.5</c:v>
                </c:pt>
                <c:pt idx="141">
                  <c:v>4</c:v>
                </c:pt>
                <c:pt idx="142">
                  <c:v>4.2</c:v>
                </c:pt>
                <c:pt idx="143">
                  <c:v>4.5</c:v>
                </c:pt>
                <c:pt idx="144">
                  <c:v>3.8</c:v>
                </c:pt>
                <c:pt idx="145">
                  <c:v>4.0999999999999996</c:v>
                </c:pt>
                <c:pt idx="146">
                  <c:v>4.5999999999999996</c:v>
                </c:pt>
                <c:pt idx="147">
                  <c:v>3.7</c:v>
                </c:pt>
                <c:pt idx="148">
                  <c:v>5.0999999999999996</c:v>
                </c:pt>
                <c:pt idx="149">
                  <c:v>4.3</c:v>
                </c:pt>
                <c:pt idx="150">
                  <c:v>5</c:v>
                </c:pt>
                <c:pt idx="151">
                  <c:v>4</c:v>
                </c:pt>
                <c:pt idx="152">
                  <c:v>3</c:v>
                </c:pt>
                <c:pt idx="153">
                  <c:v>4.0999999999999996</c:v>
                </c:pt>
                <c:pt idx="154">
                  <c:v>4.4000000000000004</c:v>
                </c:pt>
                <c:pt idx="155">
                  <c:v>4</c:v>
                </c:pt>
                <c:pt idx="156">
                  <c:v>3.7</c:v>
                </c:pt>
                <c:pt idx="157">
                  <c:v>4</c:v>
                </c:pt>
                <c:pt idx="158">
                  <c:v>4.3</c:v>
                </c:pt>
                <c:pt idx="159">
                  <c:v>4.5999999999999996</c:v>
                </c:pt>
                <c:pt idx="160">
                  <c:v>3.7</c:v>
                </c:pt>
                <c:pt idx="161">
                  <c:v>6.4</c:v>
                </c:pt>
                <c:pt idx="162">
                  <c:v>3.6</c:v>
                </c:pt>
                <c:pt idx="163">
                  <c:v>4.7</c:v>
                </c:pt>
                <c:pt idx="164">
                  <c:v>4</c:v>
                </c:pt>
                <c:pt idx="165">
                  <c:v>4.3</c:v>
                </c:pt>
                <c:pt idx="166">
                  <c:v>3.6</c:v>
                </c:pt>
                <c:pt idx="167">
                  <c:v>2.7</c:v>
                </c:pt>
                <c:pt idx="168">
                  <c:v>4</c:v>
                </c:pt>
                <c:pt idx="169">
                  <c:v>3.8</c:v>
                </c:pt>
                <c:pt idx="170">
                  <c:v>3.3</c:v>
                </c:pt>
                <c:pt idx="171">
                  <c:v>4.5</c:v>
                </c:pt>
                <c:pt idx="172">
                  <c:v>5</c:v>
                </c:pt>
                <c:pt idx="173">
                  <c:v>4.8</c:v>
                </c:pt>
                <c:pt idx="174">
                  <c:v>2.8</c:v>
                </c:pt>
                <c:pt idx="175">
                  <c:v>4.3</c:v>
                </c:pt>
                <c:pt idx="176">
                  <c:v>4</c:v>
                </c:pt>
                <c:pt idx="177">
                  <c:v>4.9000000000000004</c:v>
                </c:pt>
                <c:pt idx="178">
                  <c:v>4.5999999999999996</c:v>
                </c:pt>
                <c:pt idx="179">
                  <c:v>4</c:v>
                </c:pt>
                <c:pt idx="180">
                  <c:v>4.4000000000000004</c:v>
                </c:pt>
                <c:pt idx="181">
                  <c:v>4.7</c:v>
                </c:pt>
                <c:pt idx="182">
                  <c:v>4.5999999999999996</c:v>
                </c:pt>
                <c:pt idx="183">
                  <c:v>4.4000000000000004</c:v>
                </c:pt>
                <c:pt idx="184">
                  <c:v>4.7</c:v>
                </c:pt>
                <c:pt idx="185">
                  <c:v>6</c:v>
                </c:pt>
                <c:pt idx="186">
                  <c:v>4.3</c:v>
                </c:pt>
                <c:pt idx="187">
                  <c:v>3.2</c:v>
                </c:pt>
                <c:pt idx="188">
                  <c:v>5.9</c:v>
                </c:pt>
                <c:pt idx="189">
                  <c:v>5.5</c:v>
                </c:pt>
                <c:pt idx="190">
                  <c:v>3.8</c:v>
                </c:pt>
                <c:pt idx="191">
                  <c:v>4</c:v>
                </c:pt>
                <c:pt idx="192">
                  <c:v>2.9</c:v>
                </c:pt>
                <c:pt idx="193">
                  <c:v>4.3</c:v>
                </c:pt>
                <c:pt idx="194">
                  <c:v>3.6</c:v>
                </c:pt>
                <c:pt idx="195">
                  <c:v>4.4000000000000004</c:v>
                </c:pt>
                <c:pt idx="196">
                  <c:v>6</c:v>
                </c:pt>
                <c:pt idx="197">
                  <c:v>4.4000000000000004</c:v>
                </c:pt>
                <c:pt idx="198">
                  <c:v>5.9</c:v>
                </c:pt>
                <c:pt idx="199">
                  <c:v>4.3</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2B2D-4FD6-9221-5ACF287ADD26}"/>
            </c:ext>
          </c:extLst>
        </c:ser>
        <c:dLbls>
          <c:showLegendKey val="0"/>
          <c:showVal val="0"/>
          <c:showCatName val="0"/>
          <c:showSerName val="0"/>
          <c:showPercent val="0"/>
          <c:showBubbleSize val="0"/>
        </c:dLbls>
        <c:axId val="281753856"/>
        <c:axId val="281756032"/>
      </c:scatterChart>
      <c:valAx>
        <c:axId val="281753856"/>
        <c:scaling>
          <c:orientation val="minMax"/>
        </c:scaling>
        <c:delete val="0"/>
        <c:axPos val="b"/>
        <c:title>
          <c:tx>
            <c:rich>
              <a:bodyPr/>
              <a:lstStyle/>
              <a:p>
                <a:pPr>
                  <a:defRPr/>
                </a:pPr>
                <a:r>
                  <a:rPr lang="en-GB"/>
                  <a:t>Order_Fulfillment</a:t>
                </a:r>
              </a:p>
            </c:rich>
          </c:tx>
          <c:overlay val="0"/>
        </c:title>
        <c:numFmt formatCode="0.0" sourceLinked="1"/>
        <c:majorTickMark val="out"/>
        <c:minorTickMark val="none"/>
        <c:tickLblPos val="nextTo"/>
        <c:crossAx val="281756032"/>
        <c:crosses val="autoZero"/>
        <c:crossBetween val="midCat"/>
      </c:valAx>
      <c:valAx>
        <c:axId val="281756032"/>
        <c:scaling>
          <c:orientation val="minMax"/>
        </c:scaling>
        <c:delete val="0"/>
        <c:axPos val="l"/>
        <c:title>
          <c:tx>
            <c:rich>
              <a:bodyPr/>
              <a:lstStyle/>
              <a:p>
                <a:pPr>
                  <a:defRPr/>
                </a:pPr>
                <a:r>
                  <a:rPr lang="en-GB"/>
                  <a:t>Residuals</a:t>
                </a:r>
              </a:p>
            </c:rich>
          </c:tx>
          <c:overlay val="0"/>
        </c:title>
        <c:numFmt formatCode="0.00" sourceLinked="1"/>
        <c:majorTickMark val="out"/>
        <c:minorTickMark val="none"/>
        <c:tickLblPos val="nextTo"/>
        <c:crossAx val="281753856"/>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Quality  Residual Plot</a:t>
            </a:r>
          </a:p>
        </c:rich>
      </c:tx>
      <c:layout/>
      <c:overlay val="0"/>
    </c:title>
    <c:autoTitleDeleted val="0"/>
    <c:plotArea>
      <c:layout/>
      <c:scatterChart>
        <c:scatterStyle val="lineMarker"/>
        <c:varyColors val="0"/>
        <c:ser>
          <c:idx val="0"/>
          <c:order val="0"/>
          <c:spPr>
            <a:ln w="19050">
              <a:noFill/>
            </a:ln>
          </c:spPr>
          <c:xVal>
            <c:numRef>
              <c:f>'Task 1.2.f'!$C$2:$C$201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9E9D-4988-A82F-F635537A733D}"/>
            </c:ext>
          </c:extLst>
        </c:ser>
        <c:dLbls>
          <c:showLegendKey val="0"/>
          <c:showVal val="0"/>
          <c:showCatName val="0"/>
          <c:showSerName val="0"/>
          <c:showPercent val="0"/>
          <c:showBubbleSize val="0"/>
        </c:dLbls>
        <c:axId val="281789568"/>
        <c:axId val="281791488"/>
      </c:scatterChart>
      <c:valAx>
        <c:axId val="281789568"/>
        <c:scaling>
          <c:orientation val="minMax"/>
        </c:scaling>
        <c:delete val="0"/>
        <c:axPos val="b"/>
        <c:title>
          <c:tx>
            <c:rich>
              <a:bodyPr/>
              <a:lstStyle/>
              <a:p>
                <a:pPr>
                  <a:defRPr/>
                </a:pPr>
                <a:r>
                  <a:rPr lang="en-GB"/>
                  <a:t>Quality</a:t>
                </a:r>
              </a:p>
            </c:rich>
          </c:tx>
          <c:layout/>
          <c:overlay val="0"/>
        </c:title>
        <c:numFmt formatCode="0.0" sourceLinked="1"/>
        <c:majorTickMark val="out"/>
        <c:minorTickMark val="none"/>
        <c:tickLblPos val="nextTo"/>
        <c:crossAx val="281791488"/>
        <c:crosses val="autoZero"/>
        <c:crossBetween val="midCat"/>
      </c:valAx>
      <c:valAx>
        <c:axId val="281791488"/>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1789568"/>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SM_Presence  Residual Plot</a:t>
            </a:r>
          </a:p>
        </c:rich>
      </c:tx>
      <c:layout/>
      <c:overlay val="0"/>
    </c:title>
    <c:autoTitleDeleted val="0"/>
    <c:plotArea>
      <c:layout/>
      <c:scatterChart>
        <c:scatterStyle val="lineMarker"/>
        <c:varyColors val="0"/>
        <c:ser>
          <c:idx val="0"/>
          <c:order val="0"/>
          <c:spPr>
            <a:ln w="19050">
              <a:noFill/>
            </a:ln>
          </c:spPr>
          <c:xVal>
            <c:numRef>
              <c:f>'Task 1.2.f'!$D$2:$D$201</c:f>
              <c:numCache>
                <c:formatCode>General</c:formatCode>
                <c:ptCount val="200"/>
                <c:pt idx="0">
                  <c:v>5.4</c:v>
                </c:pt>
                <c:pt idx="1">
                  <c:v>2.7</c:v>
                </c:pt>
                <c:pt idx="2">
                  <c:v>4.9000000000000004</c:v>
                </c:pt>
                <c:pt idx="3">
                  <c:v>3.3</c:v>
                </c:pt>
                <c:pt idx="4">
                  <c:v>4.9000000000000004</c:v>
                </c:pt>
                <c:pt idx="5">
                  <c:v>2.8</c:v>
                </c:pt>
                <c:pt idx="6">
                  <c:v>3.7</c:v>
                </c:pt>
                <c:pt idx="7">
                  <c:v>4.8</c:v>
                </c:pt>
                <c:pt idx="8">
                  <c:v>5.0999999999999996</c:v>
                </c:pt>
                <c:pt idx="9">
                  <c:v>4.5</c:v>
                </c:pt>
                <c:pt idx="10">
                  <c:v>4.7</c:v>
                </c:pt>
                <c:pt idx="11">
                  <c:v>4.9000000000000004</c:v>
                </c:pt>
                <c:pt idx="12">
                  <c:v>7.1</c:v>
                </c:pt>
                <c:pt idx="13">
                  <c:v>5.4</c:v>
                </c:pt>
                <c:pt idx="14">
                  <c:v>4.5</c:v>
                </c:pt>
                <c:pt idx="15">
                  <c:v>3.2</c:v>
                </c:pt>
                <c:pt idx="16">
                  <c:v>4</c:v>
                </c:pt>
                <c:pt idx="17">
                  <c:v>5.6</c:v>
                </c:pt>
                <c:pt idx="18">
                  <c:v>4.9000000000000004</c:v>
                </c:pt>
                <c:pt idx="19">
                  <c:v>6</c:v>
                </c:pt>
                <c:pt idx="20">
                  <c:v>3.8</c:v>
                </c:pt>
                <c:pt idx="21">
                  <c:v>7.2</c:v>
                </c:pt>
                <c:pt idx="22">
                  <c:v>5.0999999999999996</c:v>
                </c:pt>
                <c:pt idx="23">
                  <c:v>3.9</c:v>
                </c:pt>
                <c:pt idx="24">
                  <c:v>4.0999999999999996</c:v>
                </c:pt>
                <c:pt idx="25">
                  <c:v>3.6</c:v>
                </c:pt>
                <c:pt idx="26">
                  <c:v>3</c:v>
                </c:pt>
                <c:pt idx="27">
                  <c:v>3.3</c:v>
                </c:pt>
                <c:pt idx="28">
                  <c:v>3</c:v>
                </c:pt>
                <c:pt idx="29">
                  <c:v>3.6</c:v>
                </c:pt>
                <c:pt idx="30">
                  <c:v>3.4</c:v>
                </c:pt>
                <c:pt idx="31">
                  <c:v>2.5</c:v>
                </c:pt>
                <c:pt idx="32">
                  <c:v>3.7</c:v>
                </c:pt>
                <c:pt idx="33">
                  <c:v>4.8</c:v>
                </c:pt>
                <c:pt idx="34">
                  <c:v>4</c:v>
                </c:pt>
                <c:pt idx="35">
                  <c:v>3.2</c:v>
                </c:pt>
                <c:pt idx="36">
                  <c:v>3.4</c:v>
                </c:pt>
                <c:pt idx="37">
                  <c:v>5.6</c:v>
                </c:pt>
                <c:pt idx="38">
                  <c:v>3.6</c:v>
                </c:pt>
                <c:pt idx="39">
                  <c:v>4.9000000000000004</c:v>
                </c:pt>
                <c:pt idx="40">
                  <c:v>4.9000000000000004</c:v>
                </c:pt>
                <c:pt idx="41">
                  <c:v>5.3</c:v>
                </c:pt>
                <c:pt idx="42">
                  <c:v>5.0999999999999996</c:v>
                </c:pt>
                <c:pt idx="43">
                  <c:v>6.6</c:v>
                </c:pt>
                <c:pt idx="44">
                  <c:v>2.5</c:v>
                </c:pt>
                <c:pt idx="45">
                  <c:v>5.6</c:v>
                </c:pt>
                <c:pt idx="46">
                  <c:v>5.8</c:v>
                </c:pt>
                <c:pt idx="47">
                  <c:v>3.8</c:v>
                </c:pt>
                <c:pt idx="48">
                  <c:v>5.2</c:v>
                </c:pt>
                <c:pt idx="49">
                  <c:v>3.9</c:v>
                </c:pt>
                <c:pt idx="50">
                  <c:v>3.6</c:v>
                </c:pt>
                <c:pt idx="51">
                  <c:v>4.2</c:v>
                </c:pt>
                <c:pt idx="52">
                  <c:v>4</c:v>
                </c:pt>
                <c:pt idx="53">
                  <c:v>3.4</c:v>
                </c:pt>
                <c:pt idx="54">
                  <c:v>4.8</c:v>
                </c:pt>
                <c:pt idx="55">
                  <c:v>5.3</c:v>
                </c:pt>
                <c:pt idx="56">
                  <c:v>6.6</c:v>
                </c:pt>
                <c:pt idx="57">
                  <c:v>3.6</c:v>
                </c:pt>
                <c:pt idx="58">
                  <c:v>4.3</c:v>
                </c:pt>
                <c:pt idx="59">
                  <c:v>4.3</c:v>
                </c:pt>
                <c:pt idx="60">
                  <c:v>3.2</c:v>
                </c:pt>
                <c:pt idx="61">
                  <c:v>5.3</c:v>
                </c:pt>
                <c:pt idx="62">
                  <c:v>5.4</c:v>
                </c:pt>
                <c:pt idx="63">
                  <c:v>3.7</c:v>
                </c:pt>
                <c:pt idx="64">
                  <c:v>3.6</c:v>
                </c:pt>
                <c:pt idx="65">
                  <c:v>5.3</c:v>
                </c:pt>
                <c:pt idx="66">
                  <c:v>4</c:v>
                </c:pt>
                <c:pt idx="67">
                  <c:v>5.2</c:v>
                </c:pt>
                <c:pt idx="68">
                  <c:v>3.5</c:v>
                </c:pt>
                <c:pt idx="69">
                  <c:v>5.0999999999999996</c:v>
                </c:pt>
                <c:pt idx="70">
                  <c:v>6</c:v>
                </c:pt>
                <c:pt idx="71">
                  <c:v>3.2</c:v>
                </c:pt>
                <c:pt idx="72">
                  <c:v>5.8</c:v>
                </c:pt>
                <c:pt idx="73">
                  <c:v>5.2</c:v>
                </c:pt>
                <c:pt idx="74">
                  <c:v>5.4</c:v>
                </c:pt>
                <c:pt idx="75">
                  <c:v>4.5</c:v>
                </c:pt>
                <c:pt idx="76">
                  <c:v>3.6</c:v>
                </c:pt>
                <c:pt idx="77">
                  <c:v>5.3</c:v>
                </c:pt>
                <c:pt idx="78">
                  <c:v>5</c:v>
                </c:pt>
                <c:pt idx="79">
                  <c:v>3.4</c:v>
                </c:pt>
                <c:pt idx="80">
                  <c:v>4.5</c:v>
                </c:pt>
                <c:pt idx="81">
                  <c:v>4.7</c:v>
                </c:pt>
                <c:pt idx="82">
                  <c:v>4.4000000000000004</c:v>
                </c:pt>
                <c:pt idx="83">
                  <c:v>3.2</c:v>
                </c:pt>
                <c:pt idx="84">
                  <c:v>4.0999999999999996</c:v>
                </c:pt>
                <c:pt idx="85">
                  <c:v>3.5</c:v>
                </c:pt>
                <c:pt idx="86">
                  <c:v>3.6</c:v>
                </c:pt>
                <c:pt idx="87">
                  <c:v>4.0999999999999996</c:v>
                </c:pt>
                <c:pt idx="88">
                  <c:v>3.6</c:v>
                </c:pt>
                <c:pt idx="89">
                  <c:v>7</c:v>
                </c:pt>
                <c:pt idx="90">
                  <c:v>5.2</c:v>
                </c:pt>
                <c:pt idx="91">
                  <c:v>4.2</c:v>
                </c:pt>
                <c:pt idx="92">
                  <c:v>5.4</c:v>
                </c:pt>
                <c:pt idx="93">
                  <c:v>5</c:v>
                </c:pt>
                <c:pt idx="94">
                  <c:v>5.3</c:v>
                </c:pt>
                <c:pt idx="95">
                  <c:v>6.3</c:v>
                </c:pt>
                <c:pt idx="96">
                  <c:v>3.4</c:v>
                </c:pt>
                <c:pt idx="97">
                  <c:v>4.7</c:v>
                </c:pt>
                <c:pt idx="98">
                  <c:v>4.9000000000000004</c:v>
                </c:pt>
                <c:pt idx="99">
                  <c:v>3</c:v>
                </c:pt>
                <c:pt idx="100">
                  <c:v>3.6</c:v>
                </c:pt>
                <c:pt idx="101">
                  <c:v>5</c:v>
                </c:pt>
                <c:pt idx="102">
                  <c:v>4.7</c:v>
                </c:pt>
                <c:pt idx="103">
                  <c:v>7.1</c:v>
                </c:pt>
                <c:pt idx="104">
                  <c:v>5.8</c:v>
                </c:pt>
                <c:pt idx="105">
                  <c:v>3.4</c:v>
                </c:pt>
                <c:pt idx="106">
                  <c:v>5.6</c:v>
                </c:pt>
                <c:pt idx="107">
                  <c:v>5.5</c:v>
                </c:pt>
                <c:pt idx="108">
                  <c:v>3.7</c:v>
                </c:pt>
                <c:pt idx="109">
                  <c:v>3.2</c:v>
                </c:pt>
                <c:pt idx="110">
                  <c:v>6.5</c:v>
                </c:pt>
                <c:pt idx="111">
                  <c:v>5</c:v>
                </c:pt>
                <c:pt idx="112">
                  <c:v>3.6</c:v>
                </c:pt>
                <c:pt idx="113">
                  <c:v>5.8</c:v>
                </c:pt>
                <c:pt idx="114">
                  <c:v>5.3</c:v>
                </c:pt>
                <c:pt idx="115">
                  <c:v>4.7</c:v>
                </c:pt>
                <c:pt idx="116">
                  <c:v>6.5</c:v>
                </c:pt>
                <c:pt idx="117">
                  <c:v>3.6</c:v>
                </c:pt>
                <c:pt idx="118">
                  <c:v>5.6</c:v>
                </c:pt>
                <c:pt idx="119">
                  <c:v>2.5</c:v>
                </c:pt>
                <c:pt idx="120">
                  <c:v>6.6</c:v>
                </c:pt>
                <c:pt idx="121">
                  <c:v>4.5</c:v>
                </c:pt>
                <c:pt idx="122">
                  <c:v>2.2000000000000002</c:v>
                </c:pt>
                <c:pt idx="123">
                  <c:v>4</c:v>
                </c:pt>
                <c:pt idx="124">
                  <c:v>4.3</c:v>
                </c:pt>
                <c:pt idx="125">
                  <c:v>5.2</c:v>
                </c:pt>
                <c:pt idx="126">
                  <c:v>5.4</c:v>
                </c:pt>
                <c:pt idx="127">
                  <c:v>3.6</c:v>
                </c:pt>
                <c:pt idx="128">
                  <c:v>7.2</c:v>
                </c:pt>
                <c:pt idx="129">
                  <c:v>2.8</c:v>
                </c:pt>
                <c:pt idx="130">
                  <c:v>5.0999999999999996</c:v>
                </c:pt>
                <c:pt idx="131">
                  <c:v>2.5</c:v>
                </c:pt>
                <c:pt idx="132">
                  <c:v>3.2</c:v>
                </c:pt>
                <c:pt idx="133">
                  <c:v>3.8</c:v>
                </c:pt>
                <c:pt idx="134">
                  <c:v>4</c:v>
                </c:pt>
                <c:pt idx="135">
                  <c:v>4.0999999999999996</c:v>
                </c:pt>
                <c:pt idx="136">
                  <c:v>2.8</c:v>
                </c:pt>
                <c:pt idx="137">
                  <c:v>4.9000000000000004</c:v>
                </c:pt>
                <c:pt idx="138">
                  <c:v>4.2</c:v>
                </c:pt>
                <c:pt idx="139">
                  <c:v>3.6</c:v>
                </c:pt>
                <c:pt idx="140">
                  <c:v>4.9000000000000004</c:v>
                </c:pt>
                <c:pt idx="141">
                  <c:v>4.3</c:v>
                </c:pt>
                <c:pt idx="142">
                  <c:v>4.9000000000000004</c:v>
                </c:pt>
                <c:pt idx="143">
                  <c:v>5.3</c:v>
                </c:pt>
                <c:pt idx="144">
                  <c:v>5.7</c:v>
                </c:pt>
                <c:pt idx="145">
                  <c:v>5.7</c:v>
                </c:pt>
                <c:pt idx="146">
                  <c:v>3.8</c:v>
                </c:pt>
                <c:pt idx="147">
                  <c:v>5.2</c:v>
                </c:pt>
                <c:pt idx="148">
                  <c:v>6.6</c:v>
                </c:pt>
                <c:pt idx="149">
                  <c:v>4.0999999999999996</c:v>
                </c:pt>
                <c:pt idx="150">
                  <c:v>5.8</c:v>
                </c:pt>
                <c:pt idx="151">
                  <c:v>3.3</c:v>
                </c:pt>
                <c:pt idx="152">
                  <c:v>4.3</c:v>
                </c:pt>
                <c:pt idx="153">
                  <c:v>3.5</c:v>
                </c:pt>
                <c:pt idx="154">
                  <c:v>5.0999999999999996</c:v>
                </c:pt>
                <c:pt idx="155">
                  <c:v>4.3</c:v>
                </c:pt>
                <c:pt idx="156">
                  <c:v>3.6</c:v>
                </c:pt>
                <c:pt idx="157">
                  <c:v>3.4</c:v>
                </c:pt>
                <c:pt idx="158">
                  <c:v>3.7</c:v>
                </c:pt>
                <c:pt idx="159">
                  <c:v>5.0999999999999996</c:v>
                </c:pt>
                <c:pt idx="160">
                  <c:v>3.7</c:v>
                </c:pt>
                <c:pt idx="161">
                  <c:v>6</c:v>
                </c:pt>
                <c:pt idx="162">
                  <c:v>3.7</c:v>
                </c:pt>
                <c:pt idx="163">
                  <c:v>5.0999999999999996</c:v>
                </c:pt>
                <c:pt idx="164">
                  <c:v>3.6</c:v>
                </c:pt>
                <c:pt idx="165">
                  <c:v>5.6</c:v>
                </c:pt>
                <c:pt idx="166">
                  <c:v>3.4</c:v>
                </c:pt>
                <c:pt idx="167">
                  <c:v>3.7</c:v>
                </c:pt>
                <c:pt idx="168">
                  <c:v>2.9</c:v>
                </c:pt>
                <c:pt idx="169">
                  <c:v>4</c:v>
                </c:pt>
                <c:pt idx="170">
                  <c:v>3.3</c:v>
                </c:pt>
                <c:pt idx="171">
                  <c:v>2.6</c:v>
                </c:pt>
                <c:pt idx="172">
                  <c:v>3.7</c:v>
                </c:pt>
                <c:pt idx="173">
                  <c:v>6.3</c:v>
                </c:pt>
                <c:pt idx="174">
                  <c:v>5.0999999999999996</c:v>
                </c:pt>
                <c:pt idx="175">
                  <c:v>5.2</c:v>
                </c:pt>
                <c:pt idx="176">
                  <c:v>3.9</c:v>
                </c:pt>
                <c:pt idx="177">
                  <c:v>6.5</c:v>
                </c:pt>
                <c:pt idx="178">
                  <c:v>4.0999999999999996</c:v>
                </c:pt>
                <c:pt idx="179">
                  <c:v>7.2</c:v>
                </c:pt>
                <c:pt idx="180">
                  <c:v>2.5</c:v>
                </c:pt>
                <c:pt idx="181">
                  <c:v>5.6</c:v>
                </c:pt>
                <c:pt idx="182">
                  <c:v>7.2</c:v>
                </c:pt>
                <c:pt idx="183">
                  <c:v>6.6</c:v>
                </c:pt>
                <c:pt idx="184">
                  <c:v>2.8</c:v>
                </c:pt>
                <c:pt idx="185">
                  <c:v>3.8</c:v>
                </c:pt>
                <c:pt idx="186">
                  <c:v>2.8</c:v>
                </c:pt>
                <c:pt idx="187">
                  <c:v>3.6</c:v>
                </c:pt>
                <c:pt idx="188">
                  <c:v>3.6</c:v>
                </c:pt>
                <c:pt idx="189">
                  <c:v>3.7</c:v>
                </c:pt>
                <c:pt idx="190">
                  <c:v>3.9</c:v>
                </c:pt>
                <c:pt idx="191">
                  <c:v>4.5</c:v>
                </c:pt>
                <c:pt idx="192">
                  <c:v>3.6</c:v>
                </c:pt>
                <c:pt idx="193">
                  <c:v>3.8</c:v>
                </c:pt>
                <c:pt idx="194">
                  <c:v>3.3</c:v>
                </c:pt>
                <c:pt idx="195">
                  <c:v>5.0999999999999996</c:v>
                </c:pt>
                <c:pt idx="196">
                  <c:v>5.5</c:v>
                </c:pt>
                <c:pt idx="197">
                  <c:v>6.5</c:v>
                </c:pt>
                <c:pt idx="198">
                  <c:v>5.5</c:v>
                </c:pt>
                <c:pt idx="199">
                  <c:v>6.5</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0C0F-4E2A-8168-349652278332}"/>
            </c:ext>
          </c:extLst>
        </c:ser>
        <c:dLbls>
          <c:showLegendKey val="0"/>
          <c:showVal val="0"/>
          <c:showCatName val="0"/>
          <c:showSerName val="0"/>
          <c:showPercent val="0"/>
          <c:showBubbleSize val="0"/>
        </c:dLbls>
        <c:axId val="282288128"/>
        <c:axId val="282290048"/>
      </c:scatterChart>
      <c:valAx>
        <c:axId val="282288128"/>
        <c:scaling>
          <c:orientation val="minMax"/>
        </c:scaling>
        <c:delete val="0"/>
        <c:axPos val="b"/>
        <c:title>
          <c:tx>
            <c:rich>
              <a:bodyPr/>
              <a:lstStyle/>
              <a:p>
                <a:pPr>
                  <a:defRPr/>
                </a:pPr>
                <a:r>
                  <a:rPr lang="en-GB"/>
                  <a:t>SM_Presence</a:t>
                </a:r>
              </a:p>
            </c:rich>
          </c:tx>
          <c:layout/>
          <c:overlay val="0"/>
        </c:title>
        <c:numFmt formatCode="General" sourceLinked="1"/>
        <c:majorTickMark val="out"/>
        <c:minorTickMark val="none"/>
        <c:tickLblPos val="nextTo"/>
        <c:crossAx val="282290048"/>
        <c:crosses val="autoZero"/>
        <c:crossBetween val="midCat"/>
      </c:valAx>
      <c:valAx>
        <c:axId val="282290048"/>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2288128"/>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Comp_Pricing  Residual Plot</a:t>
            </a:r>
          </a:p>
        </c:rich>
      </c:tx>
      <c:layout/>
      <c:overlay val="0"/>
    </c:title>
    <c:autoTitleDeleted val="0"/>
    <c:plotArea>
      <c:layout/>
      <c:scatterChart>
        <c:scatterStyle val="lineMarker"/>
        <c:varyColors val="0"/>
        <c:ser>
          <c:idx val="0"/>
          <c:order val="0"/>
          <c:spPr>
            <a:ln w="19050">
              <a:noFill/>
            </a:ln>
          </c:spPr>
          <c:xVal>
            <c:numRef>
              <c:f>'Task 1.2.f'!$E$2:$E$201</c:f>
              <c:numCache>
                <c:formatCode>0.0</c:formatCode>
                <c:ptCount val="200"/>
                <c:pt idx="0">
                  <c:v>6.8</c:v>
                </c:pt>
                <c:pt idx="1">
                  <c:v>5.3</c:v>
                </c:pt>
                <c:pt idx="2">
                  <c:v>4.5</c:v>
                </c:pt>
                <c:pt idx="3">
                  <c:v>8.8000000000000007</c:v>
                </c:pt>
                <c:pt idx="4">
                  <c:v>6.8</c:v>
                </c:pt>
                <c:pt idx="5">
                  <c:v>8.5</c:v>
                </c:pt>
                <c:pt idx="6">
                  <c:v>8.9</c:v>
                </c:pt>
                <c:pt idx="7">
                  <c:v>6.9</c:v>
                </c:pt>
                <c:pt idx="8">
                  <c:v>9.3000000000000007</c:v>
                </c:pt>
                <c:pt idx="9">
                  <c:v>8.4</c:v>
                </c:pt>
                <c:pt idx="10">
                  <c:v>6.8</c:v>
                </c:pt>
                <c:pt idx="11">
                  <c:v>8.1999999999999993</c:v>
                </c:pt>
                <c:pt idx="12">
                  <c:v>7.6</c:v>
                </c:pt>
                <c:pt idx="13">
                  <c:v>7.1</c:v>
                </c:pt>
                <c:pt idx="14">
                  <c:v>8.8000000000000007</c:v>
                </c:pt>
                <c:pt idx="15">
                  <c:v>4.9000000000000004</c:v>
                </c:pt>
                <c:pt idx="16">
                  <c:v>6.2</c:v>
                </c:pt>
                <c:pt idx="17">
                  <c:v>8.4</c:v>
                </c:pt>
                <c:pt idx="18">
                  <c:v>9.1</c:v>
                </c:pt>
                <c:pt idx="19">
                  <c:v>8.4</c:v>
                </c:pt>
                <c:pt idx="20">
                  <c:v>8.4</c:v>
                </c:pt>
                <c:pt idx="21">
                  <c:v>4.5</c:v>
                </c:pt>
                <c:pt idx="22">
                  <c:v>3.7</c:v>
                </c:pt>
                <c:pt idx="23">
                  <c:v>6.2</c:v>
                </c:pt>
                <c:pt idx="24">
                  <c:v>8</c:v>
                </c:pt>
                <c:pt idx="25">
                  <c:v>7.1</c:v>
                </c:pt>
                <c:pt idx="26">
                  <c:v>4.8</c:v>
                </c:pt>
                <c:pt idx="27">
                  <c:v>9</c:v>
                </c:pt>
                <c:pt idx="28">
                  <c:v>4.8</c:v>
                </c:pt>
                <c:pt idx="29">
                  <c:v>7.7</c:v>
                </c:pt>
                <c:pt idx="30">
                  <c:v>5.2</c:v>
                </c:pt>
                <c:pt idx="31">
                  <c:v>6.6</c:v>
                </c:pt>
                <c:pt idx="32">
                  <c:v>9.1999999999999993</c:v>
                </c:pt>
                <c:pt idx="33">
                  <c:v>8.6999999999999993</c:v>
                </c:pt>
                <c:pt idx="34">
                  <c:v>8.4</c:v>
                </c:pt>
                <c:pt idx="35">
                  <c:v>5.6</c:v>
                </c:pt>
                <c:pt idx="36">
                  <c:v>6.8</c:v>
                </c:pt>
                <c:pt idx="37">
                  <c:v>7.7</c:v>
                </c:pt>
                <c:pt idx="38">
                  <c:v>9</c:v>
                </c:pt>
                <c:pt idx="39">
                  <c:v>8.1999999999999993</c:v>
                </c:pt>
                <c:pt idx="40">
                  <c:v>9.1</c:v>
                </c:pt>
                <c:pt idx="41">
                  <c:v>8.5</c:v>
                </c:pt>
                <c:pt idx="42">
                  <c:v>7.4</c:v>
                </c:pt>
                <c:pt idx="43">
                  <c:v>5.9</c:v>
                </c:pt>
                <c:pt idx="44">
                  <c:v>5.2</c:v>
                </c:pt>
                <c:pt idx="45">
                  <c:v>8.4</c:v>
                </c:pt>
                <c:pt idx="46">
                  <c:v>3.8</c:v>
                </c:pt>
                <c:pt idx="47">
                  <c:v>8.1999999999999993</c:v>
                </c:pt>
                <c:pt idx="48">
                  <c:v>6.8</c:v>
                </c:pt>
                <c:pt idx="49">
                  <c:v>4.7</c:v>
                </c:pt>
                <c:pt idx="50">
                  <c:v>7.2</c:v>
                </c:pt>
                <c:pt idx="51">
                  <c:v>5.3</c:v>
                </c:pt>
                <c:pt idx="52">
                  <c:v>6.3</c:v>
                </c:pt>
                <c:pt idx="53">
                  <c:v>5.2</c:v>
                </c:pt>
                <c:pt idx="54">
                  <c:v>8.6999999999999993</c:v>
                </c:pt>
                <c:pt idx="55">
                  <c:v>7.4</c:v>
                </c:pt>
                <c:pt idx="56">
                  <c:v>9.6</c:v>
                </c:pt>
                <c:pt idx="57">
                  <c:v>4.4000000000000004</c:v>
                </c:pt>
                <c:pt idx="58">
                  <c:v>3.8</c:v>
                </c:pt>
                <c:pt idx="59">
                  <c:v>5.4</c:v>
                </c:pt>
                <c:pt idx="60">
                  <c:v>4.9000000000000004</c:v>
                </c:pt>
                <c:pt idx="61">
                  <c:v>6.7</c:v>
                </c:pt>
                <c:pt idx="62">
                  <c:v>5.8</c:v>
                </c:pt>
                <c:pt idx="63">
                  <c:v>6.2</c:v>
                </c:pt>
                <c:pt idx="64">
                  <c:v>7.2</c:v>
                </c:pt>
                <c:pt idx="65">
                  <c:v>8.1999999999999993</c:v>
                </c:pt>
                <c:pt idx="66">
                  <c:v>6.2</c:v>
                </c:pt>
                <c:pt idx="67">
                  <c:v>6</c:v>
                </c:pt>
                <c:pt idx="68">
                  <c:v>7.6</c:v>
                </c:pt>
                <c:pt idx="69">
                  <c:v>7.1</c:v>
                </c:pt>
                <c:pt idx="70">
                  <c:v>8.4</c:v>
                </c:pt>
                <c:pt idx="71">
                  <c:v>5</c:v>
                </c:pt>
                <c:pt idx="72">
                  <c:v>8.6999999999999993</c:v>
                </c:pt>
                <c:pt idx="73">
                  <c:v>6.8</c:v>
                </c:pt>
                <c:pt idx="74">
                  <c:v>6.8</c:v>
                </c:pt>
                <c:pt idx="75">
                  <c:v>4.9000000000000004</c:v>
                </c:pt>
                <c:pt idx="76">
                  <c:v>7.4</c:v>
                </c:pt>
                <c:pt idx="77">
                  <c:v>8.5</c:v>
                </c:pt>
                <c:pt idx="78">
                  <c:v>4.5999999999999996</c:v>
                </c:pt>
                <c:pt idx="79">
                  <c:v>7.8</c:v>
                </c:pt>
                <c:pt idx="80">
                  <c:v>4.9000000000000004</c:v>
                </c:pt>
                <c:pt idx="81">
                  <c:v>6.8</c:v>
                </c:pt>
                <c:pt idx="82">
                  <c:v>6.3</c:v>
                </c:pt>
                <c:pt idx="83">
                  <c:v>8.4</c:v>
                </c:pt>
                <c:pt idx="84">
                  <c:v>5.9</c:v>
                </c:pt>
                <c:pt idx="85">
                  <c:v>7.6</c:v>
                </c:pt>
                <c:pt idx="86">
                  <c:v>8.1999999999999993</c:v>
                </c:pt>
                <c:pt idx="87">
                  <c:v>5.9</c:v>
                </c:pt>
                <c:pt idx="88">
                  <c:v>8.3000000000000007</c:v>
                </c:pt>
                <c:pt idx="89">
                  <c:v>6.3</c:v>
                </c:pt>
                <c:pt idx="90">
                  <c:v>7.3</c:v>
                </c:pt>
                <c:pt idx="91">
                  <c:v>9.9</c:v>
                </c:pt>
                <c:pt idx="92">
                  <c:v>7.1</c:v>
                </c:pt>
                <c:pt idx="93">
                  <c:v>4.5999999999999996</c:v>
                </c:pt>
                <c:pt idx="94">
                  <c:v>7.4</c:v>
                </c:pt>
                <c:pt idx="95">
                  <c:v>6.7</c:v>
                </c:pt>
                <c:pt idx="96">
                  <c:v>7.2</c:v>
                </c:pt>
                <c:pt idx="97">
                  <c:v>5.6</c:v>
                </c:pt>
                <c:pt idx="98">
                  <c:v>7.9</c:v>
                </c:pt>
                <c:pt idx="99">
                  <c:v>9.6999999999999993</c:v>
                </c:pt>
                <c:pt idx="100">
                  <c:v>7.7</c:v>
                </c:pt>
                <c:pt idx="101">
                  <c:v>7.3</c:v>
                </c:pt>
                <c:pt idx="102">
                  <c:v>7.7</c:v>
                </c:pt>
                <c:pt idx="103">
                  <c:v>7.6</c:v>
                </c:pt>
                <c:pt idx="104">
                  <c:v>8.6999999999999993</c:v>
                </c:pt>
                <c:pt idx="105">
                  <c:v>9.1</c:v>
                </c:pt>
                <c:pt idx="106">
                  <c:v>7.7</c:v>
                </c:pt>
                <c:pt idx="107">
                  <c:v>8.4</c:v>
                </c:pt>
                <c:pt idx="108">
                  <c:v>3.8</c:v>
                </c:pt>
                <c:pt idx="109">
                  <c:v>5</c:v>
                </c:pt>
                <c:pt idx="110">
                  <c:v>6.7</c:v>
                </c:pt>
                <c:pt idx="111">
                  <c:v>6.7</c:v>
                </c:pt>
                <c:pt idx="112">
                  <c:v>9</c:v>
                </c:pt>
                <c:pt idx="113">
                  <c:v>8.1999999999999993</c:v>
                </c:pt>
                <c:pt idx="114">
                  <c:v>6.7</c:v>
                </c:pt>
                <c:pt idx="115">
                  <c:v>7.7</c:v>
                </c:pt>
                <c:pt idx="116">
                  <c:v>7.3</c:v>
                </c:pt>
                <c:pt idx="117">
                  <c:v>8</c:v>
                </c:pt>
                <c:pt idx="118">
                  <c:v>6</c:v>
                </c:pt>
                <c:pt idx="119">
                  <c:v>6.6</c:v>
                </c:pt>
                <c:pt idx="120">
                  <c:v>9.6</c:v>
                </c:pt>
                <c:pt idx="121">
                  <c:v>9.6999999999999993</c:v>
                </c:pt>
                <c:pt idx="122">
                  <c:v>6.2</c:v>
                </c:pt>
                <c:pt idx="123">
                  <c:v>6.3</c:v>
                </c:pt>
                <c:pt idx="124">
                  <c:v>10</c:v>
                </c:pt>
                <c:pt idx="125">
                  <c:v>5.3</c:v>
                </c:pt>
                <c:pt idx="126">
                  <c:v>4.7</c:v>
                </c:pt>
                <c:pt idx="127">
                  <c:v>8</c:v>
                </c:pt>
                <c:pt idx="128">
                  <c:v>4.5</c:v>
                </c:pt>
                <c:pt idx="129">
                  <c:v>5.2</c:v>
                </c:pt>
                <c:pt idx="130">
                  <c:v>3.7</c:v>
                </c:pt>
                <c:pt idx="131">
                  <c:v>5.2</c:v>
                </c:pt>
                <c:pt idx="132">
                  <c:v>8.4</c:v>
                </c:pt>
                <c:pt idx="133">
                  <c:v>8.1999999999999993</c:v>
                </c:pt>
                <c:pt idx="134">
                  <c:v>5.8</c:v>
                </c:pt>
                <c:pt idx="135">
                  <c:v>7.6</c:v>
                </c:pt>
                <c:pt idx="136">
                  <c:v>5.2</c:v>
                </c:pt>
                <c:pt idx="137">
                  <c:v>7.9</c:v>
                </c:pt>
                <c:pt idx="138">
                  <c:v>9.9</c:v>
                </c:pt>
                <c:pt idx="139">
                  <c:v>7.4</c:v>
                </c:pt>
                <c:pt idx="140">
                  <c:v>9.1</c:v>
                </c:pt>
                <c:pt idx="141">
                  <c:v>5.4</c:v>
                </c:pt>
                <c:pt idx="142">
                  <c:v>4.5</c:v>
                </c:pt>
                <c:pt idx="143">
                  <c:v>7.3</c:v>
                </c:pt>
                <c:pt idx="144">
                  <c:v>3.8</c:v>
                </c:pt>
                <c:pt idx="145">
                  <c:v>3.8</c:v>
                </c:pt>
                <c:pt idx="146">
                  <c:v>8.1999999999999993</c:v>
                </c:pt>
                <c:pt idx="147">
                  <c:v>7.3</c:v>
                </c:pt>
                <c:pt idx="148">
                  <c:v>5.9</c:v>
                </c:pt>
                <c:pt idx="149">
                  <c:v>8</c:v>
                </c:pt>
                <c:pt idx="150">
                  <c:v>8.1999999999999993</c:v>
                </c:pt>
                <c:pt idx="151">
                  <c:v>6.9</c:v>
                </c:pt>
                <c:pt idx="152">
                  <c:v>10</c:v>
                </c:pt>
                <c:pt idx="153">
                  <c:v>6.7</c:v>
                </c:pt>
                <c:pt idx="154">
                  <c:v>8.4</c:v>
                </c:pt>
                <c:pt idx="155">
                  <c:v>4.8</c:v>
                </c:pt>
                <c:pt idx="156">
                  <c:v>8.1999999999999993</c:v>
                </c:pt>
                <c:pt idx="157">
                  <c:v>7.2</c:v>
                </c:pt>
                <c:pt idx="158">
                  <c:v>6</c:v>
                </c:pt>
                <c:pt idx="159">
                  <c:v>8.3000000000000007</c:v>
                </c:pt>
                <c:pt idx="160">
                  <c:v>9.1999999999999993</c:v>
                </c:pt>
                <c:pt idx="161">
                  <c:v>8.8000000000000007</c:v>
                </c:pt>
                <c:pt idx="162">
                  <c:v>5.3</c:v>
                </c:pt>
                <c:pt idx="163">
                  <c:v>5.2</c:v>
                </c:pt>
                <c:pt idx="164">
                  <c:v>5.2</c:v>
                </c:pt>
                <c:pt idx="165">
                  <c:v>6</c:v>
                </c:pt>
                <c:pt idx="166">
                  <c:v>7.8</c:v>
                </c:pt>
                <c:pt idx="167">
                  <c:v>8.9</c:v>
                </c:pt>
                <c:pt idx="168">
                  <c:v>6.3</c:v>
                </c:pt>
                <c:pt idx="169">
                  <c:v>8.4</c:v>
                </c:pt>
                <c:pt idx="170">
                  <c:v>9</c:v>
                </c:pt>
                <c:pt idx="171">
                  <c:v>5.2</c:v>
                </c:pt>
                <c:pt idx="172">
                  <c:v>6.8</c:v>
                </c:pt>
                <c:pt idx="173">
                  <c:v>6.7</c:v>
                </c:pt>
                <c:pt idx="174">
                  <c:v>8.4</c:v>
                </c:pt>
                <c:pt idx="175">
                  <c:v>6.8</c:v>
                </c:pt>
                <c:pt idx="176">
                  <c:v>6.2</c:v>
                </c:pt>
                <c:pt idx="177">
                  <c:v>6.7</c:v>
                </c:pt>
                <c:pt idx="178">
                  <c:v>5.2</c:v>
                </c:pt>
                <c:pt idx="179">
                  <c:v>4.5</c:v>
                </c:pt>
                <c:pt idx="180">
                  <c:v>5.8</c:v>
                </c:pt>
                <c:pt idx="181">
                  <c:v>7.6</c:v>
                </c:pt>
                <c:pt idx="182">
                  <c:v>4.5</c:v>
                </c:pt>
                <c:pt idx="183">
                  <c:v>7.4</c:v>
                </c:pt>
                <c:pt idx="184">
                  <c:v>4.8</c:v>
                </c:pt>
                <c:pt idx="185">
                  <c:v>7.3</c:v>
                </c:pt>
                <c:pt idx="186">
                  <c:v>8.5</c:v>
                </c:pt>
                <c:pt idx="187">
                  <c:v>7.2</c:v>
                </c:pt>
                <c:pt idx="188">
                  <c:v>9.3000000000000007</c:v>
                </c:pt>
                <c:pt idx="189">
                  <c:v>3.8</c:v>
                </c:pt>
                <c:pt idx="190">
                  <c:v>5.8</c:v>
                </c:pt>
                <c:pt idx="191">
                  <c:v>8.4</c:v>
                </c:pt>
                <c:pt idx="192">
                  <c:v>7.2</c:v>
                </c:pt>
                <c:pt idx="193">
                  <c:v>8.4</c:v>
                </c:pt>
                <c:pt idx="194">
                  <c:v>8.8000000000000007</c:v>
                </c:pt>
                <c:pt idx="195">
                  <c:v>4.4000000000000004</c:v>
                </c:pt>
                <c:pt idx="196">
                  <c:v>8.4</c:v>
                </c:pt>
                <c:pt idx="197">
                  <c:v>6.8</c:v>
                </c:pt>
                <c:pt idx="198">
                  <c:v>6.3</c:v>
                </c:pt>
                <c:pt idx="199">
                  <c:v>6.8</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0F77-40BE-8962-A75FECF9D9FF}"/>
            </c:ext>
          </c:extLst>
        </c:ser>
        <c:dLbls>
          <c:showLegendKey val="0"/>
          <c:showVal val="0"/>
          <c:showCatName val="0"/>
          <c:showSerName val="0"/>
          <c:showPercent val="0"/>
          <c:showBubbleSize val="0"/>
        </c:dLbls>
        <c:axId val="282323584"/>
        <c:axId val="282325760"/>
      </c:scatterChart>
      <c:valAx>
        <c:axId val="282323584"/>
        <c:scaling>
          <c:orientation val="minMax"/>
        </c:scaling>
        <c:delete val="0"/>
        <c:axPos val="b"/>
        <c:title>
          <c:tx>
            <c:rich>
              <a:bodyPr/>
              <a:lstStyle/>
              <a:p>
                <a:pPr>
                  <a:defRPr/>
                </a:pPr>
                <a:r>
                  <a:rPr lang="en-GB"/>
                  <a:t>Comp_Pricing</a:t>
                </a:r>
              </a:p>
            </c:rich>
          </c:tx>
          <c:layout/>
          <c:overlay val="0"/>
        </c:title>
        <c:numFmt formatCode="0.0" sourceLinked="1"/>
        <c:majorTickMark val="out"/>
        <c:minorTickMark val="none"/>
        <c:tickLblPos val="nextTo"/>
        <c:crossAx val="282325760"/>
        <c:crosses val="autoZero"/>
        <c:crossBetween val="midCat"/>
      </c:valAx>
      <c:valAx>
        <c:axId val="282325760"/>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2323584"/>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Shipping_Cost  Residual Plot</a:t>
            </a:r>
          </a:p>
        </c:rich>
      </c:tx>
      <c:overlay val="0"/>
    </c:title>
    <c:autoTitleDeleted val="0"/>
    <c:plotArea>
      <c:layout/>
      <c:scatterChart>
        <c:scatterStyle val="lineMarker"/>
        <c:varyColors val="0"/>
        <c:ser>
          <c:idx val="0"/>
          <c:order val="0"/>
          <c:spPr>
            <a:ln w="19050">
              <a:noFill/>
            </a:ln>
          </c:spPr>
          <c:xVal>
            <c:numRef>
              <c:f>'Task 1.2.f'!$G$2:$G$201</c:f>
              <c:numCache>
                <c:formatCode>0.0</c:formatCode>
                <c:ptCount val="200"/>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'Task 1.2.f'!$M$30:$M$229</c:f>
              <c:numCache>
                <c:formatCode>0.00</c:formatCode>
                <c:ptCount val="200"/>
                <c:pt idx="0">
                  <c:v>0.79867182880824572</c:v>
                </c:pt>
                <c:pt idx="1">
                  <c:v>-0.56072238038539979</c:v>
                </c:pt>
                <c:pt idx="2">
                  <c:v>1.1687778069501196</c:v>
                </c:pt>
                <c:pt idx="3">
                  <c:v>0.6828489627729315</c:v>
                </c:pt>
                <c:pt idx="4">
                  <c:v>0.98405922066600304</c:v>
                </c:pt>
                <c:pt idx="5">
                  <c:v>-0.62235593163970471</c:v>
                </c:pt>
                <c:pt idx="6">
                  <c:v>1.1605935023282026</c:v>
                </c:pt>
                <c:pt idx="7">
                  <c:v>0.42057874841908749</c:v>
                </c:pt>
                <c:pt idx="8">
                  <c:v>0.78627764582090975</c:v>
                </c:pt>
                <c:pt idx="9">
                  <c:v>-1.331178977382768</c:v>
                </c:pt>
                <c:pt idx="10">
                  <c:v>0.8183984265092068</c:v>
                </c:pt>
                <c:pt idx="11">
                  <c:v>-0.72100293455839015</c:v>
                </c:pt>
                <c:pt idx="12">
                  <c:v>-2.0351169317215145</c:v>
                </c:pt>
                <c:pt idx="13">
                  <c:v>0.15274613346030286</c:v>
                </c:pt>
                <c:pt idx="14">
                  <c:v>-0.48728492222961783</c:v>
                </c:pt>
                <c:pt idx="15">
                  <c:v>-0.52474421356619416</c:v>
                </c:pt>
                <c:pt idx="16">
                  <c:v>2.2084501371542942E-2</c:v>
                </c:pt>
                <c:pt idx="17">
                  <c:v>0.4146458884003561</c:v>
                </c:pt>
                <c:pt idx="18">
                  <c:v>0.35343096828044551</c:v>
                </c:pt>
                <c:pt idx="19">
                  <c:v>0.28139653150679145</c:v>
                </c:pt>
                <c:pt idx="20">
                  <c:v>-1.0396790864282579E-2</c:v>
                </c:pt>
                <c:pt idx="21">
                  <c:v>0.20372734875853205</c:v>
                </c:pt>
                <c:pt idx="22">
                  <c:v>0.44164748337883708</c:v>
                </c:pt>
                <c:pt idx="23">
                  <c:v>0.1609484714397027</c:v>
                </c:pt>
                <c:pt idx="24">
                  <c:v>-1.9617416282534794</c:v>
                </c:pt>
                <c:pt idx="25">
                  <c:v>0.18822840054373202</c:v>
                </c:pt>
                <c:pt idx="26">
                  <c:v>-0.51703280311943267</c:v>
                </c:pt>
                <c:pt idx="27">
                  <c:v>-1.7991213990392794</c:v>
                </c:pt>
                <c:pt idx="28">
                  <c:v>-0.48533740581056151</c:v>
                </c:pt>
                <c:pt idx="29">
                  <c:v>-0.68363381716741856</c:v>
                </c:pt>
                <c:pt idx="30">
                  <c:v>-0.2481791941724012</c:v>
                </c:pt>
                <c:pt idx="31">
                  <c:v>-0.68805939099127578</c:v>
                </c:pt>
                <c:pt idx="32">
                  <c:v>0.22715613326820261</c:v>
                </c:pt>
                <c:pt idx="33">
                  <c:v>1.8459779350299605</c:v>
                </c:pt>
                <c:pt idx="34">
                  <c:v>-0.83377224008078876</c:v>
                </c:pt>
                <c:pt idx="35">
                  <c:v>8.5140040058675481E-2</c:v>
                </c:pt>
                <c:pt idx="36">
                  <c:v>-0.1819556353965126</c:v>
                </c:pt>
                <c:pt idx="37">
                  <c:v>1.5475156284258578</c:v>
                </c:pt>
                <c:pt idx="38">
                  <c:v>5.9141388073919998E-2</c:v>
                </c:pt>
                <c:pt idx="39">
                  <c:v>-2.2959004308784756</c:v>
                </c:pt>
                <c:pt idx="40">
                  <c:v>1.1956503400007534</c:v>
                </c:pt>
                <c:pt idx="41">
                  <c:v>0.15084824955998144</c:v>
                </c:pt>
                <c:pt idx="42">
                  <c:v>-1.2407853156562982</c:v>
                </c:pt>
                <c:pt idx="43">
                  <c:v>-0.42844256607250131</c:v>
                </c:pt>
                <c:pt idx="44">
                  <c:v>-1.1031922703745938</c:v>
                </c:pt>
                <c:pt idx="45">
                  <c:v>0.2483447034281987</c:v>
                </c:pt>
                <c:pt idx="46">
                  <c:v>-0.84133100173088415</c:v>
                </c:pt>
                <c:pt idx="47">
                  <c:v>-0.19272933225187039</c:v>
                </c:pt>
                <c:pt idx="48">
                  <c:v>-9.8605540224808053E-2</c:v>
                </c:pt>
                <c:pt idx="49">
                  <c:v>0.18745004198353499</c:v>
                </c:pt>
                <c:pt idx="50">
                  <c:v>0.333187941626651</c:v>
                </c:pt>
                <c:pt idx="51">
                  <c:v>0.13825674724990122</c:v>
                </c:pt>
                <c:pt idx="52">
                  <c:v>1.7384811374806759</c:v>
                </c:pt>
                <c:pt idx="53">
                  <c:v>-9.7224782386270192E-2</c:v>
                </c:pt>
                <c:pt idx="54">
                  <c:v>0.22456000403540699</c:v>
                </c:pt>
                <c:pt idx="55">
                  <c:v>0.83708706043755043</c:v>
                </c:pt>
                <c:pt idx="56">
                  <c:v>-2.0153374994208662E-2</c:v>
                </c:pt>
                <c:pt idx="57">
                  <c:v>0.4702704438478289</c:v>
                </c:pt>
                <c:pt idx="58">
                  <c:v>-0.63070519053964702</c:v>
                </c:pt>
                <c:pt idx="59">
                  <c:v>0.65625586374996381</c:v>
                </c:pt>
                <c:pt idx="60">
                  <c:v>-0.17312396325140433</c:v>
                </c:pt>
                <c:pt idx="61">
                  <c:v>0.65005670117450087</c:v>
                </c:pt>
                <c:pt idx="62">
                  <c:v>0.28090173295462861</c:v>
                </c:pt>
                <c:pt idx="63">
                  <c:v>1.0024810640340398</c:v>
                </c:pt>
                <c:pt idx="64">
                  <c:v>0.34734585326935274</c:v>
                </c:pt>
                <c:pt idx="65">
                  <c:v>1.5091171948664162</c:v>
                </c:pt>
                <c:pt idx="66">
                  <c:v>-1.2035946933996264</c:v>
                </c:pt>
                <c:pt idx="67">
                  <c:v>0.97196217646325955</c:v>
                </c:pt>
                <c:pt idx="68">
                  <c:v>-1.2427579596912945</c:v>
                </c:pt>
                <c:pt idx="69">
                  <c:v>0.58206942879824197</c:v>
                </c:pt>
                <c:pt idx="70">
                  <c:v>-1.1526210813924784</c:v>
                </c:pt>
                <c:pt idx="71">
                  <c:v>0.13661995314605768</c:v>
                </c:pt>
                <c:pt idx="72">
                  <c:v>-0.58269935760179514</c:v>
                </c:pt>
                <c:pt idx="73">
                  <c:v>1.1522566309800926</c:v>
                </c:pt>
                <c:pt idx="74">
                  <c:v>0.34562439644204446</c:v>
                </c:pt>
                <c:pt idx="75">
                  <c:v>1.2309025991074307</c:v>
                </c:pt>
                <c:pt idx="76">
                  <c:v>1.0456411681023638</c:v>
                </c:pt>
                <c:pt idx="77">
                  <c:v>-0.15899266081868824</c:v>
                </c:pt>
                <c:pt idx="78">
                  <c:v>-0.88355921121946501</c:v>
                </c:pt>
                <c:pt idx="79">
                  <c:v>0.77278449709574737</c:v>
                </c:pt>
                <c:pt idx="80">
                  <c:v>1.1056320892234375</c:v>
                </c:pt>
                <c:pt idx="81">
                  <c:v>0.83032765033698119</c:v>
                </c:pt>
                <c:pt idx="82">
                  <c:v>1.4885886050800767</c:v>
                </c:pt>
                <c:pt idx="83">
                  <c:v>-0.15583561316329586</c:v>
                </c:pt>
                <c:pt idx="84">
                  <c:v>0.1457024364595636</c:v>
                </c:pt>
                <c:pt idx="85">
                  <c:v>-0.17854979529920634</c:v>
                </c:pt>
                <c:pt idx="86">
                  <c:v>-0.47659214963153573</c:v>
                </c:pt>
                <c:pt idx="87">
                  <c:v>0.45822164561046463</c:v>
                </c:pt>
                <c:pt idx="88">
                  <c:v>4.9290370877493217E-2</c:v>
                </c:pt>
                <c:pt idx="89">
                  <c:v>0.81168699873599692</c:v>
                </c:pt>
                <c:pt idx="90">
                  <c:v>-0.20368661159339574</c:v>
                </c:pt>
                <c:pt idx="91">
                  <c:v>-0.46707168627605</c:v>
                </c:pt>
                <c:pt idx="92">
                  <c:v>0.3258431500104102</c:v>
                </c:pt>
                <c:pt idx="93">
                  <c:v>0.38847034261126367</c:v>
                </c:pt>
                <c:pt idx="94">
                  <c:v>0.59734136283436179</c:v>
                </c:pt>
                <c:pt idx="95">
                  <c:v>-0.5847915019663148</c:v>
                </c:pt>
                <c:pt idx="96">
                  <c:v>3.9212935919083591E-2</c:v>
                </c:pt>
                <c:pt idx="97">
                  <c:v>3.1142338395964586E-2</c:v>
                </c:pt>
                <c:pt idx="98">
                  <c:v>4.1381583660392351E-2</c:v>
                </c:pt>
                <c:pt idx="99">
                  <c:v>0.17098929778618555</c:v>
                </c:pt>
                <c:pt idx="100">
                  <c:v>-1.7573500602565275</c:v>
                </c:pt>
                <c:pt idx="101">
                  <c:v>-1.5128495754693603</c:v>
                </c:pt>
                <c:pt idx="102">
                  <c:v>-0.28074714671575052</c:v>
                </c:pt>
                <c:pt idx="103">
                  <c:v>0.2972164330675362</c:v>
                </c:pt>
                <c:pt idx="104">
                  <c:v>0.78626166935606179</c:v>
                </c:pt>
                <c:pt idx="105">
                  <c:v>-5.2459555733204155E-2</c:v>
                </c:pt>
                <c:pt idx="106">
                  <c:v>0.73256531687589188</c:v>
                </c:pt>
                <c:pt idx="107">
                  <c:v>0.11808487325104267</c:v>
                </c:pt>
                <c:pt idx="108">
                  <c:v>-2.6050320152020134E-2</c:v>
                </c:pt>
                <c:pt idx="109">
                  <c:v>0.21667635919895289</c:v>
                </c:pt>
                <c:pt idx="110">
                  <c:v>-1.4818801126533128</c:v>
                </c:pt>
                <c:pt idx="111">
                  <c:v>-0.88266397412288811</c:v>
                </c:pt>
                <c:pt idx="112">
                  <c:v>0.12969244073260633</c:v>
                </c:pt>
                <c:pt idx="113">
                  <c:v>-1.2194567612054019</c:v>
                </c:pt>
                <c:pt idx="114">
                  <c:v>-0.47292255731138866</c:v>
                </c:pt>
                <c:pt idx="115">
                  <c:v>-1.1628087810467242</c:v>
                </c:pt>
                <c:pt idx="116">
                  <c:v>0.45548514261807682</c:v>
                </c:pt>
                <c:pt idx="117">
                  <c:v>0.87514028205851169</c:v>
                </c:pt>
                <c:pt idx="118">
                  <c:v>-0.35603288280896805</c:v>
                </c:pt>
                <c:pt idx="119">
                  <c:v>0.52807171836596822</c:v>
                </c:pt>
                <c:pt idx="120">
                  <c:v>0.58006649333687044</c:v>
                </c:pt>
                <c:pt idx="121">
                  <c:v>0.53111512363715363</c:v>
                </c:pt>
                <c:pt idx="122">
                  <c:v>1.6640209085571751</c:v>
                </c:pt>
                <c:pt idx="123">
                  <c:v>0.63297499051866524</c:v>
                </c:pt>
                <c:pt idx="124">
                  <c:v>-0.88093621650000209</c:v>
                </c:pt>
                <c:pt idx="125">
                  <c:v>4.7700266717598083E-2</c:v>
                </c:pt>
                <c:pt idx="126">
                  <c:v>-0.6833143829511279</c:v>
                </c:pt>
                <c:pt idx="127">
                  <c:v>-2.5814129727619317E-2</c:v>
                </c:pt>
                <c:pt idx="128">
                  <c:v>-5.6888199374773407E-2</c:v>
                </c:pt>
                <c:pt idx="129">
                  <c:v>-0.8263647237246623</c:v>
                </c:pt>
                <c:pt idx="130">
                  <c:v>-0.44753638410433894</c:v>
                </c:pt>
                <c:pt idx="131">
                  <c:v>-0.49622636318173718</c:v>
                </c:pt>
                <c:pt idx="132">
                  <c:v>0.1297340005480585</c:v>
                </c:pt>
                <c:pt idx="133">
                  <c:v>-0.51765486853244624</c:v>
                </c:pt>
                <c:pt idx="134">
                  <c:v>0.27593404759288909</c:v>
                </c:pt>
                <c:pt idx="135">
                  <c:v>-0.44524764424996732</c:v>
                </c:pt>
                <c:pt idx="136">
                  <c:v>-0.1404692514454311</c:v>
                </c:pt>
                <c:pt idx="137">
                  <c:v>-0.81893680411453573</c:v>
                </c:pt>
                <c:pt idx="138">
                  <c:v>0.37341796904412483</c:v>
                </c:pt>
                <c:pt idx="139">
                  <c:v>-2.1314914732057488E-2</c:v>
                </c:pt>
                <c:pt idx="140">
                  <c:v>0.29056426304861915</c:v>
                </c:pt>
                <c:pt idx="141">
                  <c:v>0.19741445074262209</c:v>
                </c:pt>
                <c:pt idx="142">
                  <c:v>-0.42992969944476123</c:v>
                </c:pt>
                <c:pt idx="143">
                  <c:v>0.69414580265436854</c:v>
                </c:pt>
                <c:pt idx="144">
                  <c:v>0.31930885882520421</c:v>
                </c:pt>
                <c:pt idx="145">
                  <c:v>-0.97397813591614124</c:v>
                </c:pt>
                <c:pt idx="146">
                  <c:v>-1.1771813164333249</c:v>
                </c:pt>
                <c:pt idx="147">
                  <c:v>-0.1134446956527686</c:v>
                </c:pt>
                <c:pt idx="148">
                  <c:v>0.41751133135099394</c:v>
                </c:pt>
                <c:pt idx="149">
                  <c:v>-0.1444201355579704</c:v>
                </c:pt>
                <c:pt idx="150">
                  <c:v>-0.23503979009821307</c:v>
                </c:pt>
                <c:pt idx="151">
                  <c:v>-0.42609690456700022</c:v>
                </c:pt>
                <c:pt idx="152">
                  <c:v>0.73885159449413607</c:v>
                </c:pt>
                <c:pt idx="153">
                  <c:v>0.19859778545716367</c:v>
                </c:pt>
                <c:pt idx="154">
                  <c:v>-0.26827648959720207</c:v>
                </c:pt>
                <c:pt idx="155">
                  <c:v>9.9922196283861453E-2</c:v>
                </c:pt>
                <c:pt idx="156">
                  <c:v>1.8741260064478134</c:v>
                </c:pt>
                <c:pt idx="157">
                  <c:v>0.10643314550875438</c:v>
                </c:pt>
                <c:pt idx="158">
                  <c:v>0.86810545508420134</c:v>
                </c:pt>
                <c:pt idx="159">
                  <c:v>0.31757983211067753</c:v>
                </c:pt>
                <c:pt idx="160">
                  <c:v>5.0208891394142086E-2</c:v>
                </c:pt>
                <c:pt idx="161">
                  <c:v>0.23066229305999286</c:v>
                </c:pt>
                <c:pt idx="162">
                  <c:v>-0.18624336948296083</c:v>
                </c:pt>
                <c:pt idx="163">
                  <c:v>0.88842740193721248</c:v>
                </c:pt>
                <c:pt idx="164">
                  <c:v>0.12651567313286449</c:v>
                </c:pt>
                <c:pt idx="165">
                  <c:v>-0.31166665752082068</c:v>
                </c:pt>
                <c:pt idx="166">
                  <c:v>1.1365467788729386</c:v>
                </c:pt>
                <c:pt idx="167">
                  <c:v>1.0372596870649371</c:v>
                </c:pt>
                <c:pt idx="168">
                  <c:v>-0.59211923762187801</c:v>
                </c:pt>
                <c:pt idx="169">
                  <c:v>0.52631640967742932</c:v>
                </c:pt>
                <c:pt idx="170">
                  <c:v>-1.4095528377474498</c:v>
                </c:pt>
                <c:pt idx="171">
                  <c:v>0.62379291825502925</c:v>
                </c:pt>
                <c:pt idx="172">
                  <c:v>7.1336807804538438E-2</c:v>
                </c:pt>
                <c:pt idx="173">
                  <c:v>0.25419648826432173</c:v>
                </c:pt>
                <c:pt idx="174">
                  <c:v>-1.6097917027780682</c:v>
                </c:pt>
                <c:pt idx="175">
                  <c:v>0.84654737480003561</c:v>
                </c:pt>
                <c:pt idx="176">
                  <c:v>1.2431781119747587</c:v>
                </c:pt>
                <c:pt idx="177">
                  <c:v>-1.2586413469604594</c:v>
                </c:pt>
                <c:pt idx="178">
                  <c:v>2.6215396886218656E-2</c:v>
                </c:pt>
                <c:pt idx="179">
                  <c:v>-1.3380402233501716</c:v>
                </c:pt>
                <c:pt idx="180">
                  <c:v>-9.1479121042498335E-2</c:v>
                </c:pt>
                <c:pt idx="181">
                  <c:v>6.0626244503639626E-2</c:v>
                </c:pt>
                <c:pt idx="182">
                  <c:v>-0.32519515563138945</c:v>
                </c:pt>
                <c:pt idx="183">
                  <c:v>0.70319040104451247</c:v>
                </c:pt>
                <c:pt idx="184">
                  <c:v>0.56801690954719675</c:v>
                </c:pt>
                <c:pt idx="185">
                  <c:v>-0.92707749700539743</c:v>
                </c:pt>
                <c:pt idx="186">
                  <c:v>-2.4773564460023394</c:v>
                </c:pt>
                <c:pt idx="187">
                  <c:v>-8.2521193221065658E-2</c:v>
                </c:pt>
                <c:pt idx="188">
                  <c:v>0.31884990036893157</c:v>
                </c:pt>
                <c:pt idx="189">
                  <c:v>-0.90804370498029563</c:v>
                </c:pt>
                <c:pt idx="190">
                  <c:v>-0.64922471152510397</c:v>
                </c:pt>
                <c:pt idx="191">
                  <c:v>-1.1722971859211953</c:v>
                </c:pt>
                <c:pt idx="192">
                  <c:v>0.27541634490417266</c:v>
                </c:pt>
                <c:pt idx="193">
                  <c:v>1.0028221175794343</c:v>
                </c:pt>
                <c:pt idx="194">
                  <c:v>-0.61178138927046533</c:v>
                </c:pt>
                <c:pt idx="195">
                  <c:v>0.57419306116410773</c:v>
                </c:pt>
                <c:pt idx="196">
                  <c:v>1.5689916746174433</c:v>
                </c:pt>
                <c:pt idx="197">
                  <c:v>-1.4762135765976705</c:v>
                </c:pt>
                <c:pt idx="198">
                  <c:v>-0.15381028563068178</c:v>
                </c:pt>
                <c:pt idx="199">
                  <c:v>-0.10607826952260879</c:v>
                </c:pt>
              </c:numCache>
            </c:numRef>
          </c:yVal>
          <c:smooth val="0"/>
          <c:extLst xmlns:c16r2="http://schemas.microsoft.com/office/drawing/2015/06/chart">
            <c:ext xmlns:c16="http://schemas.microsoft.com/office/drawing/2014/chart" uri="{C3380CC4-5D6E-409C-BE32-E72D297353CC}">
              <c16:uniqueId val="{00000000-6780-4D8C-A051-0F98D3F6921E}"/>
            </c:ext>
          </c:extLst>
        </c:ser>
        <c:dLbls>
          <c:showLegendKey val="0"/>
          <c:showVal val="0"/>
          <c:showCatName val="0"/>
          <c:showSerName val="0"/>
          <c:showPercent val="0"/>
          <c:showBubbleSize val="0"/>
        </c:dLbls>
        <c:axId val="282613248"/>
        <c:axId val="282615168"/>
      </c:scatterChart>
      <c:valAx>
        <c:axId val="282613248"/>
        <c:scaling>
          <c:orientation val="minMax"/>
        </c:scaling>
        <c:delete val="0"/>
        <c:axPos val="b"/>
        <c:title>
          <c:tx>
            <c:rich>
              <a:bodyPr/>
              <a:lstStyle/>
              <a:p>
                <a:pPr>
                  <a:defRPr/>
                </a:pPr>
                <a:r>
                  <a:rPr lang="en-GB"/>
                  <a:t>Shipping_Cost</a:t>
                </a:r>
              </a:p>
            </c:rich>
          </c:tx>
          <c:overlay val="0"/>
        </c:title>
        <c:numFmt formatCode="0.0" sourceLinked="1"/>
        <c:majorTickMark val="out"/>
        <c:minorTickMark val="none"/>
        <c:tickLblPos val="nextTo"/>
        <c:crossAx val="282615168"/>
        <c:crosses val="autoZero"/>
        <c:crossBetween val="midCat"/>
      </c:valAx>
      <c:valAx>
        <c:axId val="282615168"/>
        <c:scaling>
          <c:orientation val="minMax"/>
        </c:scaling>
        <c:delete val="0"/>
        <c:axPos val="l"/>
        <c:title>
          <c:tx>
            <c:rich>
              <a:bodyPr/>
              <a:lstStyle/>
              <a:p>
                <a:pPr>
                  <a:defRPr/>
                </a:pPr>
                <a:r>
                  <a:rPr lang="en-GB"/>
                  <a:t>Residuals</a:t>
                </a:r>
              </a:p>
            </c:rich>
          </c:tx>
          <c:overlay val="0"/>
        </c:title>
        <c:numFmt formatCode="0.00" sourceLinked="1"/>
        <c:majorTickMark val="out"/>
        <c:minorTickMark val="none"/>
        <c:tickLblPos val="nextTo"/>
        <c:crossAx val="282613248"/>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19050">
              <a:noFill/>
            </a:ln>
          </c:spPr>
          <c:xVal>
            <c:numRef>
              <c:f>'Task 1.2.f'!$P$30:$P$229</c:f>
              <c:numCache>
                <c:formatCode>0.00</c:formatCode>
                <c:ptCount val="200"/>
                <c:pt idx="0">
                  <c:v>0.25</c:v>
                </c:pt>
                <c:pt idx="1">
                  <c:v>0.75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pt idx="22">
                  <c:v>11.25</c:v>
                </c:pt>
                <c:pt idx="23">
                  <c:v>11.75</c:v>
                </c:pt>
                <c:pt idx="24">
                  <c:v>12.25</c:v>
                </c:pt>
                <c:pt idx="25">
                  <c:v>12.75</c:v>
                </c:pt>
                <c:pt idx="26">
                  <c:v>13.25</c:v>
                </c:pt>
                <c:pt idx="27">
                  <c:v>13.75</c:v>
                </c:pt>
                <c:pt idx="28">
                  <c:v>14.25</c:v>
                </c:pt>
                <c:pt idx="29">
                  <c:v>14.75</c:v>
                </c:pt>
                <c:pt idx="30">
                  <c:v>15.25</c:v>
                </c:pt>
                <c:pt idx="31">
                  <c:v>15.75</c:v>
                </c:pt>
                <c:pt idx="32">
                  <c:v>16.25</c:v>
                </c:pt>
                <c:pt idx="33">
                  <c:v>16.75</c:v>
                </c:pt>
                <c:pt idx="34">
                  <c:v>17.25</c:v>
                </c:pt>
                <c:pt idx="35">
                  <c:v>17.75</c:v>
                </c:pt>
                <c:pt idx="36">
                  <c:v>18.25</c:v>
                </c:pt>
                <c:pt idx="37">
                  <c:v>18.75</c:v>
                </c:pt>
                <c:pt idx="38">
                  <c:v>19.25</c:v>
                </c:pt>
                <c:pt idx="39">
                  <c:v>19.75</c:v>
                </c:pt>
                <c:pt idx="40">
                  <c:v>20.25</c:v>
                </c:pt>
                <c:pt idx="41">
                  <c:v>20.75</c:v>
                </c:pt>
                <c:pt idx="42">
                  <c:v>21.25</c:v>
                </c:pt>
                <c:pt idx="43">
                  <c:v>21.75</c:v>
                </c:pt>
                <c:pt idx="44">
                  <c:v>22.25</c:v>
                </c:pt>
                <c:pt idx="45">
                  <c:v>22.75</c:v>
                </c:pt>
                <c:pt idx="46">
                  <c:v>23.25</c:v>
                </c:pt>
                <c:pt idx="47">
                  <c:v>23.75</c:v>
                </c:pt>
                <c:pt idx="48">
                  <c:v>24.25</c:v>
                </c:pt>
                <c:pt idx="49">
                  <c:v>24.75</c:v>
                </c:pt>
                <c:pt idx="50">
                  <c:v>25.25</c:v>
                </c:pt>
                <c:pt idx="51">
                  <c:v>25.75</c:v>
                </c:pt>
                <c:pt idx="52">
                  <c:v>26.25</c:v>
                </c:pt>
                <c:pt idx="53">
                  <c:v>26.75</c:v>
                </c:pt>
                <c:pt idx="54">
                  <c:v>27.25</c:v>
                </c:pt>
                <c:pt idx="55">
                  <c:v>27.75</c:v>
                </c:pt>
                <c:pt idx="56">
                  <c:v>28.25</c:v>
                </c:pt>
                <c:pt idx="57">
                  <c:v>28.75</c:v>
                </c:pt>
                <c:pt idx="58">
                  <c:v>29.25</c:v>
                </c:pt>
                <c:pt idx="59">
                  <c:v>29.75</c:v>
                </c:pt>
                <c:pt idx="60">
                  <c:v>30.25</c:v>
                </c:pt>
                <c:pt idx="61">
                  <c:v>30.75</c:v>
                </c:pt>
                <c:pt idx="62">
                  <c:v>31.25</c:v>
                </c:pt>
                <c:pt idx="63">
                  <c:v>31.75</c:v>
                </c:pt>
                <c:pt idx="64">
                  <c:v>32.25</c:v>
                </c:pt>
                <c:pt idx="65">
                  <c:v>32.75</c:v>
                </c:pt>
                <c:pt idx="66">
                  <c:v>33.25</c:v>
                </c:pt>
                <c:pt idx="67">
                  <c:v>33.75</c:v>
                </c:pt>
                <c:pt idx="68">
                  <c:v>34.25</c:v>
                </c:pt>
                <c:pt idx="69">
                  <c:v>34.75</c:v>
                </c:pt>
                <c:pt idx="70">
                  <c:v>35.25</c:v>
                </c:pt>
                <c:pt idx="71">
                  <c:v>35.75</c:v>
                </c:pt>
                <c:pt idx="72">
                  <c:v>36.25</c:v>
                </c:pt>
                <c:pt idx="73">
                  <c:v>36.75</c:v>
                </c:pt>
                <c:pt idx="74">
                  <c:v>37.25</c:v>
                </c:pt>
                <c:pt idx="75">
                  <c:v>37.75</c:v>
                </c:pt>
                <c:pt idx="76">
                  <c:v>38.25</c:v>
                </c:pt>
                <c:pt idx="77">
                  <c:v>38.75</c:v>
                </c:pt>
                <c:pt idx="78">
                  <c:v>39.25</c:v>
                </c:pt>
                <c:pt idx="79">
                  <c:v>39.75</c:v>
                </c:pt>
                <c:pt idx="80">
                  <c:v>40.25</c:v>
                </c:pt>
                <c:pt idx="81">
                  <c:v>40.75</c:v>
                </c:pt>
                <c:pt idx="82">
                  <c:v>41.25</c:v>
                </c:pt>
                <c:pt idx="83">
                  <c:v>41.75</c:v>
                </c:pt>
                <c:pt idx="84">
                  <c:v>42.25</c:v>
                </c:pt>
                <c:pt idx="85">
                  <c:v>42.75</c:v>
                </c:pt>
                <c:pt idx="86">
                  <c:v>43.25</c:v>
                </c:pt>
                <c:pt idx="87">
                  <c:v>43.75</c:v>
                </c:pt>
                <c:pt idx="88">
                  <c:v>44.25</c:v>
                </c:pt>
                <c:pt idx="89">
                  <c:v>44.75</c:v>
                </c:pt>
                <c:pt idx="90">
                  <c:v>45.25</c:v>
                </c:pt>
                <c:pt idx="91">
                  <c:v>45.75</c:v>
                </c:pt>
                <c:pt idx="92">
                  <c:v>46.25</c:v>
                </c:pt>
                <c:pt idx="93">
                  <c:v>46.75</c:v>
                </c:pt>
                <c:pt idx="94">
                  <c:v>47.25</c:v>
                </c:pt>
                <c:pt idx="95">
                  <c:v>47.75</c:v>
                </c:pt>
                <c:pt idx="96">
                  <c:v>48.25</c:v>
                </c:pt>
                <c:pt idx="97">
                  <c:v>48.75</c:v>
                </c:pt>
                <c:pt idx="98">
                  <c:v>49.25</c:v>
                </c:pt>
                <c:pt idx="99">
                  <c:v>49.75</c:v>
                </c:pt>
                <c:pt idx="100">
                  <c:v>50.25</c:v>
                </c:pt>
                <c:pt idx="101">
                  <c:v>50.75</c:v>
                </c:pt>
                <c:pt idx="102">
                  <c:v>51.25</c:v>
                </c:pt>
                <c:pt idx="103">
                  <c:v>51.75</c:v>
                </c:pt>
                <c:pt idx="104">
                  <c:v>52.25</c:v>
                </c:pt>
                <c:pt idx="105">
                  <c:v>52.75</c:v>
                </c:pt>
                <c:pt idx="106">
                  <c:v>53.25</c:v>
                </c:pt>
                <c:pt idx="107">
                  <c:v>53.75</c:v>
                </c:pt>
                <c:pt idx="108">
                  <c:v>54.25</c:v>
                </c:pt>
                <c:pt idx="109">
                  <c:v>54.75</c:v>
                </c:pt>
                <c:pt idx="110">
                  <c:v>55.25</c:v>
                </c:pt>
                <c:pt idx="111">
                  <c:v>55.75</c:v>
                </c:pt>
                <c:pt idx="112">
                  <c:v>56.25</c:v>
                </c:pt>
                <c:pt idx="113">
                  <c:v>56.75</c:v>
                </c:pt>
                <c:pt idx="114">
                  <c:v>57.25</c:v>
                </c:pt>
                <c:pt idx="115">
                  <c:v>57.75</c:v>
                </c:pt>
                <c:pt idx="116">
                  <c:v>58.25</c:v>
                </c:pt>
                <c:pt idx="117">
                  <c:v>58.75</c:v>
                </c:pt>
                <c:pt idx="118">
                  <c:v>59.25</c:v>
                </c:pt>
                <c:pt idx="119">
                  <c:v>59.75</c:v>
                </c:pt>
                <c:pt idx="120">
                  <c:v>60.25</c:v>
                </c:pt>
                <c:pt idx="121">
                  <c:v>60.75</c:v>
                </c:pt>
                <c:pt idx="122">
                  <c:v>61.25</c:v>
                </c:pt>
                <c:pt idx="123">
                  <c:v>61.75</c:v>
                </c:pt>
                <c:pt idx="124">
                  <c:v>62.25</c:v>
                </c:pt>
                <c:pt idx="125">
                  <c:v>62.75</c:v>
                </c:pt>
                <c:pt idx="126">
                  <c:v>63.25</c:v>
                </c:pt>
                <c:pt idx="127">
                  <c:v>63.75</c:v>
                </c:pt>
                <c:pt idx="128">
                  <c:v>64.25</c:v>
                </c:pt>
                <c:pt idx="129">
                  <c:v>64.75</c:v>
                </c:pt>
                <c:pt idx="130">
                  <c:v>65.25</c:v>
                </c:pt>
                <c:pt idx="131">
                  <c:v>65.75</c:v>
                </c:pt>
                <c:pt idx="132">
                  <c:v>66.25</c:v>
                </c:pt>
                <c:pt idx="133">
                  <c:v>66.75</c:v>
                </c:pt>
                <c:pt idx="134">
                  <c:v>67.25</c:v>
                </c:pt>
                <c:pt idx="135">
                  <c:v>67.75</c:v>
                </c:pt>
                <c:pt idx="136">
                  <c:v>68.25</c:v>
                </c:pt>
                <c:pt idx="137">
                  <c:v>68.75</c:v>
                </c:pt>
                <c:pt idx="138">
                  <c:v>69.25</c:v>
                </c:pt>
                <c:pt idx="139">
                  <c:v>69.75</c:v>
                </c:pt>
                <c:pt idx="140">
                  <c:v>70.25</c:v>
                </c:pt>
                <c:pt idx="141">
                  <c:v>70.75</c:v>
                </c:pt>
                <c:pt idx="142">
                  <c:v>71.25</c:v>
                </c:pt>
                <c:pt idx="143">
                  <c:v>71.75</c:v>
                </c:pt>
                <c:pt idx="144">
                  <c:v>72.25</c:v>
                </c:pt>
                <c:pt idx="145">
                  <c:v>72.75</c:v>
                </c:pt>
                <c:pt idx="146">
                  <c:v>73.25</c:v>
                </c:pt>
                <c:pt idx="147">
                  <c:v>73.75</c:v>
                </c:pt>
                <c:pt idx="148">
                  <c:v>74.25</c:v>
                </c:pt>
                <c:pt idx="149">
                  <c:v>74.75</c:v>
                </c:pt>
                <c:pt idx="150">
                  <c:v>75.25</c:v>
                </c:pt>
                <c:pt idx="151">
                  <c:v>75.75</c:v>
                </c:pt>
                <c:pt idx="152">
                  <c:v>76.25</c:v>
                </c:pt>
                <c:pt idx="153">
                  <c:v>76.75</c:v>
                </c:pt>
                <c:pt idx="154">
                  <c:v>77.25</c:v>
                </c:pt>
                <c:pt idx="155">
                  <c:v>77.75</c:v>
                </c:pt>
                <c:pt idx="156">
                  <c:v>78.25</c:v>
                </c:pt>
                <c:pt idx="157">
                  <c:v>78.75</c:v>
                </c:pt>
                <c:pt idx="158">
                  <c:v>79.25</c:v>
                </c:pt>
                <c:pt idx="159">
                  <c:v>79.75</c:v>
                </c:pt>
                <c:pt idx="160">
                  <c:v>80.25</c:v>
                </c:pt>
                <c:pt idx="161">
                  <c:v>80.75</c:v>
                </c:pt>
                <c:pt idx="162">
                  <c:v>81.25</c:v>
                </c:pt>
                <c:pt idx="163">
                  <c:v>81.75</c:v>
                </c:pt>
                <c:pt idx="164">
                  <c:v>82.25</c:v>
                </c:pt>
                <c:pt idx="165">
                  <c:v>82.75</c:v>
                </c:pt>
                <c:pt idx="166">
                  <c:v>83.25</c:v>
                </c:pt>
                <c:pt idx="167">
                  <c:v>83.75</c:v>
                </c:pt>
                <c:pt idx="168">
                  <c:v>84.25</c:v>
                </c:pt>
                <c:pt idx="169">
                  <c:v>84.75</c:v>
                </c:pt>
                <c:pt idx="170">
                  <c:v>85.25</c:v>
                </c:pt>
                <c:pt idx="171">
                  <c:v>85.75</c:v>
                </c:pt>
                <c:pt idx="172">
                  <c:v>86.25</c:v>
                </c:pt>
                <c:pt idx="173">
                  <c:v>86.75</c:v>
                </c:pt>
                <c:pt idx="174">
                  <c:v>87.25</c:v>
                </c:pt>
                <c:pt idx="175">
                  <c:v>87.75</c:v>
                </c:pt>
                <c:pt idx="176">
                  <c:v>88.25</c:v>
                </c:pt>
                <c:pt idx="177">
                  <c:v>88.75</c:v>
                </c:pt>
                <c:pt idx="178">
                  <c:v>89.25</c:v>
                </c:pt>
                <c:pt idx="179">
                  <c:v>89.75</c:v>
                </c:pt>
                <c:pt idx="180">
                  <c:v>90.25</c:v>
                </c:pt>
                <c:pt idx="181">
                  <c:v>90.75</c:v>
                </c:pt>
                <c:pt idx="182">
                  <c:v>91.25</c:v>
                </c:pt>
                <c:pt idx="183">
                  <c:v>91.75</c:v>
                </c:pt>
                <c:pt idx="184">
                  <c:v>92.25</c:v>
                </c:pt>
                <c:pt idx="185">
                  <c:v>92.75</c:v>
                </c:pt>
                <c:pt idx="186">
                  <c:v>93.25</c:v>
                </c:pt>
                <c:pt idx="187">
                  <c:v>93.75</c:v>
                </c:pt>
                <c:pt idx="188">
                  <c:v>94.25</c:v>
                </c:pt>
                <c:pt idx="189">
                  <c:v>94.75</c:v>
                </c:pt>
                <c:pt idx="190">
                  <c:v>95.25</c:v>
                </c:pt>
                <c:pt idx="191">
                  <c:v>95.75</c:v>
                </c:pt>
                <c:pt idx="192">
                  <c:v>96.25</c:v>
                </c:pt>
                <c:pt idx="193">
                  <c:v>96.75</c:v>
                </c:pt>
                <c:pt idx="194">
                  <c:v>97.25</c:v>
                </c:pt>
                <c:pt idx="195">
                  <c:v>97.75</c:v>
                </c:pt>
                <c:pt idx="196">
                  <c:v>98.25</c:v>
                </c:pt>
                <c:pt idx="197">
                  <c:v>98.75</c:v>
                </c:pt>
                <c:pt idx="198">
                  <c:v>99.25</c:v>
                </c:pt>
                <c:pt idx="199">
                  <c:v>99.75</c:v>
                </c:pt>
              </c:numCache>
            </c:numRef>
          </c:xVal>
          <c:yVal>
            <c:numRef>
              <c:f>'Task 1.2.f'!$Q$30:$Q$229</c:f>
              <c:numCache>
                <c:formatCode>0.00</c:formatCode>
                <c:ptCount val="200"/>
                <c:pt idx="0">
                  <c:v>6.4499999999999993</c:v>
                </c:pt>
                <c:pt idx="1">
                  <c:v>8.25</c:v>
                </c:pt>
                <c:pt idx="2">
                  <c:v>8.3999999999999986</c:v>
                </c:pt>
                <c:pt idx="3">
                  <c:v>8.6999999999999993</c:v>
                </c:pt>
                <c:pt idx="4">
                  <c:v>8.6999999999999993</c:v>
                </c:pt>
                <c:pt idx="5">
                  <c:v>9</c:v>
                </c:pt>
                <c:pt idx="6">
                  <c:v>9</c:v>
                </c:pt>
                <c:pt idx="7">
                  <c:v>9</c:v>
                </c:pt>
                <c:pt idx="8">
                  <c:v>9.1499999999999986</c:v>
                </c:pt>
                <c:pt idx="9">
                  <c:v>9.1499999999999986</c:v>
                </c:pt>
                <c:pt idx="10">
                  <c:v>9.3000000000000007</c:v>
                </c:pt>
                <c:pt idx="11">
                  <c:v>9.3000000000000007</c:v>
                </c:pt>
                <c:pt idx="12">
                  <c:v>9.3000000000000007</c:v>
                </c:pt>
                <c:pt idx="13">
                  <c:v>9.3000000000000007</c:v>
                </c:pt>
                <c:pt idx="14">
                  <c:v>9.3000000000000007</c:v>
                </c:pt>
                <c:pt idx="15">
                  <c:v>9.75</c:v>
                </c:pt>
                <c:pt idx="16">
                  <c:v>9.75</c:v>
                </c:pt>
                <c:pt idx="17">
                  <c:v>9.75</c:v>
                </c:pt>
                <c:pt idx="18">
                  <c:v>9.75</c:v>
                </c:pt>
                <c:pt idx="19">
                  <c:v>9.75</c:v>
                </c:pt>
                <c:pt idx="20">
                  <c:v>9.75</c:v>
                </c:pt>
                <c:pt idx="21">
                  <c:v>9.8999999999999986</c:v>
                </c:pt>
                <c:pt idx="22">
                  <c:v>9.8999999999999986</c:v>
                </c:pt>
                <c:pt idx="23">
                  <c:v>9.8999999999999986</c:v>
                </c:pt>
                <c:pt idx="24">
                  <c:v>9.8999999999999986</c:v>
                </c:pt>
                <c:pt idx="25">
                  <c:v>10.050000000000001</c:v>
                </c:pt>
                <c:pt idx="26">
                  <c:v>10.050000000000001</c:v>
                </c:pt>
                <c:pt idx="27">
                  <c:v>10.050000000000001</c:v>
                </c:pt>
                <c:pt idx="28">
                  <c:v>10.050000000000001</c:v>
                </c:pt>
                <c:pt idx="29">
                  <c:v>10.050000000000001</c:v>
                </c:pt>
                <c:pt idx="30">
                  <c:v>10.050000000000001</c:v>
                </c:pt>
                <c:pt idx="31">
                  <c:v>10.350000000000001</c:v>
                </c:pt>
                <c:pt idx="32">
                  <c:v>10.350000000000001</c:v>
                </c:pt>
                <c:pt idx="33">
                  <c:v>10.350000000000001</c:v>
                </c:pt>
                <c:pt idx="34">
                  <c:v>10.5</c:v>
                </c:pt>
                <c:pt idx="35">
                  <c:v>10.5</c:v>
                </c:pt>
                <c:pt idx="36">
                  <c:v>10.5</c:v>
                </c:pt>
                <c:pt idx="37">
                  <c:v>10.5</c:v>
                </c:pt>
                <c:pt idx="38">
                  <c:v>10.5</c:v>
                </c:pt>
                <c:pt idx="39">
                  <c:v>10.5</c:v>
                </c:pt>
                <c:pt idx="40">
                  <c:v>10.5</c:v>
                </c:pt>
                <c:pt idx="41">
                  <c:v>10.649999999999999</c:v>
                </c:pt>
                <c:pt idx="42">
                  <c:v>10.649999999999999</c:v>
                </c:pt>
                <c:pt idx="43">
                  <c:v>10.649999999999999</c:v>
                </c:pt>
                <c:pt idx="44">
                  <c:v>10.649999999999999</c:v>
                </c:pt>
                <c:pt idx="45">
                  <c:v>10.649999999999999</c:v>
                </c:pt>
                <c:pt idx="46">
                  <c:v>10.649999999999999</c:v>
                </c:pt>
                <c:pt idx="47">
                  <c:v>10.649999999999999</c:v>
                </c:pt>
                <c:pt idx="48">
                  <c:v>10.649999999999999</c:v>
                </c:pt>
                <c:pt idx="49">
                  <c:v>10.649999999999999</c:v>
                </c:pt>
                <c:pt idx="50">
                  <c:v>10.649999999999999</c:v>
                </c:pt>
                <c:pt idx="51">
                  <c:v>10.649999999999999</c:v>
                </c:pt>
                <c:pt idx="52">
                  <c:v>10.649999999999999</c:v>
                </c:pt>
                <c:pt idx="53">
                  <c:v>10.649999999999999</c:v>
                </c:pt>
                <c:pt idx="54">
                  <c:v>10.649999999999999</c:v>
                </c:pt>
                <c:pt idx="55">
                  <c:v>10.8</c:v>
                </c:pt>
                <c:pt idx="56">
                  <c:v>10.8</c:v>
                </c:pt>
                <c:pt idx="57">
                  <c:v>10.8</c:v>
                </c:pt>
                <c:pt idx="58">
                  <c:v>10.8</c:v>
                </c:pt>
                <c:pt idx="59">
                  <c:v>10.8</c:v>
                </c:pt>
                <c:pt idx="60">
                  <c:v>10.8</c:v>
                </c:pt>
                <c:pt idx="61">
                  <c:v>10.8</c:v>
                </c:pt>
                <c:pt idx="62">
                  <c:v>10.8</c:v>
                </c:pt>
                <c:pt idx="63">
                  <c:v>10.8</c:v>
                </c:pt>
                <c:pt idx="64">
                  <c:v>10.8</c:v>
                </c:pt>
                <c:pt idx="65">
                  <c:v>10.8</c:v>
                </c:pt>
                <c:pt idx="66">
                  <c:v>10.8</c:v>
                </c:pt>
                <c:pt idx="67">
                  <c:v>10.8</c:v>
                </c:pt>
                <c:pt idx="68">
                  <c:v>10.8</c:v>
                </c:pt>
                <c:pt idx="69">
                  <c:v>11.100000000000001</c:v>
                </c:pt>
                <c:pt idx="70">
                  <c:v>11.100000000000001</c:v>
                </c:pt>
                <c:pt idx="71">
                  <c:v>11.100000000000001</c:v>
                </c:pt>
                <c:pt idx="72">
                  <c:v>11.100000000000001</c:v>
                </c:pt>
                <c:pt idx="73">
                  <c:v>11.100000000000001</c:v>
                </c:pt>
                <c:pt idx="74">
                  <c:v>11.100000000000001</c:v>
                </c:pt>
                <c:pt idx="75">
                  <c:v>11.100000000000001</c:v>
                </c:pt>
                <c:pt idx="76">
                  <c:v>11.100000000000001</c:v>
                </c:pt>
                <c:pt idx="77">
                  <c:v>11.100000000000001</c:v>
                </c:pt>
                <c:pt idx="78">
                  <c:v>11.25</c:v>
                </c:pt>
                <c:pt idx="79">
                  <c:v>11.25</c:v>
                </c:pt>
                <c:pt idx="80">
                  <c:v>11.25</c:v>
                </c:pt>
                <c:pt idx="81">
                  <c:v>11.25</c:v>
                </c:pt>
                <c:pt idx="82">
                  <c:v>11.25</c:v>
                </c:pt>
                <c:pt idx="83">
                  <c:v>11.25</c:v>
                </c:pt>
                <c:pt idx="84">
                  <c:v>11.25</c:v>
                </c:pt>
                <c:pt idx="85">
                  <c:v>11.25</c:v>
                </c:pt>
                <c:pt idx="86">
                  <c:v>11.25</c:v>
                </c:pt>
                <c:pt idx="87">
                  <c:v>11.399999999999999</c:v>
                </c:pt>
                <c:pt idx="88">
                  <c:v>11.399999999999999</c:v>
                </c:pt>
                <c:pt idx="89">
                  <c:v>11.399999999999999</c:v>
                </c:pt>
                <c:pt idx="90">
                  <c:v>11.399999999999999</c:v>
                </c:pt>
                <c:pt idx="91">
                  <c:v>11.399999999999999</c:v>
                </c:pt>
                <c:pt idx="92">
                  <c:v>11.399999999999999</c:v>
                </c:pt>
                <c:pt idx="93">
                  <c:v>11.399999999999999</c:v>
                </c:pt>
                <c:pt idx="94">
                  <c:v>11.399999999999999</c:v>
                </c:pt>
                <c:pt idx="95">
                  <c:v>11.399999999999999</c:v>
                </c:pt>
                <c:pt idx="96">
                  <c:v>11.399999999999999</c:v>
                </c:pt>
                <c:pt idx="97">
                  <c:v>11.399999999999999</c:v>
                </c:pt>
                <c:pt idx="98">
                  <c:v>11.399999999999999</c:v>
                </c:pt>
                <c:pt idx="99">
                  <c:v>11.399999999999999</c:v>
                </c:pt>
                <c:pt idx="100">
                  <c:v>11.399999999999999</c:v>
                </c:pt>
                <c:pt idx="101">
                  <c:v>11.55</c:v>
                </c:pt>
                <c:pt idx="102">
                  <c:v>11.55</c:v>
                </c:pt>
                <c:pt idx="103">
                  <c:v>11.55</c:v>
                </c:pt>
                <c:pt idx="104">
                  <c:v>11.55</c:v>
                </c:pt>
                <c:pt idx="105">
                  <c:v>11.55</c:v>
                </c:pt>
                <c:pt idx="106">
                  <c:v>11.55</c:v>
                </c:pt>
                <c:pt idx="107">
                  <c:v>11.55</c:v>
                </c:pt>
                <c:pt idx="108">
                  <c:v>11.850000000000001</c:v>
                </c:pt>
                <c:pt idx="109">
                  <c:v>11.850000000000001</c:v>
                </c:pt>
                <c:pt idx="110">
                  <c:v>11.850000000000001</c:v>
                </c:pt>
                <c:pt idx="111">
                  <c:v>11.850000000000001</c:v>
                </c:pt>
                <c:pt idx="112">
                  <c:v>11.850000000000001</c:v>
                </c:pt>
                <c:pt idx="113">
                  <c:v>11.850000000000001</c:v>
                </c:pt>
                <c:pt idx="114">
                  <c:v>11.850000000000001</c:v>
                </c:pt>
                <c:pt idx="115">
                  <c:v>11.850000000000001</c:v>
                </c:pt>
                <c:pt idx="116">
                  <c:v>11.850000000000001</c:v>
                </c:pt>
                <c:pt idx="117">
                  <c:v>11.850000000000001</c:v>
                </c:pt>
                <c:pt idx="118">
                  <c:v>11.850000000000001</c:v>
                </c:pt>
                <c:pt idx="119">
                  <c:v>11.850000000000001</c:v>
                </c:pt>
                <c:pt idx="120">
                  <c:v>11.850000000000001</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12.149999999999999</c:v>
                </c:pt>
                <c:pt idx="136">
                  <c:v>12.149999999999999</c:v>
                </c:pt>
                <c:pt idx="137">
                  <c:v>12.149999999999999</c:v>
                </c:pt>
                <c:pt idx="138">
                  <c:v>12.149999999999999</c:v>
                </c:pt>
                <c:pt idx="139">
                  <c:v>12.149999999999999</c:v>
                </c:pt>
                <c:pt idx="140">
                  <c:v>12.149999999999999</c:v>
                </c:pt>
                <c:pt idx="141">
                  <c:v>12.149999999999999</c:v>
                </c:pt>
                <c:pt idx="142">
                  <c:v>12.149999999999999</c:v>
                </c:pt>
                <c:pt idx="143">
                  <c:v>12.149999999999999</c:v>
                </c:pt>
                <c:pt idx="144">
                  <c:v>12.149999999999999</c:v>
                </c:pt>
                <c:pt idx="145">
                  <c:v>12.299999999999999</c:v>
                </c:pt>
                <c:pt idx="146">
                  <c:v>12.299999999999999</c:v>
                </c:pt>
                <c:pt idx="147">
                  <c:v>12.299999999999999</c:v>
                </c:pt>
                <c:pt idx="148">
                  <c:v>12.299999999999999</c:v>
                </c:pt>
                <c:pt idx="149">
                  <c:v>12.299999999999999</c:v>
                </c:pt>
                <c:pt idx="150">
                  <c:v>12.299999999999999</c:v>
                </c:pt>
                <c:pt idx="151">
                  <c:v>12.299999999999999</c:v>
                </c:pt>
                <c:pt idx="152">
                  <c:v>12.299999999999999</c:v>
                </c:pt>
                <c:pt idx="153">
                  <c:v>12.299999999999999</c:v>
                </c:pt>
                <c:pt idx="154">
                  <c:v>12.299999999999999</c:v>
                </c:pt>
                <c:pt idx="155">
                  <c:v>12.299999999999999</c:v>
                </c:pt>
                <c:pt idx="156">
                  <c:v>12.600000000000001</c:v>
                </c:pt>
                <c:pt idx="157">
                  <c:v>12.600000000000001</c:v>
                </c:pt>
                <c:pt idx="158">
                  <c:v>12.600000000000001</c:v>
                </c:pt>
                <c:pt idx="159">
                  <c:v>12.600000000000001</c:v>
                </c:pt>
                <c:pt idx="160">
                  <c:v>12.600000000000001</c:v>
                </c:pt>
                <c:pt idx="161">
                  <c:v>12.600000000000001</c:v>
                </c:pt>
                <c:pt idx="162">
                  <c:v>12.600000000000001</c:v>
                </c:pt>
                <c:pt idx="163">
                  <c:v>12.600000000000001</c:v>
                </c:pt>
                <c:pt idx="164">
                  <c:v>12.600000000000001</c:v>
                </c:pt>
                <c:pt idx="165">
                  <c:v>12.600000000000001</c:v>
                </c:pt>
                <c:pt idx="166">
                  <c:v>12.600000000000001</c:v>
                </c:pt>
                <c:pt idx="167">
                  <c:v>12.75</c:v>
                </c:pt>
                <c:pt idx="168">
                  <c:v>12.75</c:v>
                </c:pt>
                <c:pt idx="169">
                  <c:v>12.75</c:v>
                </c:pt>
                <c:pt idx="170">
                  <c:v>12.75</c:v>
                </c:pt>
                <c:pt idx="171">
                  <c:v>12.899999999999999</c:v>
                </c:pt>
                <c:pt idx="172">
                  <c:v>12.899999999999999</c:v>
                </c:pt>
                <c:pt idx="173">
                  <c:v>12.899999999999999</c:v>
                </c:pt>
                <c:pt idx="174">
                  <c:v>12.899999999999999</c:v>
                </c:pt>
                <c:pt idx="175">
                  <c:v>13.200000000000001</c:v>
                </c:pt>
                <c:pt idx="176">
                  <c:v>13.200000000000001</c:v>
                </c:pt>
                <c:pt idx="177">
                  <c:v>13.200000000000001</c:v>
                </c:pt>
                <c:pt idx="178">
                  <c:v>13.200000000000001</c:v>
                </c:pt>
                <c:pt idx="179">
                  <c:v>13.200000000000001</c:v>
                </c:pt>
                <c:pt idx="180">
                  <c:v>13.200000000000001</c:v>
                </c:pt>
                <c:pt idx="181">
                  <c:v>13.350000000000001</c:v>
                </c:pt>
                <c:pt idx="182">
                  <c:v>13.350000000000001</c:v>
                </c:pt>
                <c:pt idx="183">
                  <c:v>13.350000000000001</c:v>
                </c:pt>
                <c:pt idx="184">
                  <c:v>13.350000000000001</c:v>
                </c:pt>
                <c:pt idx="185">
                  <c:v>13.5</c:v>
                </c:pt>
                <c:pt idx="186">
                  <c:v>13.5</c:v>
                </c:pt>
                <c:pt idx="187">
                  <c:v>13.5</c:v>
                </c:pt>
                <c:pt idx="188">
                  <c:v>13.5</c:v>
                </c:pt>
                <c:pt idx="189">
                  <c:v>13.5</c:v>
                </c:pt>
                <c:pt idx="190">
                  <c:v>13.5</c:v>
                </c:pt>
                <c:pt idx="191">
                  <c:v>13.950000000000001</c:v>
                </c:pt>
                <c:pt idx="192">
                  <c:v>13.950000000000001</c:v>
                </c:pt>
                <c:pt idx="193">
                  <c:v>13.950000000000001</c:v>
                </c:pt>
                <c:pt idx="194">
                  <c:v>14.100000000000001</c:v>
                </c:pt>
                <c:pt idx="195">
                  <c:v>14.100000000000001</c:v>
                </c:pt>
                <c:pt idx="196">
                  <c:v>14.25</c:v>
                </c:pt>
                <c:pt idx="197">
                  <c:v>14.700000000000001</c:v>
                </c:pt>
                <c:pt idx="198">
                  <c:v>14.850000000000001</c:v>
                </c:pt>
                <c:pt idx="199">
                  <c:v>14.850000000000001</c:v>
                </c:pt>
              </c:numCache>
            </c:numRef>
          </c:yVal>
          <c:smooth val="0"/>
          <c:extLst xmlns:c16r2="http://schemas.microsoft.com/office/drawing/2015/06/chart">
            <c:ext xmlns:c16="http://schemas.microsoft.com/office/drawing/2014/chart" uri="{C3380CC4-5D6E-409C-BE32-E72D297353CC}">
              <c16:uniqueId val="{00000000-E976-4283-A549-B9CFD43CB15E}"/>
            </c:ext>
          </c:extLst>
        </c:ser>
        <c:dLbls>
          <c:showLegendKey val="0"/>
          <c:showVal val="0"/>
          <c:showCatName val="0"/>
          <c:showSerName val="0"/>
          <c:showPercent val="0"/>
          <c:showBubbleSize val="0"/>
        </c:dLbls>
        <c:axId val="282403200"/>
        <c:axId val="282405120"/>
      </c:scatterChart>
      <c:valAx>
        <c:axId val="282403200"/>
        <c:scaling>
          <c:orientation val="minMax"/>
        </c:scaling>
        <c:delete val="0"/>
        <c:axPos val="b"/>
        <c:title>
          <c:tx>
            <c:rich>
              <a:bodyPr/>
              <a:lstStyle/>
              <a:p>
                <a:pPr>
                  <a:defRPr/>
                </a:pPr>
                <a:r>
                  <a:rPr lang="en-GB"/>
                  <a:t>Sample Percentile</a:t>
                </a:r>
              </a:p>
            </c:rich>
          </c:tx>
          <c:overlay val="0"/>
        </c:title>
        <c:numFmt formatCode="0.00" sourceLinked="1"/>
        <c:majorTickMark val="out"/>
        <c:minorTickMark val="none"/>
        <c:tickLblPos val="nextTo"/>
        <c:crossAx val="282405120"/>
        <c:crosses val="autoZero"/>
        <c:crossBetween val="midCat"/>
      </c:valAx>
      <c:valAx>
        <c:axId val="282405120"/>
        <c:scaling>
          <c:orientation val="minMax"/>
        </c:scaling>
        <c:delete val="0"/>
        <c:axPos val="l"/>
        <c:title>
          <c:tx>
            <c:rich>
              <a:bodyPr/>
              <a:lstStyle/>
              <a:p>
                <a:pPr>
                  <a:defRPr/>
                </a:pPr>
                <a:r>
                  <a:rPr lang="en-GB"/>
                  <a:t>Order_Qty</a:t>
                </a:r>
              </a:p>
            </c:rich>
          </c:tx>
          <c:overlay val="0"/>
        </c:title>
        <c:numFmt formatCode="0.00" sourceLinked="1"/>
        <c:majorTickMark val="out"/>
        <c:minorTickMark val="none"/>
        <c:tickLblPos val="nextTo"/>
        <c:crossAx val="282403200"/>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Brand_Image  Residual Plot</a:t>
            </a:r>
          </a:p>
        </c:rich>
      </c:tx>
      <c:layout/>
      <c:overlay val="0"/>
    </c:title>
    <c:autoTitleDeleted val="0"/>
    <c:plotArea>
      <c:layout/>
      <c:scatterChart>
        <c:scatterStyle val="lineMarker"/>
        <c:varyColors val="0"/>
        <c:ser>
          <c:idx val="0"/>
          <c:order val="0"/>
          <c:spPr>
            <a:ln w="19050">
              <a:noFill/>
            </a:ln>
          </c:spPr>
          <c:xVal>
            <c:numRef>
              <c:f>'Task 2.1'!$B$2:$B$201</c:f>
              <c:numCache>
                <c:formatCode>0.0</c:formatCode>
                <c:ptCount val="200"/>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'Task 2.1'!$M$27:$M$226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1.2575075621294083</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-1.6991453284609612</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1.0818728268570332</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4.4870937943363387E-2</c:v>
                </c:pt>
                <c:pt idx="77">
                  <c:v>-0.11265380268584479</c:v>
                </c:pt>
                <c:pt idx="78">
                  <c:v>-0.24951798633926003</c:v>
                </c:pt>
                <c:pt idx="79">
                  <c:v>-5.3614367443266531E-2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0.95048201366074281</c:v>
                </c:pt>
                <c:pt idx="94">
                  <c:v>0.33653925765606374</c:v>
                </c:pt>
                <c:pt idx="95">
                  <c:v>0.13387659915532168</c:v>
                </c:pt>
                <c:pt idx="96">
                  <c:v>-0.19352268113017423</c:v>
                </c:pt>
                <c:pt idx="97">
                  <c:v>0.61398458916507614</c:v>
                </c:pt>
                <c:pt idx="98">
                  <c:v>-1.2478549640093686</c:v>
                </c:pt>
                <c:pt idx="99">
                  <c:v>-0.76505896645173976</c:v>
                </c:pt>
                <c:pt idx="100">
                  <c:v>-1.8491453284609634</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-0.398767456699062</c:v>
                </c:pt>
                <c:pt idx="118">
                  <c:v>6.3362599466653791E-2</c:v>
                </c:pt>
                <c:pt idx="119">
                  <c:v>-0.26013068306202847</c:v>
                </c:pt>
                <c:pt idx="120">
                  <c:v>1.0818728268570332</c:v>
                </c:pt>
                <c:pt idx="121">
                  <c:v>0.73494103354826024</c:v>
                </c:pt>
                <c:pt idx="122">
                  <c:v>1.100101985049907</c:v>
                </c:pt>
                <c:pt idx="123">
                  <c:v>0.28630413812239475</c:v>
                </c:pt>
                <c:pt idx="124">
                  <c:v>-1.0792989106849653</c:v>
                </c:pt>
                <c:pt idx="125">
                  <c:v>9.1842967482005378E-2</c:v>
                </c:pt>
                <c:pt idx="126">
                  <c:v>0.4008316214415828</c:v>
                </c:pt>
                <c:pt idx="127">
                  <c:v>-1.2987674566990606</c:v>
                </c:pt>
                <c:pt idx="128">
                  <c:v>0.83383809913752849</c:v>
                </c:pt>
                <c:pt idx="129">
                  <c:v>-1.1634427739699902</c:v>
                </c:pt>
                <c:pt idx="130">
                  <c:v>0.39600286020282027</c:v>
                </c:pt>
                <c:pt idx="131">
                  <c:v>0.18352076514645788</c:v>
                </c:pt>
                <c:pt idx="132">
                  <c:v>-0.82812191479088959</c:v>
                </c:pt>
                <c:pt idx="133">
                  <c:v>-1.021090957091241</c:v>
                </c:pt>
                <c:pt idx="134">
                  <c:v>1.5068384051347099</c:v>
                </c:pt>
                <c:pt idx="135">
                  <c:v>-1.5466818421470165</c:v>
                </c:pt>
                <c:pt idx="136">
                  <c:v>-0.41344277396999018</c:v>
                </c:pt>
                <c:pt idx="137">
                  <c:v>-1.09785496400937</c:v>
                </c:pt>
                <c:pt idx="138">
                  <c:v>0.43931185120077032</c:v>
                </c:pt>
                <c:pt idx="139">
                  <c:v>-0.10512906205663519</c:v>
                </c:pt>
                <c:pt idx="140">
                  <c:v>1.2575075621294083</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-0.6536143674432644</c:v>
                </c:pt>
                <c:pt idx="167">
                  <c:v>0.32584811316236895</c:v>
                </c:pt>
                <c:pt idx="168">
                  <c:v>-1.2655087570639321</c:v>
                </c:pt>
                <c:pt idx="169">
                  <c:v>-0.72839008095338897</c:v>
                </c:pt>
                <c:pt idx="170">
                  <c:v>-1.1302981462204045</c:v>
                </c:pt>
                <c:pt idx="171">
                  <c:v>-0.54407477239191415</c:v>
                </c:pt>
                <c:pt idx="172">
                  <c:v>-1.7802463135622588</c:v>
                </c:pt>
                <c:pt idx="173">
                  <c:v>-0.16612340084467547</c:v>
                </c:pt>
                <c:pt idx="174">
                  <c:v>-1.813699045286814</c:v>
                </c:pt>
                <c:pt idx="175">
                  <c:v>1.9753686437738338E-2</c:v>
                </c:pt>
                <c:pt idx="176">
                  <c:v>0.97668236764437211</c:v>
                </c:pt>
                <c:pt idx="177">
                  <c:v>-0.63130243866449476</c:v>
                </c:pt>
                <c:pt idx="178">
                  <c:v>0.35592522760808443</c:v>
                </c:pt>
                <c:pt idx="179">
                  <c:v>-0.81616190086247364</c:v>
                </c:pt>
                <c:pt idx="180">
                  <c:v>6.8384051347116781E-3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xmlns:c16r2="http://schemas.microsoft.com/office/drawing/2015/06/chart">
            <c:ext xmlns:c16="http://schemas.microsoft.com/office/drawing/2014/chart" uri="{C3380CC4-5D6E-409C-BE32-E72D297353CC}">
              <c16:uniqueId val="{00000001-35EA-4463-B160-06FDB0BD688E}"/>
            </c:ext>
          </c:extLst>
        </c:ser>
        <c:dLbls>
          <c:showLegendKey val="0"/>
          <c:showVal val="0"/>
          <c:showCatName val="0"/>
          <c:showSerName val="0"/>
          <c:showPercent val="0"/>
          <c:showBubbleSize val="0"/>
        </c:dLbls>
        <c:axId val="282443136"/>
        <c:axId val="282449408"/>
      </c:scatterChart>
      <c:valAx>
        <c:axId val="282443136"/>
        <c:scaling>
          <c:orientation val="minMax"/>
        </c:scaling>
        <c:delete val="0"/>
        <c:axPos val="b"/>
        <c:title>
          <c:tx>
            <c:rich>
              <a:bodyPr/>
              <a:lstStyle/>
              <a:p>
                <a:pPr>
                  <a:defRPr/>
                </a:pPr>
                <a:r>
                  <a:rPr lang="en-GB"/>
                  <a:t>Brand_Image</a:t>
                </a:r>
              </a:p>
            </c:rich>
          </c:tx>
          <c:layout/>
          <c:overlay val="0"/>
        </c:title>
        <c:numFmt formatCode="0.0" sourceLinked="1"/>
        <c:majorTickMark val="out"/>
        <c:minorTickMark val="none"/>
        <c:tickLblPos val="nextTo"/>
        <c:crossAx val="282449408"/>
        <c:crosses val="autoZero"/>
        <c:crossBetween val="midCat"/>
      </c:valAx>
      <c:valAx>
        <c:axId val="282449408"/>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2443136"/>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Quality  Residual Plot</a:t>
            </a:r>
          </a:p>
        </c:rich>
      </c:tx>
      <c:layout/>
      <c:overlay val="0"/>
    </c:title>
    <c:autoTitleDeleted val="0"/>
    <c:plotArea>
      <c:layout/>
      <c:scatterChart>
        <c:scatterStyle val="lineMarker"/>
        <c:varyColors val="0"/>
        <c:ser>
          <c:idx val="0"/>
          <c:order val="0"/>
          <c:spPr>
            <a:ln w="19050">
              <a:noFill/>
            </a:ln>
          </c:spPr>
          <c:xVal>
            <c:numRef>
              <c:f>'Task 2.1'!$C$2:$C$201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2.1'!$M$27:$M$226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1.2575075621294083</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-1.6991453284609612</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1.0818728268570332</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4.4870937943363387E-2</c:v>
                </c:pt>
                <c:pt idx="77">
                  <c:v>-0.11265380268584479</c:v>
                </c:pt>
                <c:pt idx="78">
                  <c:v>-0.24951798633926003</c:v>
                </c:pt>
                <c:pt idx="79">
                  <c:v>-5.3614367443266531E-2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0.95048201366074281</c:v>
                </c:pt>
                <c:pt idx="94">
                  <c:v>0.33653925765606374</c:v>
                </c:pt>
                <c:pt idx="95">
                  <c:v>0.13387659915532168</c:v>
                </c:pt>
                <c:pt idx="96">
                  <c:v>-0.19352268113017423</c:v>
                </c:pt>
                <c:pt idx="97">
                  <c:v>0.61398458916507614</c:v>
                </c:pt>
                <c:pt idx="98">
                  <c:v>-1.2478549640093686</c:v>
                </c:pt>
                <c:pt idx="99">
                  <c:v>-0.76505896645173976</c:v>
                </c:pt>
                <c:pt idx="100">
                  <c:v>-1.8491453284609634</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-0.398767456699062</c:v>
                </c:pt>
                <c:pt idx="118">
                  <c:v>6.3362599466653791E-2</c:v>
                </c:pt>
                <c:pt idx="119">
                  <c:v>-0.26013068306202847</c:v>
                </c:pt>
                <c:pt idx="120">
                  <c:v>1.0818728268570332</c:v>
                </c:pt>
                <c:pt idx="121">
                  <c:v>0.73494103354826024</c:v>
                </c:pt>
                <c:pt idx="122">
                  <c:v>1.100101985049907</c:v>
                </c:pt>
                <c:pt idx="123">
                  <c:v>0.28630413812239475</c:v>
                </c:pt>
                <c:pt idx="124">
                  <c:v>-1.0792989106849653</c:v>
                </c:pt>
                <c:pt idx="125">
                  <c:v>9.1842967482005378E-2</c:v>
                </c:pt>
                <c:pt idx="126">
                  <c:v>0.4008316214415828</c:v>
                </c:pt>
                <c:pt idx="127">
                  <c:v>-1.2987674566990606</c:v>
                </c:pt>
                <c:pt idx="128">
                  <c:v>0.83383809913752849</c:v>
                </c:pt>
                <c:pt idx="129">
                  <c:v>-1.1634427739699902</c:v>
                </c:pt>
                <c:pt idx="130">
                  <c:v>0.39600286020282027</c:v>
                </c:pt>
                <c:pt idx="131">
                  <c:v>0.18352076514645788</c:v>
                </c:pt>
                <c:pt idx="132">
                  <c:v>-0.82812191479088959</c:v>
                </c:pt>
                <c:pt idx="133">
                  <c:v>-1.021090957091241</c:v>
                </c:pt>
                <c:pt idx="134">
                  <c:v>1.5068384051347099</c:v>
                </c:pt>
                <c:pt idx="135">
                  <c:v>-1.5466818421470165</c:v>
                </c:pt>
                <c:pt idx="136">
                  <c:v>-0.41344277396999018</c:v>
                </c:pt>
                <c:pt idx="137">
                  <c:v>-1.09785496400937</c:v>
                </c:pt>
                <c:pt idx="138">
                  <c:v>0.43931185120077032</c:v>
                </c:pt>
                <c:pt idx="139">
                  <c:v>-0.10512906205663519</c:v>
                </c:pt>
                <c:pt idx="140">
                  <c:v>1.2575075621294083</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-0.6536143674432644</c:v>
                </c:pt>
                <c:pt idx="167">
                  <c:v>0.32584811316236895</c:v>
                </c:pt>
                <c:pt idx="168">
                  <c:v>-1.2655087570639321</c:v>
                </c:pt>
                <c:pt idx="169">
                  <c:v>-0.72839008095338897</c:v>
                </c:pt>
                <c:pt idx="170">
                  <c:v>-1.1302981462204045</c:v>
                </c:pt>
                <c:pt idx="171">
                  <c:v>-0.54407477239191415</c:v>
                </c:pt>
                <c:pt idx="172">
                  <c:v>-1.7802463135622588</c:v>
                </c:pt>
                <c:pt idx="173">
                  <c:v>-0.16612340084467547</c:v>
                </c:pt>
                <c:pt idx="174">
                  <c:v>-1.813699045286814</c:v>
                </c:pt>
                <c:pt idx="175">
                  <c:v>1.9753686437738338E-2</c:v>
                </c:pt>
                <c:pt idx="176">
                  <c:v>0.97668236764437211</c:v>
                </c:pt>
                <c:pt idx="177">
                  <c:v>-0.63130243866449476</c:v>
                </c:pt>
                <c:pt idx="178">
                  <c:v>0.35592522760808443</c:v>
                </c:pt>
                <c:pt idx="179">
                  <c:v>-0.81616190086247364</c:v>
                </c:pt>
                <c:pt idx="180">
                  <c:v>6.8384051347116781E-3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xmlns:c16r2="http://schemas.microsoft.com/office/drawing/2015/06/chart">
            <c:ext xmlns:c16="http://schemas.microsoft.com/office/drawing/2014/chart" uri="{C3380CC4-5D6E-409C-BE32-E72D297353CC}">
              <c16:uniqueId val="{00000000-74F6-4963-88F5-A0621F34C8C7}"/>
            </c:ext>
          </c:extLst>
        </c:ser>
        <c:dLbls>
          <c:showLegendKey val="0"/>
          <c:showVal val="0"/>
          <c:showCatName val="0"/>
          <c:showSerName val="0"/>
          <c:showPercent val="0"/>
          <c:showBubbleSize val="0"/>
        </c:dLbls>
        <c:axId val="282466560"/>
        <c:axId val="282489216"/>
      </c:scatterChart>
      <c:valAx>
        <c:axId val="282466560"/>
        <c:scaling>
          <c:orientation val="minMax"/>
        </c:scaling>
        <c:delete val="0"/>
        <c:axPos val="b"/>
        <c:title>
          <c:tx>
            <c:rich>
              <a:bodyPr/>
              <a:lstStyle/>
              <a:p>
                <a:pPr>
                  <a:defRPr/>
                </a:pPr>
                <a:r>
                  <a:rPr lang="en-GB"/>
                  <a:t>Quality</a:t>
                </a:r>
              </a:p>
            </c:rich>
          </c:tx>
          <c:layout/>
          <c:overlay val="0"/>
        </c:title>
        <c:numFmt formatCode="0.0" sourceLinked="1"/>
        <c:majorTickMark val="out"/>
        <c:minorTickMark val="none"/>
        <c:tickLblPos val="nextTo"/>
        <c:crossAx val="282489216"/>
        <c:crosses val="autoZero"/>
        <c:crossBetween val="midCat"/>
      </c:valAx>
      <c:valAx>
        <c:axId val="282489216"/>
        <c:scaling>
          <c:orientation val="minMax"/>
        </c:scaling>
        <c:delete val="0"/>
        <c:axPos val="l"/>
        <c:title>
          <c:tx>
            <c:rich>
              <a:bodyPr/>
              <a:lstStyle/>
              <a:p>
                <a:pPr>
                  <a:defRPr/>
                </a:pPr>
                <a:r>
                  <a:rPr lang="en-GB"/>
                  <a:t>Residuals</a:t>
                </a:r>
              </a:p>
            </c:rich>
          </c:tx>
          <c:layout/>
          <c:overlay val="0"/>
        </c:title>
        <c:numFmt formatCode="0.00" sourceLinked="1"/>
        <c:majorTickMark val="out"/>
        <c:minorTickMark val="none"/>
        <c:tickLblPos val="nextTo"/>
        <c:crossAx val="282466560"/>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Brand*Quality  Residual Plot</a:t>
            </a:r>
          </a:p>
        </c:rich>
      </c:tx>
      <c:overlay val="0"/>
    </c:title>
    <c:autoTitleDeleted val="0"/>
    <c:plotArea>
      <c:layout/>
      <c:scatterChart>
        <c:scatterStyle val="lineMarker"/>
        <c:varyColors val="0"/>
        <c:ser>
          <c:idx val="0"/>
          <c:order val="0"/>
          <c:spPr>
            <a:ln w="19050">
              <a:noFill/>
            </a:ln>
          </c:spPr>
          <c:xVal>
            <c:numRef>
              <c:f>'Task 2.1'!$D$2:$D$201</c:f>
              <c:numCache>
                <c:formatCode>General</c:formatCode>
                <c:ptCount val="200"/>
                <c:pt idx="0">
                  <c:v>51</c:v>
                </c:pt>
                <c:pt idx="1">
                  <c:v>25.419999999999998</c:v>
                </c:pt>
                <c:pt idx="2">
                  <c:v>53.359999999999992</c:v>
                </c:pt>
                <c:pt idx="3">
                  <c:v>28.8</c:v>
                </c:pt>
                <c:pt idx="4">
                  <c:v>40.5</c:v>
                </c:pt>
                <c:pt idx="5">
                  <c:v>24.05</c:v>
                </c:pt>
                <c:pt idx="6">
                  <c:v>37.260000000000005</c:v>
                </c:pt>
                <c:pt idx="7">
                  <c:v>31.619999999999997</c:v>
                </c:pt>
                <c:pt idx="8">
                  <c:v>33.64</c:v>
                </c:pt>
                <c:pt idx="9">
                  <c:v>36.480000000000004</c:v>
                </c:pt>
                <c:pt idx="10">
                  <c:v>40.019999999999996</c:v>
                </c:pt>
                <c:pt idx="11">
                  <c:v>39.04</c:v>
                </c:pt>
                <c:pt idx="12">
                  <c:v>62.699999999999996</c:v>
                </c:pt>
                <c:pt idx="13">
                  <c:v>44.16</c:v>
                </c:pt>
                <c:pt idx="14">
                  <c:v>37.17</c:v>
                </c:pt>
                <c:pt idx="15">
                  <c:v>33.059999999999995</c:v>
                </c:pt>
                <c:pt idx="16">
                  <c:v>29.07</c:v>
                </c:pt>
                <c:pt idx="17">
                  <c:v>32.450000000000003</c:v>
                </c:pt>
                <c:pt idx="18">
                  <c:v>31.359999999999996</c:v>
                </c:pt>
                <c:pt idx="19">
                  <c:v>64.61</c:v>
                </c:pt>
                <c:pt idx="20">
                  <c:v>26</c:v>
                </c:pt>
                <c:pt idx="21">
                  <c:v>74.88</c:v>
                </c:pt>
                <c:pt idx="22">
                  <c:v>40.42</c:v>
                </c:pt>
                <c:pt idx="23">
                  <c:v>41.85</c:v>
                </c:pt>
                <c:pt idx="24">
                  <c:v>31.799999999999997</c:v>
                </c:pt>
                <c:pt idx="25">
                  <c:v>33.92</c:v>
                </c:pt>
                <c:pt idx="26">
                  <c:v>31.450000000000003</c:v>
                </c:pt>
                <c:pt idx="27">
                  <c:v>29.400000000000002</c:v>
                </c:pt>
                <c:pt idx="28">
                  <c:v>31.450000000000003</c:v>
                </c:pt>
                <c:pt idx="29">
                  <c:v>34.959999999999994</c:v>
                </c:pt>
                <c:pt idx="30">
                  <c:v>32.43</c:v>
                </c:pt>
                <c:pt idx="31">
                  <c:v>30.779999999999998</c:v>
                </c:pt>
                <c:pt idx="32">
                  <c:v>32.830000000000005</c:v>
                </c:pt>
                <c:pt idx="33">
                  <c:v>37.6</c:v>
                </c:pt>
                <c:pt idx="34">
                  <c:v>45.56</c:v>
                </c:pt>
                <c:pt idx="35">
                  <c:v>25.229999999999997</c:v>
                </c:pt>
                <c:pt idx="36">
                  <c:v>40.5</c:v>
                </c:pt>
                <c:pt idx="37">
                  <c:v>52.8</c:v>
                </c:pt>
                <c:pt idx="38">
                  <c:v>41</c:v>
                </c:pt>
                <c:pt idx="39">
                  <c:v>39.04</c:v>
                </c:pt>
                <c:pt idx="40">
                  <c:v>43.160000000000004</c:v>
                </c:pt>
                <c:pt idx="41">
                  <c:v>46.06</c:v>
                </c:pt>
                <c:pt idx="42">
                  <c:v>58.59</c:v>
                </c:pt>
                <c:pt idx="43">
                  <c:v>39.779999999999994</c:v>
                </c:pt>
                <c:pt idx="44">
                  <c:v>24</c:v>
                </c:pt>
                <c:pt idx="45">
                  <c:v>32.450000000000003</c:v>
                </c:pt>
                <c:pt idx="46">
                  <c:v>45</c:v>
                </c:pt>
                <c:pt idx="47">
                  <c:v>34.200000000000003</c:v>
                </c:pt>
                <c:pt idx="48">
                  <c:v>66.33</c:v>
                </c:pt>
                <c:pt idx="49">
                  <c:v>45.82</c:v>
                </c:pt>
                <c:pt idx="50">
                  <c:v>32.159999999999997</c:v>
                </c:pt>
                <c:pt idx="51">
                  <c:v>25.419999999999998</c:v>
                </c:pt>
                <c:pt idx="52">
                  <c:v>43.239999999999995</c:v>
                </c:pt>
                <c:pt idx="53">
                  <c:v>32.43</c:v>
                </c:pt>
                <c:pt idx="54">
                  <c:v>37.6</c:v>
                </c:pt>
                <c:pt idx="55">
                  <c:v>51.150000000000006</c:v>
                </c:pt>
                <c:pt idx="56">
                  <c:v>51.06</c:v>
                </c:pt>
                <c:pt idx="57">
                  <c:v>41.04</c:v>
                </c:pt>
                <c:pt idx="58">
                  <c:v>45</c:v>
                </c:pt>
                <c:pt idx="59">
                  <c:v>34.65</c:v>
                </c:pt>
                <c:pt idx="60">
                  <c:v>33.059999999999995</c:v>
                </c:pt>
                <c:pt idx="61">
                  <c:v>49.56</c:v>
                </c:pt>
                <c:pt idx="62">
                  <c:v>42.24</c:v>
                </c:pt>
                <c:pt idx="63">
                  <c:v>26.18</c:v>
                </c:pt>
                <c:pt idx="64">
                  <c:v>31.679999999999996</c:v>
                </c:pt>
                <c:pt idx="65">
                  <c:v>34.200000000000003</c:v>
                </c:pt>
                <c:pt idx="66">
                  <c:v>29.07</c:v>
                </c:pt>
                <c:pt idx="67">
                  <c:v>26.950000000000003</c:v>
                </c:pt>
                <c:pt idx="68">
                  <c:v>33.75</c:v>
                </c:pt>
                <c:pt idx="69">
                  <c:v>33.92</c:v>
                </c:pt>
                <c:pt idx="70">
                  <c:v>64.61</c:v>
                </c:pt>
                <c:pt idx="71">
                  <c:v>30.150000000000002</c:v>
                </c:pt>
                <c:pt idx="72">
                  <c:v>39</c:v>
                </c:pt>
                <c:pt idx="73">
                  <c:v>66.33</c:v>
                </c:pt>
                <c:pt idx="74">
                  <c:v>51</c:v>
                </c:pt>
                <c:pt idx="75">
                  <c:v>47.52</c:v>
                </c:pt>
                <c:pt idx="76">
                  <c:v>38</c:v>
                </c:pt>
                <c:pt idx="77">
                  <c:v>46.06</c:v>
                </c:pt>
                <c:pt idx="78">
                  <c:v>54.870000000000005</c:v>
                </c:pt>
                <c:pt idx="79">
                  <c:v>41.89</c:v>
                </c:pt>
                <c:pt idx="80">
                  <c:v>47.52</c:v>
                </c:pt>
                <c:pt idx="81">
                  <c:v>40.019999999999996</c:v>
                </c:pt>
                <c:pt idx="82">
                  <c:v>34.4</c:v>
                </c:pt>
                <c:pt idx="83">
                  <c:v>32</c:v>
                </c:pt>
                <c:pt idx="84">
                  <c:v>33.11</c:v>
                </c:pt>
                <c:pt idx="85">
                  <c:v>33.75</c:v>
                </c:pt>
                <c:pt idx="86">
                  <c:v>24.5</c:v>
                </c:pt>
                <c:pt idx="87">
                  <c:v>33.11</c:v>
                </c:pt>
                <c:pt idx="88">
                  <c:v>41.859999999999992</c:v>
                </c:pt>
                <c:pt idx="89">
                  <c:v>45.099999999999994</c:v>
                </c:pt>
                <c:pt idx="90">
                  <c:v>49.14</c:v>
                </c:pt>
                <c:pt idx="91">
                  <c:v>31.95</c:v>
                </c:pt>
                <c:pt idx="92">
                  <c:v>44.16</c:v>
                </c:pt>
                <c:pt idx="93">
                  <c:v>54.870000000000005</c:v>
                </c:pt>
                <c:pt idx="94">
                  <c:v>51.150000000000006</c:v>
                </c:pt>
                <c:pt idx="95">
                  <c:v>49.019999999999996</c:v>
                </c:pt>
                <c:pt idx="96">
                  <c:v>35.520000000000003</c:v>
                </c:pt>
                <c:pt idx="97">
                  <c:v>25.229999999999997</c:v>
                </c:pt>
                <c:pt idx="98">
                  <c:v>55.379999999999995</c:v>
                </c:pt>
                <c:pt idx="99">
                  <c:v>37.92</c:v>
                </c:pt>
                <c:pt idx="100">
                  <c:v>34.959999999999994</c:v>
                </c:pt>
                <c:pt idx="101">
                  <c:v>57.04</c:v>
                </c:pt>
                <c:pt idx="102">
                  <c:v>53.9</c:v>
                </c:pt>
                <c:pt idx="103">
                  <c:v>62.699999999999996</c:v>
                </c:pt>
                <c:pt idx="104">
                  <c:v>39</c:v>
                </c:pt>
                <c:pt idx="105">
                  <c:v>43.160000000000004</c:v>
                </c:pt>
                <c:pt idx="106">
                  <c:v>52.8</c:v>
                </c:pt>
                <c:pt idx="107">
                  <c:v>36.580000000000005</c:v>
                </c:pt>
                <c:pt idx="108">
                  <c:v>41.76</c:v>
                </c:pt>
                <c:pt idx="109">
                  <c:v>30.150000000000002</c:v>
                </c:pt>
                <c:pt idx="110">
                  <c:v>59.169999999999995</c:v>
                </c:pt>
                <c:pt idx="111">
                  <c:v>39.6</c:v>
                </c:pt>
                <c:pt idx="112">
                  <c:v>41</c:v>
                </c:pt>
                <c:pt idx="113">
                  <c:v>61.410000000000004</c:v>
                </c:pt>
                <c:pt idx="114">
                  <c:v>49.56</c:v>
                </c:pt>
                <c:pt idx="115">
                  <c:v>53.9</c:v>
                </c:pt>
                <c:pt idx="116">
                  <c:v>57.04</c:v>
                </c:pt>
                <c:pt idx="117">
                  <c:v>44.529999999999994</c:v>
                </c:pt>
                <c:pt idx="118">
                  <c:v>45</c:v>
                </c:pt>
                <c:pt idx="119">
                  <c:v>30.779999999999998</c:v>
                </c:pt>
                <c:pt idx="120">
                  <c:v>51.06</c:v>
                </c:pt>
                <c:pt idx="121">
                  <c:v>37.92</c:v>
                </c:pt>
                <c:pt idx="122">
                  <c:v>26.18</c:v>
                </c:pt>
                <c:pt idx="123">
                  <c:v>43.239999999999995</c:v>
                </c:pt>
                <c:pt idx="124">
                  <c:v>33.840000000000003</c:v>
                </c:pt>
                <c:pt idx="125">
                  <c:v>50.63</c:v>
                </c:pt>
                <c:pt idx="126">
                  <c:v>45.82</c:v>
                </c:pt>
                <c:pt idx="127">
                  <c:v>44.529999999999994</c:v>
                </c:pt>
                <c:pt idx="128">
                  <c:v>74.88</c:v>
                </c:pt>
                <c:pt idx="129">
                  <c:v>20.75</c:v>
                </c:pt>
                <c:pt idx="130">
                  <c:v>40.42</c:v>
                </c:pt>
                <c:pt idx="131">
                  <c:v>24</c:v>
                </c:pt>
                <c:pt idx="132">
                  <c:v>32</c:v>
                </c:pt>
                <c:pt idx="133">
                  <c:v>43.559999999999995</c:v>
                </c:pt>
                <c:pt idx="134">
                  <c:v>31.919999999999998</c:v>
                </c:pt>
                <c:pt idx="135">
                  <c:v>44.180000000000007</c:v>
                </c:pt>
                <c:pt idx="136">
                  <c:v>20.75</c:v>
                </c:pt>
                <c:pt idx="137">
                  <c:v>55.379999999999995</c:v>
                </c:pt>
                <c:pt idx="138">
                  <c:v>31.95</c:v>
                </c:pt>
                <c:pt idx="139">
                  <c:v>38</c:v>
                </c:pt>
                <c:pt idx="140">
                  <c:v>31.359999999999996</c:v>
                </c:pt>
                <c:pt idx="141">
                  <c:v>34.65</c:v>
                </c:pt>
                <c:pt idx="142">
                  <c:v>53.359999999999992</c:v>
                </c:pt>
                <c:pt idx="143">
                  <c:v>40.949999999999996</c:v>
                </c:pt>
                <c:pt idx="144">
                  <c:v>44.550000000000004</c:v>
                </c:pt>
                <c:pt idx="145">
                  <c:v>44.550000000000004</c:v>
                </c:pt>
                <c:pt idx="146">
                  <c:v>43.559999999999995</c:v>
                </c:pt>
                <c:pt idx="147">
                  <c:v>49.14</c:v>
                </c:pt>
                <c:pt idx="148">
                  <c:v>39.779999999999994</c:v>
                </c:pt>
                <c:pt idx="149">
                  <c:v>31.799999999999997</c:v>
                </c:pt>
                <c:pt idx="150">
                  <c:v>61.410000000000004</c:v>
                </c:pt>
                <c:pt idx="151">
                  <c:v>31.619999999999997</c:v>
                </c:pt>
                <c:pt idx="152">
                  <c:v>33.840000000000003</c:v>
                </c:pt>
                <c:pt idx="153">
                  <c:v>39.6</c:v>
                </c:pt>
                <c:pt idx="154">
                  <c:v>41.58</c:v>
                </c:pt>
                <c:pt idx="155">
                  <c:v>45.589999999999996</c:v>
                </c:pt>
                <c:pt idx="156">
                  <c:v>24.5</c:v>
                </c:pt>
                <c:pt idx="157">
                  <c:v>35.520000000000003</c:v>
                </c:pt>
                <c:pt idx="158">
                  <c:v>26.950000000000003</c:v>
                </c:pt>
                <c:pt idx="159">
                  <c:v>41.859999999999992</c:v>
                </c:pt>
                <c:pt idx="160">
                  <c:v>32.830000000000005</c:v>
                </c:pt>
                <c:pt idx="161">
                  <c:v>37.17</c:v>
                </c:pt>
                <c:pt idx="162">
                  <c:v>50.63</c:v>
                </c:pt>
                <c:pt idx="163">
                  <c:v>49.199999999999996</c:v>
                </c:pt>
                <c:pt idx="164">
                  <c:v>49.199999999999996</c:v>
                </c:pt>
                <c:pt idx="165">
                  <c:v>45</c:v>
                </c:pt>
                <c:pt idx="166">
                  <c:v>41.89</c:v>
                </c:pt>
                <c:pt idx="167">
                  <c:v>37.260000000000005</c:v>
                </c:pt>
                <c:pt idx="168">
                  <c:v>34.4</c:v>
                </c:pt>
                <c:pt idx="169">
                  <c:v>45.56</c:v>
                </c:pt>
                <c:pt idx="170">
                  <c:v>29.400000000000002</c:v>
                </c:pt>
                <c:pt idx="171">
                  <c:v>32.01</c:v>
                </c:pt>
                <c:pt idx="172">
                  <c:v>66.33</c:v>
                </c:pt>
                <c:pt idx="173">
                  <c:v>49.019999999999996</c:v>
                </c:pt>
                <c:pt idx="174">
                  <c:v>41.58</c:v>
                </c:pt>
                <c:pt idx="175">
                  <c:v>66.33</c:v>
                </c:pt>
                <c:pt idx="176">
                  <c:v>41.85</c:v>
                </c:pt>
                <c:pt idx="177">
                  <c:v>59.169999999999995</c:v>
                </c:pt>
                <c:pt idx="178">
                  <c:v>32.01</c:v>
                </c:pt>
                <c:pt idx="179">
                  <c:v>74.88</c:v>
                </c:pt>
                <c:pt idx="180">
                  <c:v>31.919999999999998</c:v>
                </c:pt>
                <c:pt idx="181">
                  <c:v>44.180000000000007</c:v>
                </c:pt>
                <c:pt idx="182">
                  <c:v>74.88</c:v>
                </c:pt>
                <c:pt idx="183">
                  <c:v>58.59</c:v>
                </c:pt>
                <c:pt idx="184">
                  <c:v>45.589999999999996</c:v>
                </c:pt>
                <c:pt idx="185">
                  <c:v>40.949999999999996</c:v>
                </c:pt>
                <c:pt idx="186">
                  <c:v>24.05</c:v>
                </c:pt>
                <c:pt idx="187">
                  <c:v>31.679999999999996</c:v>
                </c:pt>
                <c:pt idx="188">
                  <c:v>33.64</c:v>
                </c:pt>
                <c:pt idx="189">
                  <c:v>41.76</c:v>
                </c:pt>
                <c:pt idx="190">
                  <c:v>42.24</c:v>
                </c:pt>
                <c:pt idx="191">
                  <c:v>36.480000000000004</c:v>
                </c:pt>
                <c:pt idx="192">
                  <c:v>32.159999999999997</c:v>
                </c:pt>
                <c:pt idx="193">
                  <c:v>26</c:v>
                </c:pt>
                <c:pt idx="194">
                  <c:v>28.8</c:v>
                </c:pt>
                <c:pt idx="195">
                  <c:v>41.04</c:v>
                </c:pt>
                <c:pt idx="196">
                  <c:v>36.580000000000005</c:v>
                </c:pt>
                <c:pt idx="197">
                  <c:v>59.169999999999995</c:v>
                </c:pt>
                <c:pt idx="198">
                  <c:v>45.099999999999994</c:v>
                </c:pt>
                <c:pt idx="199">
                  <c:v>59.169999999999995</c:v>
                </c:pt>
              </c:numCache>
            </c:numRef>
          </c:xVal>
          <c:yVal>
            <c:numRef>
              <c:f>'Task 2.1'!$M$27:$M$226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1.2575075621294083</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-1.6991453284609612</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1.0818728268570332</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4.4870937943363387E-2</c:v>
                </c:pt>
                <c:pt idx="77">
                  <c:v>-0.11265380268584479</c:v>
                </c:pt>
                <c:pt idx="78">
                  <c:v>-0.24951798633926003</c:v>
                </c:pt>
                <c:pt idx="79">
                  <c:v>-5.3614367443266531E-2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0.95048201366074281</c:v>
                </c:pt>
                <c:pt idx="94">
                  <c:v>0.33653925765606374</c:v>
                </c:pt>
                <c:pt idx="95">
                  <c:v>0.13387659915532168</c:v>
                </c:pt>
                <c:pt idx="96">
                  <c:v>-0.19352268113017423</c:v>
                </c:pt>
                <c:pt idx="97">
                  <c:v>0.61398458916507614</c:v>
                </c:pt>
                <c:pt idx="98">
                  <c:v>-1.2478549640093686</c:v>
                </c:pt>
                <c:pt idx="99">
                  <c:v>-0.76505896645173976</c:v>
                </c:pt>
                <c:pt idx="100">
                  <c:v>-1.8491453284609634</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-0.398767456699062</c:v>
                </c:pt>
                <c:pt idx="118">
                  <c:v>6.3362599466653791E-2</c:v>
                </c:pt>
                <c:pt idx="119">
                  <c:v>-0.26013068306202847</c:v>
                </c:pt>
                <c:pt idx="120">
                  <c:v>1.0818728268570332</c:v>
                </c:pt>
                <c:pt idx="121">
                  <c:v>0.73494103354826024</c:v>
                </c:pt>
                <c:pt idx="122">
                  <c:v>1.100101985049907</c:v>
                </c:pt>
                <c:pt idx="123">
                  <c:v>0.28630413812239475</c:v>
                </c:pt>
                <c:pt idx="124">
                  <c:v>-1.0792989106849653</c:v>
                </c:pt>
                <c:pt idx="125">
                  <c:v>9.1842967482005378E-2</c:v>
                </c:pt>
                <c:pt idx="126">
                  <c:v>0.4008316214415828</c:v>
                </c:pt>
                <c:pt idx="127">
                  <c:v>-1.2987674566990606</c:v>
                </c:pt>
                <c:pt idx="128">
                  <c:v>0.83383809913752849</c:v>
                </c:pt>
                <c:pt idx="129">
                  <c:v>-1.1634427739699902</c:v>
                </c:pt>
                <c:pt idx="130">
                  <c:v>0.39600286020282027</c:v>
                </c:pt>
                <c:pt idx="131">
                  <c:v>0.18352076514645788</c:v>
                </c:pt>
                <c:pt idx="132">
                  <c:v>-0.82812191479088959</c:v>
                </c:pt>
                <c:pt idx="133">
                  <c:v>-1.021090957091241</c:v>
                </c:pt>
                <c:pt idx="134">
                  <c:v>1.5068384051347099</c:v>
                </c:pt>
                <c:pt idx="135">
                  <c:v>-1.5466818421470165</c:v>
                </c:pt>
                <c:pt idx="136">
                  <c:v>-0.41344277396999018</c:v>
                </c:pt>
                <c:pt idx="137">
                  <c:v>-1.09785496400937</c:v>
                </c:pt>
                <c:pt idx="138">
                  <c:v>0.43931185120077032</c:v>
                </c:pt>
                <c:pt idx="139">
                  <c:v>-0.10512906205663519</c:v>
                </c:pt>
                <c:pt idx="140">
                  <c:v>1.2575075621294083</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-0.6536143674432644</c:v>
                </c:pt>
                <c:pt idx="167">
                  <c:v>0.32584811316236895</c:v>
                </c:pt>
                <c:pt idx="168">
                  <c:v>-1.2655087570639321</c:v>
                </c:pt>
                <c:pt idx="169">
                  <c:v>-0.72839008095338897</c:v>
                </c:pt>
                <c:pt idx="170">
                  <c:v>-1.1302981462204045</c:v>
                </c:pt>
                <c:pt idx="171">
                  <c:v>-0.54407477239191415</c:v>
                </c:pt>
                <c:pt idx="172">
                  <c:v>-1.7802463135622588</c:v>
                </c:pt>
                <c:pt idx="173">
                  <c:v>-0.16612340084467547</c:v>
                </c:pt>
                <c:pt idx="174">
                  <c:v>-1.813699045286814</c:v>
                </c:pt>
                <c:pt idx="175">
                  <c:v>1.9753686437738338E-2</c:v>
                </c:pt>
                <c:pt idx="176">
                  <c:v>0.97668236764437211</c:v>
                </c:pt>
                <c:pt idx="177">
                  <c:v>-0.63130243866449476</c:v>
                </c:pt>
                <c:pt idx="178">
                  <c:v>0.35592522760808443</c:v>
                </c:pt>
                <c:pt idx="179">
                  <c:v>-0.81616190086247364</c:v>
                </c:pt>
                <c:pt idx="180">
                  <c:v>6.8384051347116781E-3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xmlns:c16r2="http://schemas.microsoft.com/office/drawing/2015/06/chart">
            <c:ext xmlns:c16="http://schemas.microsoft.com/office/drawing/2014/chart" uri="{C3380CC4-5D6E-409C-BE32-E72D297353CC}">
              <c16:uniqueId val="{00000000-2940-439C-B403-D8392AC5D1A0}"/>
            </c:ext>
          </c:extLst>
        </c:ser>
        <c:dLbls>
          <c:showLegendKey val="0"/>
          <c:showVal val="0"/>
          <c:showCatName val="0"/>
          <c:showSerName val="0"/>
          <c:showPercent val="0"/>
          <c:showBubbleSize val="0"/>
        </c:dLbls>
        <c:axId val="282522752"/>
        <c:axId val="282524672"/>
      </c:scatterChart>
      <c:valAx>
        <c:axId val="282522752"/>
        <c:scaling>
          <c:orientation val="minMax"/>
        </c:scaling>
        <c:delete val="0"/>
        <c:axPos val="b"/>
        <c:title>
          <c:tx>
            <c:rich>
              <a:bodyPr/>
              <a:lstStyle/>
              <a:p>
                <a:pPr>
                  <a:defRPr/>
                </a:pPr>
                <a:r>
                  <a:rPr lang="en-GB"/>
                  <a:t>Brand*Quality</a:t>
                </a:r>
              </a:p>
            </c:rich>
          </c:tx>
          <c:overlay val="0"/>
        </c:title>
        <c:numFmt formatCode="General" sourceLinked="1"/>
        <c:majorTickMark val="out"/>
        <c:minorTickMark val="none"/>
        <c:tickLblPos val="nextTo"/>
        <c:crossAx val="282524672"/>
        <c:crosses val="autoZero"/>
        <c:crossBetween val="midCat"/>
      </c:valAx>
      <c:valAx>
        <c:axId val="282524672"/>
        <c:scaling>
          <c:orientation val="minMax"/>
        </c:scaling>
        <c:delete val="0"/>
        <c:axPos val="l"/>
        <c:title>
          <c:tx>
            <c:rich>
              <a:bodyPr/>
              <a:lstStyle/>
              <a:p>
                <a:pPr>
                  <a:defRPr/>
                </a:pPr>
                <a:r>
                  <a:rPr lang="en-GB"/>
                  <a:t>Residuals</a:t>
                </a:r>
              </a:p>
            </c:rich>
          </c:tx>
          <c:overlay val="0"/>
        </c:title>
        <c:numFmt formatCode="0.00" sourceLinked="1"/>
        <c:majorTickMark val="out"/>
        <c:minorTickMark val="none"/>
        <c:tickLblPos val="nextTo"/>
        <c:crossAx val="282522752"/>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Normal Probability Plot</a:t>
            </a:r>
            <a:endParaRPr lang="en-GB">
              <a:effectLst/>
            </a:endParaRPr>
          </a:p>
        </c:rich>
      </c:tx>
      <c:overlay val="0"/>
    </c:title>
    <c:autoTitleDeleted val="0"/>
    <c:plotArea>
      <c:layout/>
      <c:scatterChart>
        <c:scatterStyle val="lineMarker"/>
        <c:varyColors val="0"/>
        <c:ser>
          <c:idx val="0"/>
          <c:order val="0"/>
          <c:spPr>
            <a:ln w="19050">
              <a:noFill/>
            </a:ln>
          </c:spPr>
          <c:xVal>
            <c:numRef>
              <c:f>'Task 2.1'!$P$27:$P$226</c:f>
              <c:numCache>
                <c:formatCode>0.00</c:formatCode>
                <c:ptCount val="200"/>
                <c:pt idx="0">
                  <c:v>0.25</c:v>
                </c:pt>
                <c:pt idx="1">
                  <c:v>0.75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pt idx="22">
                  <c:v>11.25</c:v>
                </c:pt>
                <c:pt idx="23">
                  <c:v>11.75</c:v>
                </c:pt>
                <c:pt idx="24">
                  <c:v>12.25</c:v>
                </c:pt>
                <c:pt idx="25">
                  <c:v>12.75</c:v>
                </c:pt>
                <c:pt idx="26">
                  <c:v>13.25</c:v>
                </c:pt>
                <c:pt idx="27">
                  <c:v>13.75</c:v>
                </c:pt>
                <c:pt idx="28">
                  <c:v>14.25</c:v>
                </c:pt>
                <c:pt idx="29">
                  <c:v>14.75</c:v>
                </c:pt>
                <c:pt idx="30">
                  <c:v>15.25</c:v>
                </c:pt>
                <c:pt idx="31">
                  <c:v>15.75</c:v>
                </c:pt>
                <c:pt idx="32">
                  <c:v>16.25</c:v>
                </c:pt>
                <c:pt idx="33">
                  <c:v>16.75</c:v>
                </c:pt>
                <c:pt idx="34">
                  <c:v>17.25</c:v>
                </c:pt>
                <c:pt idx="35">
                  <c:v>17.75</c:v>
                </c:pt>
                <c:pt idx="36">
                  <c:v>18.25</c:v>
                </c:pt>
                <c:pt idx="37">
                  <c:v>18.75</c:v>
                </c:pt>
                <c:pt idx="38">
                  <c:v>19.25</c:v>
                </c:pt>
                <c:pt idx="39">
                  <c:v>19.75</c:v>
                </c:pt>
                <c:pt idx="40">
                  <c:v>20.25</c:v>
                </c:pt>
                <c:pt idx="41">
                  <c:v>20.75</c:v>
                </c:pt>
                <c:pt idx="42">
                  <c:v>21.25</c:v>
                </c:pt>
                <c:pt idx="43">
                  <c:v>21.75</c:v>
                </c:pt>
                <c:pt idx="44">
                  <c:v>22.25</c:v>
                </c:pt>
                <c:pt idx="45">
                  <c:v>22.75</c:v>
                </c:pt>
                <c:pt idx="46">
                  <c:v>23.25</c:v>
                </c:pt>
                <c:pt idx="47">
                  <c:v>23.75</c:v>
                </c:pt>
                <c:pt idx="48">
                  <c:v>24.25</c:v>
                </c:pt>
                <c:pt idx="49">
                  <c:v>24.75</c:v>
                </c:pt>
                <c:pt idx="50">
                  <c:v>25.25</c:v>
                </c:pt>
                <c:pt idx="51">
                  <c:v>25.75</c:v>
                </c:pt>
                <c:pt idx="52">
                  <c:v>26.25</c:v>
                </c:pt>
                <c:pt idx="53">
                  <c:v>26.75</c:v>
                </c:pt>
                <c:pt idx="54">
                  <c:v>27.25</c:v>
                </c:pt>
                <c:pt idx="55">
                  <c:v>27.75</c:v>
                </c:pt>
                <c:pt idx="56">
                  <c:v>28.25</c:v>
                </c:pt>
                <c:pt idx="57">
                  <c:v>28.75</c:v>
                </c:pt>
                <c:pt idx="58">
                  <c:v>29.25</c:v>
                </c:pt>
                <c:pt idx="59">
                  <c:v>29.75</c:v>
                </c:pt>
                <c:pt idx="60">
                  <c:v>30.25</c:v>
                </c:pt>
                <c:pt idx="61">
                  <c:v>30.75</c:v>
                </c:pt>
                <c:pt idx="62">
                  <c:v>31.25</c:v>
                </c:pt>
                <c:pt idx="63">
                  <c:v>31.75</c:v>
                </c:pt>
                <c:pt idx="64">
                  <c:v>32.25</c:v>
                </c:pt>
                <c:pt idx="65">
                  <c:v>32.75</c:v>
                </c:pt>
                <c:pt idx="66">
                  <c:v>33.25</c:v>
                </c:pt>
                <c:pt idx="67">
                  <c:v>33.75</c:v>
                </c:pt>
                <c:pt idx="68">
                  <c:v>34.25</c:v>
                </c:pt>
                <c:pt idx="69">
                  <c:v>34.75</c:v>
                </c:pt>
                <c:pt idx="70">
                  <c:v>35.25</c:v>
                </c:pt>
                <c:pt idx="71">
                  <c:v>35.75</c:v>
                </c:pt>
                <c:pt idx="72">
                  <c:v>36.25</c:v>
                </c:pt>
                <c:pt idx="73">
                  <c:v>36.75</c:v>
                </c:pt>
                <c:pt idx="74">
                  <c:v>37.25</c:v>
                </c:pt>
                <c:pt idx="75">
                  <c:v>37.75</c:v>
                </c:pt>
                <c:pt idx="76">
                  <c:v>38.25</c:v>
                </c:pt>
                <c:pt idx="77">
                  <c:v>38.75</c:v>
                </c:pt>
                <c:pt idx="78">
                  <c:v>39.25</c:v>
                </c:pt>
                <c:pt idx="79">
                  <c:v>39.75</c:v>
                </c:pt>
                <c:pt idx="80">
                  <c:v>40.25</c:v>
                </c:pt>
                <c:pt idx="81">
                  <c:v>40.75</c:v>
                </c:pt>
                <c:pt idx="82">
                  <c:v>41.25</c:v>
                </c:pt>
                <c:pt idx="83">
                  <c:v>41.75</c:v>
                </c:pt>
                <c:pt idx="84">
                  <c:v>42.25</c:v>
                </c:pt>
                <c:pt idx="85">
                  <c:v>42.75</c:v>
                </c:pt>
                <c:pt idx="86">
                  <c:v>43.25</c:v>
                </c:pt>
                <c:pt idx="87">
                  <c:v>43.75</c:v>
                </c:pt>
                <c:pt idx="88">
                  <c:v>44.25</c:v>
                </c:pt>
                <c:pt idx="89">
                  <c:v>44.75</c:v>
                </c:pt>
                <c:pt idx="90">
                  <c:v>45.25</c:v>
                </c:pt>
                <c:pt idx="91">
                  <c:v>45.75</c:v>
                </c:pt>
                <c:pt idx="92">
                  <c:v>46.25</c:v>
                </c:pt>
                <c:pt idx="93">
                  <c:v>46.75</c:v>
                </c:pt>
                <c:pt idx="94">
                  <c:v>47.25</c:v>
                </c:pt>
                <c:pt idx="95">
                  <c:v>47.75</c:v>
                </c:pt>
                <c:pt idx="96">
                  <c:v>48.25</c:v>
                </c:pt>
                <c:pt idx="97">
                  <c:v>48.75</c:v>
                </c:pt>
                <c:pt idx="98">
                  <c:v>49.25</c:v>
                </c:pt>
                <c:pt idx="99">
                  <c:v>49.75</c:v>
                </c:pt>
                <c:pt idx="100">
                  <c:v>50.25</c:v>
                </c:pt>
                <c:pt idx="101">
                  <c:v>50.75</c:v>
                </c:pt>
                <c:pt idx="102">
                  <c:v>51.25</c:v>
                </c:pt>
                <c:pt idx="103">
                  <c:v>51.75</c:v>
                </c:pt>
                <c:pt idx="104">
                  <c:v>52.25</c:v>
                </c:pt>
                <c:pt idx="105">
                  <c:v>52.75</c:v>
                </c:pt>
                <c:pt idx="106">
                  <c:v>53.25</c:v>
                </c:pt>
                <c:pt idx="107">
                  <c:v>53.75</c:v>
                </c:pt>
                <c:pt idx="108">
                  <c:v>54.25</c:v>
                </c:pt>
                <c:pt idx="109">
                  <c:v>54.75</c:v>
                </c:pt>
                <c:pt idx="110">
                  <c:v>55.25</c:v>
                </c:pt>
                <c:pt idx="111">
                  <c:v>55.75</c:v>
                </c:pt>
                <c:pt idx="112">
                  <c:v>56.25</c:v>
                </c:pt>
                <c:pt idx="113">
                  <c:v>56.75</c:v>
                </c:pt>
                <c:pt idx="114">
                  <c:v>57.25</c:v>
                </c:pt>
                <c:pt idx="115">
                  <c:v>57.75</c:v>
                </c:pt>
                <c:pt idx="116">
                  <c:v>58.25</c:v>
                </c:pt>
                <c:pt idx="117">
                  <c:v>58.75</c:v>
                </c:pt>
                <c:pt idx="118">
                  <c:v>59.25</c:v>
                </c:pt>
                <c:pt idx="119">
                  <c:v>59.75</c:v>
                </c:pt>
                <c:pt idx="120">
                  <c:v>60.25</c:v>
                </c:pt>
                <c:pt idx="121">
                  <c:v>60.75</c:v>
                </c:pt>
                <c:pt idx="122">
                  <c:v>61.25</c:v>
                </c:pt>
                <c:pt idx="123">
                  <c:v>61.75</c:v>
                </c:pt>
                <c:pt idx="124">
                  <c:v>62.25</c:v>
                </c:pt>
                <c:pt idx="125">
                  <c:v>62.75</c:v>
                </c:pt>
                <c:pt idx="126">
                  <c:v>63.25</c:v>
                </c:pt>
                <c:pt idx="127">
                  <c:v>63.75</c:v>
                </c:pt>
                <c:pt idx="128">
                  <c:v>64.25</c:v>
                </c:pt>
                <c:pt idx="129">
                  <c:v>64.75</c:v>
                </c:pt>
                <c:pt idx="130">
                  <c:v>65.25</c:v>
                </c:pt>
                <c:pt idx="131">
                  <c:v>65.75</c:v>
                </c:pt>
                <c:pt idx="132">
                  <c:v>66.25</c:v>
                </c:pt>
                <c:pt idx="133">
                  <c:v>66.75</c:v>
                </c:pt>
                <c:pt idx="134">
                  <c:v>67.25</c:v>
                </c:pt>
                <c:pt idx="135">
                  <c:v>67.75</c:v>
                </c:pt>
                <c:pt idx="136">
                  <c:v>68.25</c:v>
                </c:pt>
                <c:pt idx="137">
                  <c:v>68.75</c:v>
                </c:pt>
                <c:pt idx="138">
                  <c:v>69.25</c:v>
                </c:pt>
                <c:pt idx="139">
                  <c:v>69.75</c:v>
                </c:pt>
                <c:pt idx="140">
                  <c:v>70.25</c:v>
                </c:pt>
                <c:pt idx="141">
                  <c:v>70.75</c:v>
                </c:pt>
                <c:pt idx="142">
                  <c:v>71.25</c:v>
                </c:pt>
                <c:pt idx="143">
                  <c:v>71.75</c:v>
                </c:pt>
                <c:pt idx="144">
                  <c:v>72.25</c:v>
                </c:pt>
                <c:pt idx="145">
                  <c:v>72.75</c:v>
                </c:pt>
                <c:pt idx="146">
                  <c:v>73.25</c:v>
                </c:pt>
                <c:pt idx="147">
                  <c:v>73.75</c:v>
                </c:pt>
                <c:pt idx="148">
                  <c:v>74.25</c:v>
                </c:pt>
                <c:pt idx="149">
                  <c:v>74.75</c:v>
                </c:pt>
                <c:pt idx="150">
                  <c:v>75.25</c:v>
                </c:pt>
                <c:pt idx="151">
                  <c:v>75.75</c:v>
                </c:pt>
                <c:pt idx="152">
                  <c:v>76.25</c:v>
                </c:pt>
                <c:pt idx="153">
                  <c:v>76.75</c:v>
                </c:pt>
                <c:pt idx="154">
                  <c:v>77.25</c:v>
                </c:pt>
                <c:pt idx="155">
                  <c:v>77.75</c:v>
                </c:pt>
                <c:pt idx="156">
                  <c:v>78.25</c:v>
                </c:pt>
                <c:pt idx="157">
                  <c:v>78.75</c:v>
                </c:pt>
                <c:pt idx="158">
                  <c:v>79.25</c:v>
                </c:pt>
                <c:pt idx="159">
                  <c:v>79.75</c:v>
                </c:pt>
                <c:pt idx="160">
                  <c:v>80.25</c:v>
                </c:pt>
                <c:pt idx="161">
                  <c:v>80.75</c:v>
                </c:pt>
                <c:pt idx="162">
                  <c:v>81.25</c:v>
                </c:pt>
                <c:pt idx="163">
                  <c:v>81.75</c:v>
                </c:pt>
                <c:pt idx="164">
                  <c:v>82.25</c:v>
                </c:pt>
                <c:pt idx="165">
                  <c:v>82.75</c:v>
                </c:pt>
                <c:pt idx="166">
                  <c:v>83.25</c:v>
                </c:pt>
                <c:pt idx="167">
                  <c:v>83.75</c:v>
                </c:pt>
                <c:pt idx="168">
                  <c:v>84.25</c:v>
                </c:pt>
                <c:pt idx="169">
                  <c:v>84.75</c:v>
                </c:pt>
                <c:pt idx="170">
                  <c:v>85.25</c:v>
                </c:pt>
                <c:pt idx="171">
                  <c:v>85.75</c:v>
                </c:pt>
                <c:pt idx="172">
                  <c:v>86.25</c:v>
                </c:pt>
                <c:pt idx="173">
                  <c:v>86.75</c:v>
                </c:pt>
                <c:pt idx="174">
                  <c:v>87.25</c:v>
                </c:pt>
                <c:pt idx="175">
                  <c:v>87.75</c:v>
                </c:pt>
                <c:pt idx="176">
                  <c:v>88.25</c:v>
                </c:pt>
                <c:pt idx="177">
                  <c:v>88.75</c:v>
                </c:pt>
                <c:pt idx="178">
                  <c:v>89.25</c:v>
                </c:pt>
                <c:pt idx="179">
                  <c:v>89.75</c:v>
                </c:pt>
                <c:pt idx="180">
                  <c:v>90.25</c:v>
                </c:pt>
                <c:pt idx="181">
                  <c:v>90.75</c:v>
                </c:pt>
                <c:pt idx="182">
                  <c:v>91.25</c:v>
                </c:pt>
                <c:pt idx="183">
                  <c:v>91.75</c:v>
                </c:pt>
                <c:pt idx="184">
                  <c:v>92.25</c:v>
                </c:pt>
                <c:pt idx="185">
                  <c:v>92.75</c:v>
                </c:pt>
                <c:pt idx="186">
                  <c:v>93.25</c:v>
                </c:pt>
                <c:pt idx="187">
                  <c:v>93.75</c:v>
                </c:pt>
                <c:pt idx="188">
                  <c:v>94.25</c:v>
                </c:pt>
                <c:pt idx="189">
                  <c:v>94.75</c:v>
                </c:pt>
                <c:pt idx="190">
                  <c:v>95.25</c:v>
                </c:pt>
                <c:pt idx="191">
                  <c:v>95.75</c:v>
                </c:pt>
                <c:pt idx="192">
                  <c:v>96.25</c:v>
                </c:pt>
                <c:pt idx="193">
                  <c:v>96.75</c:v>
                </c:pt>
                <c:pt idx="194">
                  <c:v>97.25</c:v>
                </c:pt>
                <c:pt idx="195">
                  <c:v>97.75</c:v>
                </c:pt>
                <c:pt idx="196">
                  <c:v>98.25</c:v>
                </c:pt>
                <c:pt idx="197">
                  <c:v>98.75</c:v>
                </c:pt>
                <c:pt idx="198">
                  <c:v>99.25</c:v>
                </c:pt>
                <c:pt idx="199">
                  <c:v>99.75</c:v>
                </c:pt>
              </c:numCache>
            </c:numRef>
          </c:xVal>
          <c:yVal>
            <c:numRef>
              <c:f>'Task 2.1'!$Q$27:$Q$226</c:f>
              <c:numCache>
                <c:formatCode>0.00</c:formatCode>
                <c:ptCount val="200"/>
                <c:pt idx="0">
                  <c:v>6.4499999999999993</c:v>
                </c:pt>
                <c:pt idx="1">
                  <c:v>8.25</c:v>
                </c:pt>
                <c:pt idx="2">
                  <c:v>8.3999999999999986</c:v>
                </c:pt>
                <c:pt idx="3">
                  <c:v>8.6999999999999993</c:v>
                </c:pt>
                <c:pt idx="4">
                  <c:v>8.6999999999999993</c:v>
                </c:pt>
                <c:pt idx="5">
                  <c:v>9</c:v>
                </c:pt>
                <c:pt idx="6">
                  <c:v>9</c:v>
                </c:pt>
                <c:pt idx="7">
                  <c:v>9</c:v>
                </c:pt>
                <c:pt idx="8">
                  <c:v>9.1499999999999986</c:v>
                </c:pt>
                <c:pt idx="9">
                  <c:v>9.1499999999999986</c:v>
                </c:pt>
                <c:pt idx="10">
                  <c:v>9.3000000000000007</c:v>
                </c:pt>
                <c:pt idx="11">
                  <c:v>9.3000000000000007</c:v>
                </c:pt>
                <c:pt idx="12">
                  <c:v>9.3000000000000007</c:v>
                </c:pt>
                <c:pt idx="13">
                  <c:v>9.3000000000000007</c:v>
                </c:pt>
                <c:pt idx="14">
                  <c:v>9.3000000000000007</c:v>
                </c:pt>
                <c:pt idx="15">
                  <c:v>9.75</c:v>
                </c:pt>
                <c:pt idx="16">
                  <c:v>9.75</c:v>
                </c:pt>
                <c:pt idx="17">
                  <c:v>9.75</c:v>
                </c:pt>
                <c:pt idx="18">
                  <c:v>9.75</c:v>
                </c:pt>
                <c:pt idx="19">
                  <c:v>9.75</c:v>
                </c:pt>
                <c:pt idx="20">
                  <c:v>9.75</c:v>
                </c:pt>
                <c:pt idx="21">
                  <c:v>9.8999999999999986</c:v>
                </c:pt>
                <c:pt idx="22">
                  <c:v>9.8999999999999986</c:v>
                </c:pt>
                <c:pt idx="23">
                  <c:v>9.8999999999999986</c:v>
                </c:pt>
                <c:pt idx="24">
                  <c:v>9.8999999999999986</c:v>
                </c:pt>
                <c:pt idx="25">
                  <c:v>10.050000000000001</c:v>
                </c:pt>
                <c:pt idx="26">
                  <c:v>10.050000000000001</c:v>
                </c:pt>
                <c:pt idx="27">
                  <c:v>10.050000000000001</c:v>
                </c:pt>
                <c:pt idx="28">
                  <c:v>10.050000000000001</c:v>
                </c:pt>
                <c:pt idx="29">
                  <c:v>10.050000000000001</c:v>
                </c:pt>
                <c:pt idx="30">
                  <c:v>10.050000000000001</c:v>
                </c:pt>
                <c:pt idx="31">
                  <c:v>10.350000000000001</c:v>
                </c:pt>
                <c:pt idx="32">
                  <c:v>10.350000000000001</c:v>
                </c:pt>
                <c:pt idx="33">
                  <c:v>10.350000000000001</c:v>
                </c:pt>
                <c:pt idx="34">
                  <c:v>10.5</c:v>
                </c:pt>
                <c:pt idx="35">
                  <c:v>10.5</c:v>
                </c:pt>
                <c:pt idx="36">
                  <c:v>10.5</c:v>
                </c:pt>
                <c:pt idx="37">
                  <c:v>10.5</c:v>
                </c:pt>
                <c:pt idx="38">
                  <c:v>10.5</c:v>
                </c:pt>
                <c:pt idx="39">
                  <c:v>10.5</c:v>
                </c:pt>
                <c:pt idx="40">
                  <c:v>10.5</c:v>
                </c:pt>
                <c:pt idx="41">
                  <c:v>10.649999999999999</c:v>
                </c:pt>
                <c:pt idx="42">
                  <c:v>10.649999999999999</c:v>
                </c:pt>
                <c:pt idx="43">
                  <c:v>10.649999999999999</c:v>
                </c:pt>
                <c:pt idx="44">
                  <c:v>10.649999999999999</c:v>
                </c:pt>
                <c:pt idx="45">
                  <c:v>10.649999999999999</c:v>
                </c:pt>
                <c:pt idx="46">
                  <c:v>10.649999999999999</c:v>
                </c:pt>
                <c:pt idx="47">
                  <c:v>10.649999999999999</c:v>
                </c:pt>
                <c:pt idx="48">
                  <c:v>10.649999999999999</c:v>
                </c:pt>
                <c:pt idx="49">
                  <c:v>10.649999999999999</c:v>
                </c:pt>
                <c:pt idx="50">
                  <c:v>10.649999999999999</c:v>
                </c:pt>
                <c:pt idx="51">
                  <c:v>10.649999999999999</c:v>
                </c:pt>
                <c:pt idx="52">
                  <c:v>10.649999999999999</c:v>
                </c:pt>
                <c:pt idx="53">
                  <c:v>10.649999999999999</c:v>
                </c:pt>
                <c:pt idx="54">
                  <c:v>10.649999999999999</c:v>
                </c:pt>
                <c:pt idx="55">
                  <c:v>10.8</c:v>
                </c:pt>
                <c:pt idx="56">
                  <c:v>10.8</c:v>
                </c:pt>
                <c:pt idx="57">
                  <c:v>10.8</c:v>
                </c:pt>
                <c:pt idx="58">
                  <c:v>10.8</c:v>
                </c:pt>
                <c:pt idx="59">
                  <c:v>10.8</c:v>
                </c:pt>
                <c:pt idx="60">
                  <c:v>10.8</c:v>
                </c:pt>
                <c:pt idx="61">
                  <c:v>10.8</c:v>
                </c:pt>
                <c:pt idx="62">
                  <c:v>10.8</c:v>
                </c:pt>
                <c:pt idx="63">
                  <c:v>10.8</c:v>
                </c:pt>
                <c:pt idx="64">
                  <c:v>10.8</c:v>
                </c:pt>
                <c:pt idx="65">
                  <c:v>10.8</c:v>
                </c:pt>
                <c:pt idx="66">
                  <c:v>10.8</c:v>
                </c:pt>
                <c:pt idx="67">
                  <c:v>10.8</c:v>
                </c:pt>
                <c:pt idx="68">
                  <c:v>10.8</c:v>
                </c:pt>
                <c:pt idx="69">
                  <c:v>11.100000000000001</c:v>
                </c:pt>
                <c:pt idx="70">
                  <c:v>11.100000000000001</c:v>
                </c:pt>
                <c:pt idx="71">
                  <c:v>11.100000000000001</c:v>
                </c:pt>
                <c:pt idx="72">
                  <c:v>11.100000000000001</c:v>
                </c:pt>
                <c:pt idx="73">
                  <c:v>11.100000000000001</c:v>
                </c:pt>
                <c:pt idx="74">
                  <c:v>11.100000000000001</c:v>
                </c:pt>
                <c:pt idx="75">
                  <c:v>11.100000000000001</c:v>
                </c:pt>
                <c:pt idx="76">
                  <c:v>11.100000000000001</c:v>
                </c:pt>
                <c:pt idx="77">
                  <c:v>11.100000000000001</c:v>
                </c:pt>
                <c:pt idx="78">
                  <c:v>11.25</c:v>
                </c:pt>
                <c:pt idx="79">
                  <c:v>11.25</c:v>
                </c:pt>
                <c:pt idx="80">
                  <c:v>11.25</c:v>
                </c:pt>
                <c:pt idx="81">
                  <c:v>11.25</c:v>
                </c:pt>
                <c:pt idx="82">
                  <c:v>11.25</c:v>
                </c:pt>
                <c:pt idx="83">
                  <c:v>11.25</c:v>
                </c:pt>
                <c:pt idx="84">
                  <c:v>11.25</c:v>
                </c:pt>
                <c:pt idx="85">
                  <c:v>11.25</c:v>
                </c:pt>
                <c:pt idx="86">
                  <c:v>11.25</c:v>
                </c:pt>
                <c:pt idx="87">
                  <c:v>11.399999999999999</c:v>
                </c:pt>
                <c:pt idx="88">
                  <c:v>11.399999999999999</c:v>
                </c:pt>
                <c:pt idx="89">
                  <c:v>11.399999999999999</c:v>
                </c:pt>
                <c:pt idx="90">
                  <c:v>11.399999999999999</c:v>
                </c:pt>
                <c:pt idx="91">
                  <c:v>11.399999999999999</c:v>
                </c:pt>
                <c:pt idx="92">
                  <c:v>11.399999999999999</c:v>
                </c:pt>
                <c:pt idx="93">
                  <c:v>11.399999999999999</c:v>
                </c:pt>
                <c:pt idx="94">
                  <c:v>11.399999999999999</c:v>
                </c:pt>
                <c:pt idx="95">
                  <c:v>11.399999999999999</c:v>
                </c:pt>
                <c:pt idx="96">
                  <c:v>11.399999999999999</c:v>
                </c:pt>
                <c:pt idx="97">
                  <c:v>11.399999999999999</c:v>
                </c:pt>
                <c:pt idx="98">
                  <c:v>11.399999999999999</c:v>
                </c:pt>
                <c:pt idx="99">
                  <c:v>11.399999999999999</c:v>
                </c:pt>
                <c:pt idx="100">
                  <c:v>11.399999999999999</c:v>
                </c:pt>
                <c:pt idx="101">
                  <c:v>11.55</c:v>
                </c:pt>
                <c:pt idx="102">
                  <c:v>11.55</c:v>
                </c:pt>
                <c:pt idx="103">
                  <c:v>11.55</c:v>
                </c:pt>
                <c:pt idx="104">
                  <c:v>11.55</c:v>
                </c:pt>
                <c:pt idx="105">
                  <c:v>11.55</c:v>
                </c:pt>
                <c:pt idx="106">
                  <c:v>11.55</c:v>
                </c:pt>
                <c:pt idx="107">
                  <c:v>11.55</c:v>
                </c:pt>
                <c:pt idx="108">
                  <c:v>11.850000000000001</c:v>
                </c:pt>
                <c:pt idx="109">
                  <c:v>11.850000000000001</c:v>
                </c:pt>
                <c:pt idx="110">
                  <c:v>11.850000000000001</c:v>
                </c:pt>
                <c:pt idx="111">
                  <c:v>11.850000000000001</c:v>
                </c:pt>
                <c:pt idx="112">
                  <c:v>11.850000000000001</c:v>
                </c:pt>
                <c:pt idx="113">
                  <c:v>11.850000000000001</c:v>
                </c:pt>
                <c:pt idx="114">
                  <c:v>11.850000000000001</c:v>
                </c:pt>
                <c:pt idx="115">
                  <c:v>11.850000000000001</c:v>
                </c:pt>
                <c:pt idx="116">
                  <c:v>11.850000000000001</c:v>
                </c:pt>
                <c:pt idx="117">
                  <c:v>11.850000000000001</c:v>
                </c:pt>
                <c:pt idx="118">
                  <c:v>11.850000000000001</c:v>
                </c:pt>
                <c:pt idx="119">
                  <c:v>11.850000000000001</c:v>
                </c:pt>
                <c:pt idx="120">
                  <c:v>11.850000000000001</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12.149999999999999</c:v>
                </c:pt>
                <c:pt idx="136">
                  <c:v>12.149999999999999</c:v>
                </c:pt>
                <c:pt idx="137">
                  <c:v>12.149999999999999</c:v>
                </c:pt>
                <c:pt idx="138">
                  <c:v>12.149999999999999</c:v>
                </c:pt>
                <c:pt idx="139">
                  <c:v>12.149999999999999</c:v>
                </c:pt>
                <c:pt idx="140">
                  <c:v>12.149999999999999</c:v>
                </c:pt>
                <c:pt idx="141">
                  <c:v>12.149999999999999</c:v>
                </c:pt>
                <c:pt idx="142">
                  <c:v>12.149999999999999</c:v>
                </c:pt>
                <c:pt idx="143">
                  <c:v>12.149999999999999</c:v>
                </c:pt>
                <c:pt idx="144">
                  <c:v>12.149999999999999</c:v>
                </c:pt>
                <c:pt idx="145">
                  <c:v>12.299999999999999</c:v>
                </c:pt>
                <c:pt idx="146">
                  <c:v>12.299999999999999</c:v>
                </c:pt>
                <c:pt idx="147">
                  <c:v>12.299999999999999</c:v>
                </c:pt>
                <c:pt idx="148">
                  <c:v>12.299999999999999</c:v>
                </c:pt>
                <c:pt idx="149">
                  <c:v>12.299999999999999</c:v>
                </c:pt>
                <c:pt idx="150">
                  <c:v>12.299999999999999</c:v>
                </c:pt>
                <c:pt idx="151">
                  <c:v>12.299999999999999</c:v>
                </c:pt>
                <c:pt idx="152">
                  <c:v>12.299999999999999</c:v>
                </c:pt>
                <c:pt idx="153">
                  <c:v>12.299999999999999</c:v>
                </c:pt>
                <c:pt idx="154">
                  <c:v>12.299999999999999</c:v>
                </c:pt>
                <c:pt idx="155">
                  <c:v>12.299999999999999</c:v>
                </c:pt>
                <c:pt idx="156">
                  <c:v>12.600000000000001</c:v>
                </c:pt>
                <c:pt idx="157">
                  <c:v>12.600000000000001</c:v>
                </c:pt>
                <c:pt idx="158">
                  <c:v>12.600000000000001</c:v>
                </c:pt>
                <c:pt idx="159">
                  <c:v>12.600000000000001</c:v>
                </c:pt>
                <c:pt idx="160">
                  <c:v>12.600000000000001</c:v>
                </c:pt>
                <c:pt idx="161">
                  <c:v>12.600000000000001</c:v>
                </c:pt>
                <c:pt idx="162">
                  <c:v>12.600000000000001</c:v>
                </c:pt>
                <c:pt idx="163">
                  <c:v>12.600000000000001</c:v>
                </c:pt>
                <c:pt idx="164">
                  <c:v>12.600000000000001</c:v>
                </c:pt>
                <c:pt idx="165">
                  <c:v>12.600000000000001</c:v>
                </c:pt>
                <c:pt idx="166">
                  <c:v>12.600000000000001</c:v>
                </c:pt>
                <c:pt idx="167">
                  <c:v>12.75</c:v>
                </c:pt>
                <c:pt idx="168">
                  <c:v>12.75</c:v>
                </c:pt>
                <c:pt idx="169">
                  <c:v>12.75</c:v>
                </c:pt>
                <c:pt idx="170">
                  <c:v>12.75</c:v>
                </c:pt>
                <c:pt idx="171">
                  <c:v>12.899999999999999</c:v>
                </c:pt>
                <c:pt idx="172">
                  <c:v>12.899999999999999</c:v>
                </c:pt>
                <c:pt idx="173">
                  <c:v>12.899999999999999</c:v>
                </c:pt>
                <c:pt idx="174">
                  <c:v>12.899999999999999</c:v>
                </c:pt>
                <c:pt idx="175">
                  <c:v>13.200000000000001</c:v>
                </c:pt>
                <c:pt idx="176">
                  <c:v>13.200000000000001</c:v>
                </c:pt>
                <c:pt idx="177">
                  <c:v>13.200000000000001</c:v>
                </c:pt>
                <c:pt idx="178">
                  <c:v>13.200000000000001</c:v>
                </c:pt>
                <c:pt idx="179">
                  <c:v>13.200000000000001</c:v>
                </c:pt>
                <c:pt idx="180">
                  <c:v>13.200000000000001</c:v>
                </c:pt>
                <c:pt idx="181">
                  <c:v>13.350000000000001</c:v>
                </c:pt>
                <c:pt idx="182">
                  <c:v>13.350000000000001</c:v>
                </c:pt>
                <c:pt idx="183">
                  <c:v>13.350000000000001</c:v>
                </c:pt>
                <c:pt idx="184">
                  <c:v>13.350000000000001</c:v>
                </c:pt>
                <c:pt idx="185">
                  <c:v>13.5</c:v>
                </c:pt>
                <c:pt idx="186">
                  <c:v>13.5</c:v>
                </c:pt>
                <c:pt idx="187">
                  <c:v>13.5</c:v>
                </c:pt>
                <c:pt idx="188">
                  <c:v>13.5</c:v>
                </c:pt>
                <c:pt idx="189">
                  <c:v>13.5</c:v>
                </c:pt>
                <c:pt idx="190">
                  <c:v>13.5</c:v>
                </c:pt>
                <c:pt idx="191">
                  <c:v>13.950000000000001</c:v>
                </c:pt>
                <c:pt idx="192">
                  <c:v>13.950000000000001</c:v>
                </c:pt>
                <c:pt idx="193">
                  <c:v>13.950000000000001</c:v>
                </c:pt>
                <c:pt idx="194">
                  <c:v>14.100000000000001</c:v>
                </c:pt>
                <c:pt idx="195">
                  <c:v>14.100000000000001</c:v>
                </c:pt>
                <c:pt idx="196">
                  <c:v>14.25</c:v>
                </c:pt>
                <c:pt idx="197">
                  <c:v>14.700000000000001</c:v>
                </c:pt>
                <c:pt idx="198">
                  <c:v>14.850000000000001</c:v>
                </c:pt>
                <c:pt idx="199">
                  <c:v>14.850000000000001</c:v>
                </c:pt>
              </c:numCache>
            </c:numRef>
          </c:yVal>
          <c:smooth val="0"/>
          <c:extLst xmlns:c16r2="http://schemas.microsoft.com/office/drawing/2015/06/chart">
            <c:ext xmlns:c16="http://schemas.microsoft.com/office/drawing/2014/chart" uri="{C3380CC4-5D6E-409C-BE32-E72D297353CC}">
              <c16:uniqueId val="{00000000-421F-4D16-90D6-8E0B968AD25B}"/>
            </c:ext>
          </c:extLst>
        </c:ser>
        <c:dLbls>
          <c:showLegendKey val="0"/>
          <c:showVal val="0"/>
          <c:showCatName val="0"/>
          <c:showSerName val="0"/>
          <c:showPercent val="0"/>
          <c:showBubbleSize val="0"/>
        </c:dLbls>
        <c:axId val="282697728"/>
        <c:axId val="282699648"/>
      </c:scatterChart>
      <c:valAx>
        <c:axId val="282697728"/>
        <c:scaling>
          <c:orientation val="minMax"/>
        </c:scaling>
        <c:delete val="0"/>
        <c:axPos val="b"/>
        <c:title>
          <c:tx>
            <c:rich>
              <a:bodyPr/>
              <a:lstStyle/>
              <a:p>
                <a:pPr>
                  <a:defRPr/>
                </a:pPr>
                <a:r>
                  <a:rPr lang="en-GB" sz="900" b="1" i="0" baseline="0">
                    <a:effectLst/>
                  </a:rPr>
                  <a:t>Sample Percentile</a:t>
                </a:r>
                <a:endParaRPr lang="en-GB" sz="900">
                  <a:effectLst/>
                </a:endParaRPr>
              </a:p>
            </c:rich>
          </c:tx>
          <c:overlay val="0"/>
        </c:title>
        <c:numFmt formatCode="0.00" sourceLinked="1"/>
        <c:majorTickMark val="out"/>
        <c:minorTickMark val="none"/>
        <c:tickLblPos val="nextTo"/>
        <c:crossAx val="282699648"/>
        <c:crosses val="autoZero"/>
        <c:crossBetween val="midCat"/>
      </c:valAx>
      <c:valAx>
        <c:axId val="282699648"/>
        <c:scaling>
          <c:orientation val="minMax"/>
        </c:scaling>
        <c:delete val="0"/>
        <c:axPos val="l"/>
        <c:title>
          <c:overlay val="0"/>
        </c:title>
        <c:numFmt formatCode="0.00" sourceLinked="1"/>
        <c:majorTickMark val="out"/>
        <c:minorTickMark val="none"/>
        <c:tickLblPos val="nextTo"/>
        <c:crossAx val="282697728"/>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94807722934"/>
          <c:y val="8.0779944289693595E-2"/>
          <c:w val="0.58609318903694496"/>
          <c:h val="0.77158774373258998"/>
        </c:manualLayout>
      </c:layout>
      <c:lineChart>
        <c:grouping val="standard"/>
        <c:varyColors val="0"/>
        <c:ser>
          <c:idx val="0"/>
          <c:order val="0"/>
          <c:tx>
            <c:strRef>
              <c:f>Task2.2!$B$31</c:f>
              <c:strCache>
                <c:ptCount val="1"/>
                <c:pt idx="0">
                  <c:v>Low Brand Image</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Task2.2!$C$30:$D$30</c:f>
              <c:strCache>
                <c:ptCount val="2"/>
                <c:pt idx="0">
                  <c:v>Low Quality</c:v>
                </c:pt>
                <c:pt idx="1">
                  <c:v>High Quality</c:v>
                </c:pt>
              </c:strCache>
            </c:strRef>
          </c:cat>
          <c:val>
            <c:numRef>
              <c:f>Task2.2!$C$31:$D$31</c:f>
              <c:numCache>
                <c:formatCode>General</c:formatCode>
                <c:ptCount val="2"/>
                <c:pt idx="0">
                  <c:v>10.084044594664613</c:v>
                </c:pt>
                <c:pt idx="1">
                  <c:v>11.779778505029062</c:v>
                </c:pt>
              </c:numCache>
            </c:numRef>
          </c:val>
          <c:smooth val="0"/>
          <c:extLst xmlns:c16r2="http://schemas.microsoft.com/office/drawing/2015/06/chart">
            <c:ext xmlns:c16="http://schemas.microsoft.com/office/drawing/2014/chart" uri="{C3380CC4-5D6E-409C-BE32-E72D297353CC}">
              <c16:uniqueId val="{00000000-E73C-4591-84C4-0A37FB717DD6}"/>
            </c:ext>
          </c:extLst>
        </c:ser>
        <c:ser>
          <c:idx val="1"/>
          <c:order val="1"/>
          <c:tx>
            <c:strRef>
              <c:f>Task2.2!$B$32</c:f>
              <c:strCache>
                <c:ptCount val="1"/>
                <c:pt idx="0">
                  <c:v>High Brand Image</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Task2.2!$C$30:$D$30</c:f>
              <c:strCache>
                <c:ptCount val="2"/>
                <c:pt idx="0">
                  <c:v>Low Quality</c:v>
                </c:pt>
                <c:pt idx="1">
                  <c:v>High Quality</c:v>
                </c:pt>
              </c:strCache>
            </c:strRef>
          </c:cat>
          <c:val>
            <c:numRef>
              <c:f>Task2.2!$C$32:$D$32</c:f>
              <c:numCache>
                <c:formatCode>General</c:formatCode>
                <c:ptCount val="2"/>
                <c:pt idx="0">
                  <c:v>11.49914616898406</c:v>
                </c:pt>
                <c:pt idx="1">
                  <c:v>12.552862583129217</c:v>
                </c:pt>
              </c:numCache>
            </c:numRef>
          </c:val>
          <c:smooth val="0"/>
          <c:extLst xmlns:c16r2="http://schemas.microsoft.com/office/drawing/2015/06/chart">
            <c:ext xmlns:c16="http://schemas.microsoft.com/office/drawing/2014/chart" uri="{C3380CC4-5D6E-409C-BE32-E72D297353CC}">
              <c16:uniqueId val="{00000001-E73C-4591-84C4-0A37FB717DD6}"/>
            </c:ext>
          </c:extLst>
        </c:ser>
        <c:dLbls>
          <c:showLegendKey val="0"/>
          <c:showVal val="0"/>
          <c:showCatName val="0"/>
          <c:showSerName val="0"/>
          <c:showPercent val="0"/>
          <c:showBubbleSize val="0"/>
        </c:dLbls>
        <c:marker val="1"/>
        <c:smooth val="0"/>
        <c:axId val="282827776"/>
        <c:axId val="282842240"/>
      </c:lineChart>
      <c:catAx>
        <c:axId val="282827776"/>
        <c:scaling>
          <c:orientation val="minMax"/>
        </c:scaling>
        <c:delete val="0"/>
        <c:axPos val="b"/>
        <c:title>
          <c:tx>
            <c:rich>
              <a:bodyPr/>
              <a:lstStyle/>
              <a:p>
                <a:pPr>
                  <a:defRPr/>
                </a:pPr>
                <a:r>
                  <a:rPr lang="en-GB"/>
                  <a:t>Perception of Quality</a:t>
                </a:r>
              </a:p>
            </c:rich>
          </c:tx>
          <c:layout/>
          <c:overlay val="0"/>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282842240"/>
        <c:crosses val="autoZero"/>
        <c:auto val="1"/>
        <c:lblAlgn val="ctr"/>
        <c:lblOffset val="100"/>
        <c:tickLblSkip val="1"/>
        <c:tickMarkSkip val="1"/>
        <c:noMultiLvlLbl val="0"/>
      </c:catAx>
      <c:valAx>
        <c:axId val="282842240"/>
        <c:scaling>
          <c:orientation val="minMax"/>
          <c:max val="20"/>
          <c:min val="6"/>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a:t>
                </a:r>
              </a:p>
            </c:rich>
          </c:tx>
          <c:layout>
            <c:manualLayout>
              <c:xMode val="edge"/>
              <c:yMode val="edge"/>
              <c:x val="2.6490087640087898E-2"/>
              <c:y val="0.278551532033425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282827776"/>
        <c:crosses val="autoZero"/>
        <c:crossBetween val="between"/>
      </c:valAx>
      <c:spPr>
        <a:solidFill>
          <a:srgbClr val="FFFFFF"/>
        </a:solidFill>
        <a:ln w="12700">
          <a:solidFill>
            <a:srgbClr val="808080"/>
          </a:solidFill>
          <a:prstDash val="solid"/>
        </a:ln>
      </c:spPr>
    </c:plotArea>
    <c:legend>
      <c:legendPos val="r"/>
      <c:layout/>
      <c:overlay val="0"/>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200"/>
              <c:pt idx="0">
                <c:v>1</c:v>
              </c:pt>
              <c:pt idx="1">
                <c:v>0.99</c:v>
              </c:pt>
              <c:pt idx="2">
                <c:v>0.98</c:v>
              </c:pt>
              <c:pt idx="3">
                <c:v>0.97</c:v>
              </c:pt>
              <c:pt idx="4">
                <c:v>0.96</c:v>
              </c:pt>
              <c:pt idx="5">
                <c:v>0.95</c:v>
              </c:pt>
              <c:pt idx="6">
                <c:v>0.94</c:v>
              </c:pt>
              <c:pt idx="7">
                <c:v>0.93</c:v>
              </c:pt>
              <c:pt idx="8">
                <c:v>0.92</c:v>
              </c:pt>
              <c:pt idx="9">
                <c:v>0.91</c:v>
              </c:pt>
              <c:pt idx="10">
                <c:v>0.9</c:v>
              </c:pt>
              <c:pt idx="11">
                <c:v>0.89</c:v>
              </c:pt>
              <c:pt idx="12">
                <c:v>0.88</c:v>
              </c:pt>
              <c:pt idx="13">
                <c:v>0.87</c:v>
              </c:pt>
              <c:pt idx="14">
                <c:v>0.86</c:v>
              </c:pt>
              <c:pt idx="15">
                <c:v>0.85</c:v>
              </c:pt>
              <c:pt idx="16">
                <c:v>0.84</c:v>
              </c:pt>
              <c:pt idx="17">
                <c:v>0.84</c:v>
              </c:pt>
              <c:pt idx="18">
                <c:v>0.83</c:v>
              </c:pt>
              <c:pt idx="19">
                <c:v>0.82</c:v>
              </c:pt>
              <c:pt idx="20">
                <c:v>0.82</c:v>
              </c:pt>
              <c:pt idx="21">
                <c:v>0.81</c:v>
              </c:pt>
              <c:pt idx="22">
                <c:v>0.8</c:v>
              </c:pt>
              <c:pt idx="23">
                <c:v>0.79</c:v>
              </c:pt>
              <c:pt idx="24">
                <c:v>0.79</c:v>
              </c:pt>
              <c:pt idx="25">
                <c:v>0.78</c:v>
              </c:pt>
              <c:pt idx="26">
                <c:v>0.77</c:v>
              </c:pt>
              <c:pt idx="27">
                <c:v>0.76</c:v>
              </c:pt>
              <c:pt idx="28">
                <c:v>0.75</c:v>
              </c:pt>
              <c:pt idx="29">
                <c:v>0.74</c:v>
              </c:pt>
              <c:pt idx="30">
                <c:v>0.73</c:v>
              </c:pt>
              <c:pt idx="31">
                <c:v>0.72</c:v>
              </c:pt>
              <c:pt idx="32">
                <c:v>0.71</c:v>
              </c:pt>
              <c:pt idx="33">
                <c:v>0.7</c:v>
              </c:pt>
              <c:pt idx="34">
                <c:v>0.69</c:v>
              </c:pt>
              <c:pt idx="35">
                <c:v>0.68</c:v>
              </c:pt>
              <c:pt idx="36">
                <c:v>0.67</c:v>
              </c:pt>
              <c:pt idx="37">
                <c:v>0.66</c:v>
              </c:pt>
              <c:pt idx="38">
                <c:v>0.65</c:v>
              </c:pt>
              <c:pt idx="39">
                <c:v>0.64</c:v>
              </c:pt>
              <c:pt idx="40">
                <c:v>0.64</c:v>
              </c:pt>
              <c:pt idx="41">
                <c:v>0.63</c:v>
              </c:pt>
              <c:pt idx="42">
                <c:v>0.62</c:v>
              </c:pt>
              <c:pt idx="43">
                <c:v>0.61</c:v>
              </c:pt>
              <c:pt idx="44">
                <c:v>0.61</c:v>
              </c:pt>
              <c:pt idx="45">
                <c:v>0.6</c:v>
              </c:pt>
              <c:pt idx="46">
                <c:v>0.59</c:v>
              </c:pt>
              <c:pt idx="47">
                <c:v>0.57999999999999996</c:v>
              </c:pt>
              <c:pt idx="48">
                <c:v>0.56999999999999995</c:v>
              </c:pt>
              <c:pt idx="49">
                <c:v>0.56000000000000005</c:v>
              </c:pt>
              <c:pt idx="50">
                <c:v>0.56000000000000005</c:v>
              </c:pt>
              <c:pt idx="51">
                <c:v>0.55000000000000004</c:v>
              </c:pt>
              <c:pt idx="52">
                <c:v>0.55000000000000004</c:v>
              </c:pt>
              <c:pt idx="53">
                <c:v>0.54</c:v>
              </c:pt>
              <c:pt idx="54">
                <c:v>0.53</c:v>
              </c:pt>
              <c:pt idx="55">
                <c:v>0.52</c:v>
              </c:pt>
              <c:pt idx="56">
                <c:v>0.52</c:v>
              </c:pt>
              <c:pt idx="57">
                <c:v>0.51</c:v>
              </c:pt>
              <c:pt idx="58">
                <c:v>0.5</c:v>
              </c:pt>
              <c:pt idx="59">
                <c:v>0.49</c:v>
              </c:pt>
              <c:pt idx="60">
                <c:v>0.48</c:v>
              </c:pt>
              <c:pt idx="61">
                <c:v>0.47</c:v>
              </c:pt>
              <c:pt idx="62">
                <c:v>0.46</c:v>
              </c:pt>
              <c:pt idx="63">
                <c:v>0.45</c:v>
              </c:pt>
              <c:pt idx="64">
                <c:v>0.45</c:v>
              </c:pt>
              <c:pt idx="65">
                <c:v>0.44</c:v>
              </c:pt>
              <c:pt idx="66">
                <c:v>0.44</c:v>
              </c:pt>
              <c:pt idx="67">
                <c:v>0.44</c:v>
              </c:pt>
              <c:pt idx="68">
                <c:v>0.43</c:v>
              </c:pt>
              <c:pt idx="69">
                <c:v>0.42</c:v>
              </c:pt>
              <c:pt idx="70">
                <c:v>0.41</c:v>
              </c:pt>
              <c:pt idx="71">
                <c:v>0.4</c:v>
              </c:pt>
              <c:pt idx="72">
                <c:v>0.39</c:v>
              </c:pt>
              <c:pt idx="73">
                <c:v>0.38</c:v>
              </c:pt>
              <c:pt idx="74">
                <c:v>0.38</c:v>
              </c:pt>
              <c:pt idx="75">
                <c:v>0.38</c:v>
              </c:pt>
              <c:pt idx="76">
                <c:v>0.38</c:v>
              </c:pt>
              <c:pt idx="77">
                <c:v>0.37</c:v>
              </c:pt>
              <c:pt idx="78">
                <c:v>0.36</c:v>
              </c:pt>
              <c:pt idx="79">
                <c:v>0.36</c:v>
              </c:pt>
              <c:pt idx="80">
                <c:v>0.35</c:v>
              </c:pt>
              <c:pt idx="81">
                <c:v>0.35</c:v>
              </c:pt>
              <c:pt idx="82">
                <c:v>0.34</c:v>
              </c:pt>
              <c:pt idx="83">
                <c:v>0.33</c:v>
              </c:pt>
              <c:pt idx="84">
                <c:v>0.32</c:v>
              </c:pt>
              <c:pt idx="85">
                <c:v>0.31</c:v>
              </c:pt>
              <c:pt idx="86">
                <c:v>0.3</c:v>
              </c:pt>
              <c:pt idx="87">
                <c:v>0.28999999999999998</c:v>
              </c:pt>
              <c:pt idx="88">
                <c:v>0.28000000000000003</c:v>
              </c:pt>
              <c:pt idx="89">
                <c:v>0.27</c:v>
              </c:pt>
              <c:pt idx="90">
                <c:v>0.27</c:v>
              </c:pt>
              <c:pt idx="91">
                <c:v>0.27</c:v>
              </c:pt>
              <c:pt idx="92">
                <c:v>0.27</c:v>
              </c:pt>
              <c:pt idx="93">
                <c:v>0.26</c:v>
              </c:pt>
              <c:pt idx="94">
                <c:v>0.25</c:v>
              </c:pt>
              <c:pt idx="95">
                <c:v>0.25</c:v>
              </c:pt>
              <c:pt idx="96">
                <c:v>0.25</c:v>
              </c:pt>
              <c:pt idx="97">
                <c:v>0.24</c:v>
              </c:pt>
              <c:pt idx="98">
                <c:v>0.24</c:v>
              </c:pt>
              <c:pt idx="99">
                <c:v>0.23</c:v>
              </c:pt>
              <c:pt idx="100">
                <c:v>0.22</c:v>
              </c:pt>
              <c:pt idx="101">
                <c:v>0.21</c:v>
              </c:pt>
              <c:pt idx="102">
                <c:v>0.21</c:v>
              </c:pt>
              <c:pt idx="103">
                <c:v>0.2</c:v>
              </c:pt>
              <c:pt idx="104">
                <c:v>0.2</c:v>
              </c:pt>
              <c:pt idx="105">
                <c:v>0.2</c:v>
              </c:pt>
              <c:pt idx="106">
                <c:v>0.2</c:v>
              </c:pt>
              <c:pt idx="107">
                <c:v>0.2</c:v>
              </c:pt>
              <c:pt idx="108">
                <c:v>0.2</c:v>
              </c:pt>
              <c:pt idx="109">
                <c:v>0.19</c:v>
              </c:pt>
              <c:pt idx="110">
                <c:v>0.19</c:v>
              </c:pt>
              <c:pt idx="111">
                <c:v>0.19</c:v>
              </c:pt>
              <c:pt idx="112">
                <c:v>0.19</c:v>
              </c:pt>
              <c:pt idx="113">
                <c:v>0.19</c:v>
              </c:pt>
              <c:pt idx="114">
                <c:v>0.19</c:v>
              </c:pt>
              <c:pt idx="115">
                <c:v>0.19</c:v>
              </c:pt>
              <c:pt idx="116">
                <c:v>0.18</c:v>
              </c:pt>
              <c:pt idx="117">
                <c:v>0.17</c:v>
              </c:pt>
              <c:pt idx="118">
                <c:v>0.17</c:v>
              </c:pt>
              <c:pt idx="119">
                <c:v>0.17</c:v>
              </c:pt>
              <c:pt idx="120">
                <c:v>0.17</c:v>
              </c:pt>
              <c:pt idx="121">
                <c:v>0.16</c:v>
              </c:pt>
              <c:pt idx="122">
                <c:v>0.16</c:v>
              </c:pt>
              <c:pt idx="123">
                <c:v>0.16</c:v>
              </c:pt>
              <c:pt idx="124">
                <c:v>0.15</c:v>
              </c:pt>
              <c:pt idx="125">
                <c:v>0.14000000000000001</c:v>
              </c:pt>
              <c:pt idx="126">
                <c:v>0.13</c:v>
              </c:pt>
              <c:pt idx="127">
                <c:v>0.13</c:v>
              </c:pt>
              <c:pt idx="128">
                <c:v>0.12</c:v>
              </c:pt>
              <c:pt idx="129">
                <c:v>0.12</c:v>
              </c:pt>
              <c:pt idx="130">
                <c:v>0.11</c:v>
              </c:pt>
              <c:pt idx="131">
                <c:v>0.11</c:v>
              </c:pt>
              <c:pt idx="132">
                <c:v>0.1</c:v>
              </c:pt>
              <c:pt idx="133">
                <c:v>0.09</c:v>
              </c:pt>
              <c:pt idx="134">
                <c:v>0.08</c:v>
              </c:pt>
              <c:pt idx="135">
                <c:v>0.08</c:v>
              </c:pt>
              <c:pt idx="136">
                <c:v>0.08</c:v>
              </c:pt>
              <c:pt idx="137">
                <c:v>7.0000000000000007E-2</c:v>
              </c:pt>
              <c:pt idx="138">
                <c:v>7.0000000000000007E-2</c:v>
              </c:pt>
              <c:pt idx="139">
                <c:v>7.0000000000000007E-2</c:v>
              </c:pt>
              <c:pt idx="140">
                <c:v>7.0000000000000007E-2</c:v>
              </c:pt>
              <c:pt idx="141">
                <c:v>0.06</c:v>
              </c:pt>
              <c:pt idx="142">
                <c:v>0.06</c:v>
              </c:pt>
              <c:pt idx="143">
                <c:v>0.06</c:v>
              </c:pt>
              <c:pt idx="144">
                <c:v>0.05</c:v>
              </c:pt>
              <c:pt idx="145">
                <c:v>0.05</c:v>
              </c:pt>
              <c:pt idx="146">
                <c:v>0.05</c:v>
              </c:pt>
              <c:pt idx="147">
                <c:v>0.05</c:v>
              </c:pt>
              <c:pt idx="148">
                <c:v>0.04</c:v>
              </c:pt>
              <c:pt idx="149">
                <c:v>0.04</c:v>
              </c:pt>
              <c:pt idx="150">
                <c:v>0.04</c:v>
              </c:pt>
              <c:pt idx="151">
                <c:v>0.04</c:v>
              </c:pt>
              <c:pt idx="152">
                <c:v>0.04</c:v>
              </c:pt>
              <c:pt idx="153">
                <c:v>0.04</c:v>
              </c:pt>
              <c:pt idx="154">
                <c:v>0.04</c:v>
              </c:pt>
              <c:pt idx="155">
                <c:v>0.03</c:v>
              </c:pt>
              <c:pt idx="156">
                <c:v>0.03</c:v>
              </c:pt>
              <c:pt idx="157">
                <c:v>0.03</c:v>
              </c:pt>
              <c:pt idx="158">
                <c:v>0.03</c:v>
              </c:pt>
              <c:pt idx="159">
                <c:v>0.03</c:v>
              </c:pt>
              <c:pt idx="160">
                <c:v>0.03</c:v>
              </c:pt>
              <c:pt idx="161">
                <c:v>0.03</c:v>
              </c:pt>
              <c:pt idx="162">
                <c:v>0.03</c:v>
              </c:pt>
              <c:pt idx="163">
                <c:v>0.03</c:v>
              </c:pt>
              <c:pt idx="164">
                <c:v>0.02</c:v>
              </c:pt>
              <c:pt idx="165">
                <c:v>0.02</c:v>
              </c:pt>
              <c:pt idx="166">
                <c:v>0.02</c:v>
              </c:pt>
              <c:pt idx="167">
                <c:v>0.02</c:v>
              </c:pt>
              <c:pt idx="168">
                <c:v>0.02</c:v>
              </c:pt>
              <c:pt idx="169">
                <c:v>0.02</c:v>
              </c:pt>
              <c:pt idx="170">
                <c:v>0.02</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Lit>
          </c:xVal>
          <c:yVal>
            <c:numLit>
              <c:formatCode>General</c:formatCode>
              <c:ptCount val="2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c:v>
              </c:pt>
              <c:pt idx="18">
                <c:v>0.99</c:v>
              </c:pt>
              <c:pt idx="19">
                <c:v>0.99</c:v>
              </c:pt>
              <c:pt idx="20">
                <c:v>0.98</c:v>
              </c:pt>
              <c:pt idx="21">
                <c:v>0.98</c:v>
              </c:pt>
              <c:pt idx="22">
                <c:v>0.98</c:v>
              </c:pt>
              <c:pt idx="23">
                <c:v>0.98</c:v>
              </c:pt>
              <c:pt idx="24">
                <c:v>0.97</c:v>
              </c:pt>
              <c:pt idx="25">
                <c:v>0.97</c:v>
              </c:pt>
              <c:pt idx="26">
                <c:v>0.97</c:v>
              </c:pt>
              <c:pt idx="27">
                <c:v>0.97</c:v>
              </c:pt>
              <c:pt idx="28">
                <c:v>0.97</c:v>
              </c:pt>
              <c:pt idx="29">
                <c:v>0.97</c:v>
              </c:pt>
              <c:pt idx="30">
                <c:v>0.97</c:v>
              </c:pt>
              <c:pt idx="31">
                <c:v>0.97</c:v>
              </c:pt>
              <c:pt idx="32">
                <c:v>0.97</c:v>
              </c:pt>
              <c:pt idx="33">
                <c:v>0.97</c:v>
              </c:pt>
              <c:pt idx="34">
                <c:v>0.97</c:v>
              </c:pt>
              <c:pt idx="35">
                <c:v>0.97</c:v>
              </c:pt>
              <c:pt idx="36">
                <c:v>0.97</c:v>
              </c:pt>
              <c:pt idx="37">
                <c:v>0.97</c:v>
              </c:pt>
              <c:pt idx="38">
                <c:v>0.97</c:v>
              </c:pt>
              <c:pt idx="39">
                <c:v>0.97</c:v>
              </c:pt>
              <c:pt idx="40">
                <c:v>0.96</c:v>
              </c:pt>
              <c:pt idx="41">
                <c:v>0.96</c:v>
              </c:pt>
              <c:pt idx="42">
                <c:v>0.96</c:v>
              </c:pt>
              <c:pt idx="43">
                <c:v>0.96</c:v>
              </c:pt>
              <c:pt idx="44">
                <c:v>0.95</c:v>
              </c:pt>
              <c:pt idx="45">
                <c:v>0.95</c:v>
              </c:pt>
              <c:pt idx="46">
                <c:v>0.95</c:v>
              </c:pt>
              <c:pt idx="47">
                <c:v>0.95</c:v>
              </c:pt>
              <c:pt idx="48">
                <c:v>0.95</c:v>
              </c:pt>
              <c:pt idx="49">
                <c:v>0.95</c:v>
              </c:pt>
              <c:pt idx="50">
                <c:v>0.94</c:v>
              </c:pt>
              <c:pt idx="51">
                <c:v>0.94</c:v>
              </c:pt>
              <c:pt idx="52">
                <c:v>0.93</c:v>
              </c:pt>
              <c:pt idx="53">
                <c:v>0.93</c:v>
              </c:pt>
              <c:pt idx="54">
                <c:v>0.93</c:v>
              </c:pt>
              <c:pt idx="55">
                <c:v>0.93</c:v>
              </c:pt>
              <c:pt idx="56">
                <c:v>0.92</c:v>
              </c:pt>
              <c:pt idx="57">
                <c:v>0.92</c:v>
              </c:pt>
              <c:pt idx="58">
                <c:v>0.92</c:v>
              </c:pt>
              <c:pt idx="59">
                <c:v>0.92</c:v>
              </c:pt>
              <c:pt idx="60">
                <c:v>0.92</c:v>
              </c:pt>
              <c:pt idx="61">
                <c:v>0.92</c:v>
              </c:pt>
              <c:pt idx="62">
                <c:v>0.92</c:v>
              </c:pt>
              <c:pt idx="63">
                <c:v>0.92</c:v>
              </c:pt>
              <c:pt idx="64">
                <c:v>0.91</c:v>
              </c:pt>
              <c:pt idx="65">
                <c:v>0.91</c:v>
              </c:pt>
              <c:pt idx="66">
                <c:v>0.9</c:v>
              </c:pt>
              <c:pt idx="67">
                <c:v>0.89</c:v>
              </c:pt>
              <c:pt idx="68">
                <c:v>0.89</c:v>
              </c:pt>
              <c:pt idx="69">
                <c:v>0.89</c:v>
              </c:pt>
              <c:pt idx="70">
                <c:v>0.89</c:v>
              </c:pt>
              <c:pt idx="71">
                <c:v>0.89</c:v>
              </c:pt>
              <c:pt idx="72">
                <c:v>0.89</c:v>
              </c:pt>
              <c:pt idx="73">
                <c:v>0.89</c:v>
              </c:pt>
              <c:pt idx="74">
                <c:v>0.88</c:v>
              </c:pt>
              <c:pt idx="75">
                <c:v>0.87</c:v>
              </c:pt>
              <c:pt idx="76">
                <c:v>0.86</c:v>
              </c:pt>
              <c:pt idx="77">
                <c:v>0.86</c:v>
              </c:pt>
              <c:pt idx="78">
                <c:v>0.86</c:v>
              </c:pt>
              <c:pt idx="79">
                <c:v>0.85</c:v>
              </c:pt>
              <c:pt idx="80">
                <c:v>0.85</c:v>
              </c:pt>
              <c:pt idx="81">
                <c:v>0.84</c:v>
              </c:pt>
              <c:pt idx="82">
                <c:v>0.84</c:v>
              </c:pt>
              <c:pt idx="83">
                <c:v>0.84</c:v>
              </c:pt>
              <c:pt idx="84">
                <c:v>0.84</c:v>
              </c:pt>
              <c:pt idx="85">
                <c:v>0.84</c:v>
              </c:pt>
              <c:pt idx="86">
                <c:v>0.84</c:v>
              </c:pt>
              <c:pt idx="87">
                <c:v>0.84</c:v>
              </c:pt>
              <c:pt idx="88">
                <c:v>0.84</c:v>
              </c:pt>
              <c:pt idx="89">
                <c:v>0.84</c:v>
              </c:pt>
              <c:pt idx="90">
                <c:v>0.83</c:v>
              </c:pt>
              <c:pt idx="91">
                <c:v>0.82</c:v>
              </c:pt>
              <c:pt idx="92">
                <c:v>0.81</c:v>
              </c:pt>
              <c:pt idx="93">
                <c:v>0.81</c:v>
              </c:pt>
              <c:pt idx="94">
                <c:v>0.81</c:v>
              </c:pt>
              <c:pt idx="95">
                <c:v>0.8</c:v>
              </c:pt>
              <c:pt idx="96">
                <c:v>0.79</c:v>
              </c:pt>
              <c:pt idx="97">
                <c:v>0.79</c:v>
              </c:pt>
              <c:pt idx="98">
                <c:v>0.78</c:v>
              </c:pt>
              <c:pt idx="99">
                <c:v>0.78</c:v>
              </c:pt>
              <c:pt idx="100">
                <c:v>0.78</c:v>
              </c:pt>
              <c:pt idx="101">
                <c:v>0.78</c:v>
              </c:pt>
              <c:pt idx="102">
                <c:v>0.77</c:v>
              </c:pt>
              <c:pt idx="103">
                <c:v>0.77</c:v>
              </c:pt>
              <c:pt idx="104">
                <c:v>0.76</c:v>
              </c:pt>
              <c:pt idx="105">
                <c:v>0.75</c:v>
              </c:pt>
              <c:pt idx="106">
                <c:v>0.74</c:v>
              </c:pt>
              <c:pt idx="107">
                <c:v>0.73</c:v>
              </c:pt>
              <c:pt idx="108">
                <c:v>0.72</c:v>
              </c:pt>
              <c:pt idx="109">
                <c:v>0.72</c:v>
              </c:pt>
              <c:pt idx="110">
                <c:v>0.71</c:v>
              </c:pt>
              <c:pt idx="111">
                <c:v>0.7</c:v>
              </c:pt>
              <c:pt idx="112">
                <c:v>0.69</c:v>
              </c:pt>
              <c:pt idx="113">
                <c:v>0.68</c:v>
              </c:pt>
              <c:pt idx="114">
                <c:v>0.67</c:v>
              </c:pt>
              <c:pt idx="115">
                <c:v>0.66</c:v>
              </c:pt>
              <c:pt idx="116">
                <c:v>0.66</c:v>
              </c:pt>
              <c:pt idx="117">
                <c:v>0.66</c:v>
              </c:pt>
              <c:pt idx="118">
                <c:v>0.65</c:v>
              </c:pt>
              <c:pt idx="119">
                <c:v>0.64</c:v>
              </c:pt>
              <c:pt idx="120">
                <c:v>0.63</c:v>
              </c:pt>
              <c:pt idx="121">
                <c:v>0.63</c:v>
              </c:pt>
              <c:pt idx="122">
                <c:v>0.62</c:v>
              </c:pt>
              <c:pt idx="123">
                <c:v>0.61</c:v>
              </c:pt>
              <c:pt idx="124">
                <c:v>0.61</c:v>
              </c:pt>
              <c:pt idx="125">
                <c:v>0.61</c:v>
              </c:pt>
              <c:pt idx="126">
                <c:v>0.61</c:v>
              </c:pt>
              <c:pt idx="127">
                <c:v>0.6</c:v>
              </c:pt>
              <c:pt idx="128">
                <c:v>0.6</c:v>
              </c:pt>
              <c:pt idx="129">
                <c:v>0.59</c:v>
              </c:pt>
              <c:pt idx="130">
                <c:v>0.59</c:v>
              </c:pt>
              <c:pt idx="131">
                <c:v>0.57999999999999996</c:v>
              </c:pt>
              <c:pt idx="132">
                <c:v>0.57999999999999996</c:v>
              </c:pt>
              <c:pt idx="133">
                <c:v>0.57999999999999996</c:v>
              </c:pt>
              <c:pt idx="134">
                <c:v>0.57999999999999996</c:v>
              </c:pt>
              <c:pt idx="135">
                <c:v>0.56999999999999995</c:v>
              </c:pt>
              <c:pt idx="136">
                <c:v>0.56000000000000005</c:v>
              </c:pt>
              <c:pt idx="137">
                <c:v>0.56000000000000005</c:v>
              </c:pt>
              <c:pt idx="138">
                <c:v>0.55000000000000004</c:v>
              </c:pt>
              <c:pt idx="139">
                <c:v>0.54</c:v>
              </c:pt>
              <c:pt idx="140">
                <c:v>0.53</c:v>
              </c:pt>
              <c:pt idx="141">
                <c:v>0.53</c:v>
              </c:pt>
              <c:pt idx="142">
                <c:v>0.52</c:v>
              </c:pt>
              <c:pt idx="143">
                <c:v>0.51</c:v>
              </c:pt>
              <c:pt idx="144">
                <c:v>0.51</c:v>
              </c:pt>
              <c:pt idx="145">
                <c:v>0.5</c:v>
              </c:pt>
              <c:pt idx="146">
                <c:v>0.49</c:v>
              </c:pt>
              <c:pt idx="147">
                <c:v>0.48</c:v>
              </c:pt>
              <c:pt idx="148">
                <c:v>0.48</c:v>
              </c:pt>
              <c:pt idx="149">
                <c:v>0.47</c:v>
              </c:pt>
              <c:pt idx="150">
                <c:v>0.46</c:v>
              </c:pt>
              <c:pt idx="151">
                <c:v>0.45</c:v>
              </c:pt>
              <c:pt idx="152">
                <c:v>0.44</c:v>
              </c:pt>
              <c:pt idx="153">
                <c:v>0.43</c:v>
              </c:pt>
              <c:pt idx="154">
                <c:v>0.42</c:v>
              </c:pt>
              <c:pt idx="155">
                <c:v>0.42</c:v>
              </c:pt>
              <c:pt idx="156">
                <c:v>0.41</c:v>
              </c:pt>
              <c:pt idx="157">
                <c:v>0.4</c:v>
              </c:pt>
              <c:pt idx="158">
                <c:v>0.39</c:v>
              </c:pt>
              <c:pt idx="159">
                <c:v>0.38</c:v>
              </c:pt>
              <c:pt idx="160">
                <c:v>0.37</c:v>
              </c:pt>
              <c:pt idx="161">
                <c:v>0.36</c:v>
              </c:pt>
              <c:pt idx="162">
                <c:v>0.35</c:v>
              </c:pt>
              <c:pt idx="163">
                <c:v>0.34</c:v>
              </c:pt>
              <c:pt idx="164">
                <c:v>0.34</c:v>
              </c:pt>
              <c:pt idx="165">
                <c:v>0.33</c:v>
              </c:pt>
              <c:pt idx="166">
                <c:v>0.32</c:v>
              </c:pt>
              <c:pt idx="167">
                <c:v>0.31</c:v>
              </c:pt>
              <c:pt idx="168">
                <c:v>0.3</c:v>
              </c:pt>
              <c:pt idx="169">
                <c:v>0.28999999999999998</c:v>
              </c:pt>
              <c:pt idx="170">
                <c:v>0.28000000000000003</c:v>
              </c:pt>
              <c:pt idx="171">
                <c:v>0.28000000000000003</c:v>
              </c:pt>
              <c:pt idx="172">
                <c:v>0.27</c:v>
              </c:pt>
              <c:pt idx="173">
                <c:v>0.26</c:v>
              </c:pt>
              <c:pt idx="174">
                <c:v>0.25</c:v>
              </c:pt>
              <c:pt idx="175">
                <c:v>0.24</c:v>
              </c:pt>
              <c:pt idx="176">
                <c:v>0.23</c:v>
              </c:pt>
              <c:pt idx="177">
                <c:v>0.22</c:v>
              </c:pt>
              <c:pt idx="178">
                <c:v>0.21</c:v>
              </c:pt>
              <c:pt idx="179">
                <c:v>0.2</c:v>
              </c:pt>
              <c:pt idx="180">
                <c:v>0.19</c:v>
              </c:pt>
              <c:pt idx="181">
                <c:v>0.18</c:v>
              </c:pt>
              <c:pt idx="182">
                <c:v>0.17</c:v>
              </c:pt>
              <c:pt idx="183">
                <c:v>0.16</c:v>
              </c:pt>
              <c:pt idx="184">
                <c:v>0.15</c:v>
              </c:pt>
              <c:pt idx="185">
                <c:v>0.14000000000000001</c:v>
              </c:pt>
              <c:pt idx="186">
                <c:v>0.13</c:v>
              </c:pt>
              <c:pt idx="187">
                <c:v>0.13</c:v>
              </c:pt>
              <c:pt idx="188">
                <c:v>0.12</c:v>
              </c:pt>
              <c:pt idx="189">
                <c:v>0.11</c:v>
              </c:pt>
              <c:pt idx="190">
                <c:v>0.1</c:v>
              </c:pt>
              <c:pt idx="191">
                <c:v>0.09</c:v>
              </c:pt>
              <c:pt idx="192">
                <c:v>0.08</c:v>
              </c:pt>
              <c:pt idx="193">
                <c:v>7.0000000000000007E-2</c:v>
              </c:pt>
              <c:pt idx="194">
                <c:v>0.06</c:v>
              </c:pt>
              <c:pt idx="195">
                <c:v>0.05</c:v>
              </c:pt>
              <c:pt idx="196">
                <c:v>0.04</c:v>
              </c:pt>
              <c:pt idx="197">
                <c:v>0.03</c:v>
              </c:pt>
              <c:pt idx="198">
                <c:v>0.02</c:v>
              </c:pt>
              <c:pt idx="199">
                <c:v>0.01</c:v>
              </c:pt>
            </c:numLit>
          </c:yVal>
          <c:smooth val="0"/>
          <c:extLst xmlns:c16r2="http://schemas.microsoft.com/office/drawing/2015/06/chart">
            <c:ext xmlns:c16="http://schemas.microsoft.com/office/drawing/2014/chart" uri="{C3380CC4-5D6E-409C-BE32-E72D297353CC}">
              <c16:uniqueId val="{00000001-32E8-4CC1-96C6-0EF0D27A838C}"/>
            </c:ext>
          </c:extLst>
        </c:ser>
        <c:dLbls>
          <c:showLegendKey val="0"/>
          <c:showVal val="0"/>
          <c:showCatName val="0"/>
          <c:showSerName val="0"/>
          <c:showPercent val="0"/>
          <c:showBubbleSize val="0"/>
        </c:dLbls>
        <c:axId val="282134784"/>
        <c:axId val="282136960"/>
      </c:scatterChart>
      <c:valAx>
        <c:axId val="282134784"/>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2136960"/>
        <c:crosses val="autoZero"/>
        <c:crossBetween val="midCat"/>
      </c:valAx>
      <c:valAx>
        <c:axId val="282136960"/>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2134784"/>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overlay val="0"/>
    </c:title>
    <c:autoTitleDeleted val="0"/>
    <c:plotArea>
      <c:layout/>
      <c:scatterChart>
        <c:scatterStyle val="lineMarker"/>
        <c:varyColors val="0"/>
        <c:ser>
          <c:idx val="0"/>
          <c:order val="0"/>
          <c:spPr>
            <a:ln w="19050">
              <a:noFill/>
            </a:ln>
          </c:spPr>
          <c:xVal>
            <c:numLit>
              <c:formatCode>General</c:formatCode>
              <c:ptCount val="200"/>
              <c:pt idx="0">
                <c:v>1</c:v>
              </c:pt>
              <c:pt idx="1">
                <c:v>0.99</c:v>
              </c:pt>
              <c:pt idx="2">
                <c:v>0.98</c:v>
              </c:pt>
              <c:pt idx="3">
                <c:v>0.97</c:v>
              </c:pt>
              <c:pt idx="4">
                <c:v>0.96</c:v>
              </c:pt>
              <c:pt idx="5">
                <c:v>0.95</c:v>
              </c:pt>
              <c:pt idx="6">
                <c:v>0.94</c:v>
              </c:pt>
              <c:pt idx="7">
                <c:v>0.93</c:v>
              </c:pt>
              <c:pt idx="8">
                <c:v>0.92</c:v>
              </c:pt>
              <c:pt idx="9">
                <c:v>0.91</c:v>
              </c:pt>
              <c:pt idx="10">
                <c:v>0.9</c:v>
              </c:pt>
              <c:pt idx="11">
                <c:v>0.89</c:v>
              </c:pt>
              <c:pt idx="12">
                <c:v>0.88</c:v>
              </c:pt>
              <c:pt idx="13">
                <c:v>0.87</c:v>
              </c:pt>
              <c:pt idx="14">
                <c:v>0.86</c:v>
              </c:pt>
              <c:pt idx="15">
                <c:v>0.85</c:v>
              </c:pt>
              <c:pt idx="16">
                <c:v>0.84</c:v>
              </c:pt>
              <c:pt idx="17">
                <c:v>0.84</c:v>
              </c:pt>
              <c:pt idx="18">
                <c:v>0.84</c:v>
              </c:pt>
              <c:pt idx="19">
                <c:v>0.83</c:v>
              </c:pt>
              <c:pt idx="20">
                <c:v>0.82</c:v>
              </c:pt>
              <c:pt idx="21">
                <c:v>0.81</c:v>
              </c:pt>
              <c:pt idx="22">
                <c:v>0.8</c:v>
              </c:pt>
              <c:pt idx="23">
                <c:v>0.79</c:v>
              </c:pt>
              <c:pt idx="24">
                <c:v>0.78</c:v>
              </c:pt>
              <c:pt idx="25">
                <c:v>0.78</c:v>
              </c:pt>
              <c:pt idx="26">
                <c:v>0.77</c:v>
              </c:pt>
              <c:pt idx="27">
                <c:v>0.76</c:v>
              </c:pt>
              <c:pt idx="28">
                <c:v>0.75</c:v>
              </c:pt>
              <c:pt idx="29">
                <c:v>0.74</c:v>
              </c:pt>
              <c:pt idx="30">
                <c:v>0.73</c:v>
              </c:pt>
              <c:pt idx="31">
                <c:v>0.72</c:v>
              </c:pt>
              <c:pt idx="32">
                <c:v>0.71</c:v>
              </c:pt>
              <c:pt idx="33">
                <c:v>0.7</c:v>
              </c:pt>
              <c:pt idx="34">
                <c:v>0.69</c:v>
              </c:pt>
              <c:pt idx="35">
                <c:v>0.68</c:v>
              </c:pt>
              <c:pt idx="36">
                <c:v>0.67</c:v>
              </c:pt>
              <c:pt idx="37">
                <c:v>0.66</c:v>
              </c:pt>
              <c:pt idx="38">
                <c:v>0.65</c:v>
              </c:pt>
              <c:pt idx="39">
                <c:v>0.64</c:v>
              </c:pt>
              <c:pt idx="40">
                <c:v>0.64</c:v>
              </c:pt>
              <c:pt idx="41">
                <c:v>0.64</c:v>
              </c:pt>
              <c:pt idx="42">
                <c:v>0.63</c:v>
              </c:pt>
              <c:pt idx="43">
                <c:v>0.62</c:v>
              </c:pt>
              <c:pt idx="44">
                <c:v>0.61</c:v>
              </c:pt>
              <c:pt idx="45">
                <c:v>0.6</c:v>
              </c:pt>
              <c:pt idx="46">
                <c:v>0.59</c:v>
              </c:pt>
              <c:pt idx="47">
                <c:v>0.57999999999999996</c:v>
              </c:pt>
              <c:pt idx="48">
                <c:v>0.56999999999999995</c:v>
              </c:pt>
              <c:pt idx="49">
                <c:v>0.56999999999999995</c:v>
              </c:pt>
              <c:pt idx="50">
                <c:v>0.56000000000000005</c:v>
              </c:pt>
              <c:pt idx="51">
                <c:v>0.55000000000000004</c:v>
              </c:pt>
              <c:pt idx="52">
                <c:v>0.54</c:v>
              </c:pt>
              <c:pt idx="53">
                <c:v>0.54</c:v>
              </c:pt>
              <c:pt idx="54">
                <c:v>0.53</c:v>
              </c:pt>
              <c:pt idx="55">
                <c:v>0.52</c:v>
              </c:pt>
              <c:pt idx="56">
                <c:v>0.51</c:v>
              </c:pt>
              <c:pt idx="57">
                <c:v>0.51</c:v>
              </c:pt>
              <c:pt idx="58">
                <c:v>0.5</c:v>
              </c:pt>
              <c:pt idx="59">
                <c:v>0.49</c:v>
              </c:pt>
              <c:pt idx="60">
                <c:v>0.48</c:v>
              </c:pt>
              <c:pt idx="61">
                <c:v>0.47</c:v>
              </c:pt>
              <c:pt idx="62">
                <c:v>0.46</c:v>
              </c:pt>
              <c:pt idx="63">
                <c:v>0.45</c:v>
              </c:pt>
              <c:pt idx="64">
                <c:v>0.44</c:v>
              </c:pt>
              <c:pt idx="65">
                <c:v>0.44</c:v>
              </c:pt>
              <c:pt idx="66">
                <c:v>0.44</c:v>
              </c:pt>
              <c:pt idx="67">
                <c:v>0.44</c:v>
              </c:pt>
              <c:pt idx="68">
                <c:v>0.43</c:v>
              </c:pt>
              <c:pt idx="69">
                <c:v>0.42</c:v>
              </c:pt>
              <c:pt idx="70">
                <c:v>0.41</c:v>
              </c:pt>
              <c:pt idx="71">
                <c:v>0.4</c:v>
              </c:pt>
              <c:pt idx="72">
                <c:v>0.39</c:v>
              </c:pt>
              <c:pt idx="73">
                <c:v>0.38</c:v>
              </c:pt>
              <c:pt idx="74">
                <c:v>0.38</c:v>
              </c:pt>
              <c:pt idx="75">
                <c:v>0.38</c:v>
              </c:pt>
              <c:pt idx="76">
                <c:v>0.38</c:v>
              </c:pt>
              <c:pt idx="77">
                <c:v>0.38</c:v>
              </c:pt>
              <c:pt idx="78">
                <c:v>0.37</c:v>
              </c:pt>
              <c:pt idx="79">
                <c:v>0.36</c:v>
              </c:pt>
              <c:pt idx="80">
                <c:v>0.36</c:v>
              </c:pt>
              <c:pt idx="81">
                <c:v>0.35</c:v>
              </c:pt>
              <c:pt idx="82">
                <c:v>0.34</c:v>
              </c:pt>
              <c:pt idx="83">
                <c:v>0.33</c:v>
              </c:pt>
              <c:pt idx="84">
                <c:v>0.32</c:v>
              </c:pt>
              <c:pt idx="85">
                <c:v>0.31</c:v>
              </c:pt>
              <c:pt idx="86">
                <c:v>0.3</c:v>
              </c:pt>
              <c:pt idx="87">
                <c:v>0.3</c:v>
              </c:pt>
              <c:pt idx="88">
                <c:v>0.28999999999999998</c:v>
              </c:pt>
              <c:pt idx="89">
                <c:v>0.28000000000000003</c:v>
              </c:pt>
              <c:pt idx="90">
                <c:v>0.27</c:v>
              </c:pt>
              <c:pt idx="91">
                <c:v>0.27</c:v>
              </c:pt>
              <c:pt idx="92">
                <c:v>0.27</c:v>
              </c:pt>
              <c:pt idx="93">
                <c:v>0.26</c:v>
              </c:pt>
              <c:pt idx="94">
                <c:v>0.26</c:v>
              </c:pt>
              <c:pt idx="95">
                <c:v>0.26</c:v>
              </c:pt>
              <c:pt idx="96">
                <c:v>0.25</c:v>
              </c:pt>
              <c:pt idx="97">
                <c:v>0.25</c:v>
              </c:pt>
              <c:pt idx="98">
                <c:v>0.24</c:v>
              </c:pt>
              <c:pt idx="99">
                <c:v>0.23</c:v>
              </c:pt>
              <c:pt idx="100">
                <c:v>0.22</c:v>
              </c:pt>
              <c:pt idx="101">
                <c:v>0.21</c:v>
              </c:pt>
              <c:pt idx="102">
                <c:v>0.2</c:v>
              </c:pt>
              <c:pt idx="103">
                <c:v>0.2</c:v>
              </c:pt>
              <c:pt idx="104">
                <c:v>0.2</c:v>
              </c:pt>
              <c:pt idx="105">
                <c:v>0.2</c:v>
              </c:pt>
              <c:pt idx="106">
                <c:v>0.2</c:v>
              </c:pt>
              <c:pt idx="107">
                <c:v>0.2</c:v>
              </c:pt>
              <c:pt idx="108">
                <c:v>0.2</c:v>
              </c:pt>
              <c:pt idx="109">
                <c:v>0.19</c:v>
              </c:pt>
              <c:pt idx="110">
                <c:v>0.19</c:v>
              </c:pt>
              <c:pt idx="111">
                <c:v>0.19</c:v>
              </c:pt>
              <c:pt idx="112">
                <c:v>0.19</c:v>
              </c:pt>
              <c:pt idx="113">
                <c:v>0.19</c:v>
              </c:pt>
              <c:pt idx="114">
                <c:v>0.19</c:v>
              </c:pt>
              <c:pt idx="115">
                <c:v>0.19</c:v>
              </c:pt>
              <c:pt idx="116">
                <c:v>0.19</c:v>
              </c:pt>
              <c:pt idx="117">
                <c:v>0.18</c:v>
              </c:pt>
              <c:pt idx="118">
                <c:v>0.17</c:v>
              </c:pt>
              <c:pt idx="119">
                <c:v>0.16</c:v>
              </c:pt>
              <c:pt idx="120">
                <c:v>0.16</c:v>
              </c:pt>
              <c:pt idx="121">
                <c:v>0.16</c:v>
              </c:pt>
              <c:pt idx="122">
                <c:v>0.16</c:v>
              </c:pt>
              <c:pt idx="123">
                <c:v>0.16</c:v>
              </c:pt>
              <c:pt idx="124">
                <c:v>0.15</c:v>
              </c:pt>
              <c:pt idx="125">
                <c:v>0.14000000000000001</c:v>
              </c:pt>
              <c:pt idx="126">
                <c:v>0.13</c:v>
              </c:pt>
              <c:pt idx="127">
                <c:v>0.13</c:v>
              </c:pt>
              <c:pt idx="128">
                <c:v>0.12</c:v>
              </c:pt>
              <c:pt idx="129">
                <c:v>0.11</c:v>
              </c:pt>
              <c:pt idx="130">
                <c:v>0.1</c:v>
              </c:pt>
              <c:pt idx="131">
                <c:v>0.1</c:v>
              </c:pt>
              <c:pt idx="132">
                <c:v>0.1</c:v>
              </c:pt>
              <c:pt idx="133">
                <c:v>0.09</c:v>
              </c:pt>
              <c:pt idx="134">
                <c:v>0.08</c:v>
              </c:pt>
              <c:pt idx="135">
                <c:v>0.08</c:v>
              </c:pt>
              <c:pt idx="136">
                <c:v>0.08</c:v>
              </c:pt>
              <c:pt idx="137">
                <c:v>0.08</c:v>
              </c:pt>
              <c:pt idx="138">
                <c:v>0.08</c:v>
              </c:pt>
              <c:pt idx="139">
                <c:v>0.08</c:v>
              </c:pt>
              <c:pt idx="140">
                <c:v>7.0000000000000007E-2</c:v>
              </c:pt>
              <c:pt idx="141">
                <c:v>0.06</c:v>
              </c:pt>
              <c:pt idx="142">
                <c:v>0.06</c:v>
              </c:pt>
              <c:pt idx="143">
                <c:v>0.05</c:v>
              </c:pt>
              <c:pt idx="144">
                <c:v>0.05</c:v>
              </c:pt>
              <c:pt idx="145">
                <c:v>0.05</c:v>
              </c:pt>
              <c:pt idx="146">
                <c:v>0.04</c:v>
              </c:pt>
              <c:pt idx="147">
                <c:v>0.04</c:v>
              </c:pt>
              <c:pt idx="148">
                <c:v>0.04</c:v>
              </c:pt>
              <c:pt idx="149">
                <c:v>0.04</c:v>
              </c:pt>
              <c:pt idx="150">
                <c:v>0.04</c:v>
              </c:pt>
              <c:pt idx="151">
                <c:v>0.04</c:v>
              </c:pt>
              <c:pt idx="152">
                <c:v>0.04</c:v>
              </c:pt>
              <c:pt idx="153">
                <c:v>0.03</c:v>
              </c:pt>
              <c:pt idx="154">
                <c:v>0.03</c:v>
              </c:pt>
              <c:pt idx="155">
                <c:v>0.03</c:v>
              </c:pt>
              <c:pt idx="156">
                <c:v>0.03</c:v>
              </c:pt>
              <c:pt idx="157">
                <c:v>0.03</c:v>
              </c:pt>
              <c:pt idx="158">
                <c:v>0.03</c:v>
              </c:pt>
              <c:pt idx="159">
                <c:v>0.03</c:v>
              </c:pt>
              <c:pt idx="160">
                <c:v>0.03</c:v>
              </c:pt>
              <c:pt idx="161">
                <c:v>0.03</c:v>
              </c:pt>
              <c:pt idx="162">
                <c:v>0.03</c:v>
              </c:pt>
              <c:pt idx="163">
                <c:v>0.03</c:v>
              </c:pt>
              <c:pt idx="164">
                <c:v>0.02</c:v>
              </c:pt>
              <c:pt idx="165">
                <c:v>0.02</c:v>
              </c:pt>
              <c:pt idx="166">
                <c:v>0.02</c:v>
              </c:pt>
              <c:pt idx="167">
                <c:v>0.02</c:v>
              </c:pt>
              <c:pt idx="168">
                <c:v>0.02</c:v>
              </c:pt>
              <c:pt idx="169">
                <c:v>0.02</c:v>
              </c:pt>
              <c:pt idx="170">
                <c:v>0.02</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numLit>
          </c:xVal>
          <c:yVal>
            <c:numLit>
              <c:formatCode>General</c:formatCode>
              <c:ptCount val="2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c:v>
              </c:pt>
              <c:pt idx="18">
                <c:v>0.98</c:v>
              </c:pt>
              <c:pt idx="19">
                <c:v>0.98</c:v>
              </c:pt>
              <c:pt idx="20">
                <c:v>0.98</c:v>
              </c:pt>
              <c:pt idx="21">
                <c:v>0.98</c:v>
              </c:pt>
              <c:pt idx="22">
                <c:v>0.98</c:v>
              </c:pt>
              <c:pt idx="23">
                <c:v>0.98</c:v>
              </c:pt>
              <c:pt idx="24">
                <c:v>0.98</c:v>
              </c:pt>
              <c:pt idx="25">
                <c:v>0.97</c:v>
              </c:pt>
              <c:pt idx="26">
                <c:v>0.97</c:v>
              </c:pt>
              <c:pt idx="27">
                <c:v>0.97</c:v>
              </c:pt>
              <c:pt idx="28">
                <c:v>0.97</c:v>
              </c:pt>
              <c:pt idx="29">
                <c:v>0.97</c:v>
              </c:pt>
              <c:pt idx="30">
                <c:v>0.97</c:v>
              </c:pt>
              <c:pt idx="31">
                <c:v>0.97</c:v>
              </c:pt>
              <c:pt idx="32">
                <c:v>0.97</c:v>
              </c:pt>
              <c:pt idx="33">
                <c:v>0.97</c:v>
              </c:pt>
              <c:pt idx="34">
                <c:v>0.97</c:v>
              </c:pt>
              <c:pt idx="35">
                <c:v>0.97</c:v>
              </c:pt>
              <c:pt idx="36">
                <c:v>0.97</c:v>
              </c:pt>
              <c:pt idx="37">
                <c:v>0.97</c:v>
              </c:pt>
              <c:pt idx="38">
                <c:v>0.97</c:v>
              </c:pt>
              <c:pt idx="39">
                <c:v>0.97</c:v>
              </c:pt>
              <c:pt idx="40">
                <c:v>0.96</c:v>
              </c:pt>
              <c:pt idx="41">
                <c:v>0.95</c:v>
              </c:pt>
              <c:pt idx="42">
                <c:v>0.95</c:v>
              </c:pt>
              <c:pt idx="43">
                <c:v>0.95</c:v>
              </c:pt>
              <c:pt idx="44">
                <c:v>0.95</c:v>
              </c:pt>
              <c:pt idx="45">
                <c:v>0.95</c:v>
              </c:pt>
              <c:pt idx="46">
                <c:v>0.95</c:v>
              </c:pt>
              <c:pt idx="47">
                <c:v>0.95</c:v>
              </c:pt>
              <c:pt idx="48">
                <c:v>0.95</c:v>
              </c:pt>
              <c:pt idx="49">
                <c:v>0.94</c:v>
              </c:pt>
              <c:pt idx="50">
                <c:v>0.94</c:v>
              </c:pt>
              <c:pt idx="51">
                <c:v>0.94</c:v>
              </c:pt>
              <c:pt idx="52">
                <c:v>0.94</c:v>
              </c:pt>
              <c:pt idx="53">
                <c:v>0.93</c:v>
              </c:pt>
              <c:pt idx="54">
                <c:v>0.93</c:v>
              </c:pt>
              <c:pt idx="55">
                <c:v>0.93</c:v>
              </c:pt>
              <c:pt idx="56">
                <c:v>0.93</c:v>
              </c:pt>
              <c:pt idx="57">
                <c:v>0.92</c:v>
              </c:pt>
              <c:pt idx="58">
                <c:v>0.92</c:v>
              </c:pt>
              <c:pt idx="59">
                <c:v>0.92</c:v>
              </c:pt>
              <c:pt idx="60">
                <c:v>0.92</c:v>
              </c:pt>
              <c:pt idx="61">
                <c:v>0.92</c:v>
              </c:pt>
              <c:pt idx="62">
                <c:v>0.92</c:v>
              </c:pt>
              <c:pt idx="63">
                <c:v>0.92</c:v>
              </c:pt>
              <c:pt idx="64">
                <c:v>0.92</c:v>
              </c:pt>
              <c:pt idx="65">
                <c:v>0.91</c:v>
              </c:pt>
              <c:pt idx="66">
                <c:v>0.9</c:v>
              </c:pt>
              <c:pt idx="67">
                <c:v>0.89</c:v>
              </c:pt>
              <c:pt idx="68">
                <c:v>0.89</c:v>
              </c:pt>
              <c:pt idx="69">
                <c:v>0.89</c:v>
              </c:pt>
              <c:pt idx="70">
                <c:v>0.89</c:v>
              </c:pt>
              <c:pt idx="71">
                <c:v>0.89</c:v>
              </c:pt>
              <c:pt idx="72">
                <c:v>0.89</c:v>
              </c:pt>
              <c:pt idx="73">
                <c:v>0.89</c:v>
              </c:pt>
              <c:pt idx="74">
                <c:v>0.88</c:v>
              </c:pt>
              <c:pt idx="75">
                <c:v>0.87</c:v>
              </c:pt>
              <c:pt idx="76">
                <c:v>0.86</c:v>
              </c:pt>
              <c:pt idx="77">
                <c:v>0.85</c:v>
              </c:pt>
              <c:pt idx="78">
                <c:v>0.85</c:v>
              </c:pt>
              <c:pt idx="79">
                <c:v>0.85</c:v>
              </c:pt>
              <c:pt idx="80">
                <c:v>0.84</c:v>
              </c:pt>
              <c:pt idx="81">
                <c:v>0.84</c:v>
              </c:pt>
              <c:pt idx="82">
                <c:v>0.84</c:v>
              </c:pt>
              <c:pt idx="83">
                <c:v>0.84</c:v>
              </c:pt>
              <c:pt idx="84">
                <c:v>0.84</c:v>
              </c:pt>
              <c:pt idx="85">
                <c:v>0.84</c:v>
              </c:pt>
              <c:pt idx="86">
                <c:v>0.84</c:v>
              </c:pt>
              <c:pt idx="87">
                <c:v>0.83</c:v>
              </c:pt>
              <c:pt idx="88">
                <c:v>0.83</c:v>
              </c:pt>
              <c:pt idx="89">
                <c:v>0.83</c:v>
              </c:pt>
              <c:pt idx="90">
                <c:v>0.83</c:v>
              </c:pt>
              <c:pt idx="91">
                <c:v>0.82</c:v>
              </c:pt>
              <c:pt idx="92">
                <c:v>0.81</c:v>
              </c:pt>
              <c:pt idx="93">
                <c:v>0.81</c:v>
              </c:pt>
              <c:pt idx="94">
                <c:v>0.8</c:v>
              </c:pt>
              <c:pt idx="95">
                <c:v>0.79</c:v>
              </c:pt>
              <c:pt idx="96">
                <c:v>0.79</c:v>
              </c:pt>
              <c:pt idx="97">
                <c:v>0.78</c:v>
              </c:pt>
              <c:pt idx="98">
                <c:v>0.78</c:v>
              </c:pt>
              <c:pt idx="99">
                <c:v>0.78</c:v>
              </c:pt>
              <c:pt idx="100">
                <c:v>0.78</c:v>
              </c:pt>
              <c:pt idx="101">
                <c:v>0.78</c:v>
              </c:pt>
              <c:pt idx="102">
                <c:v>0.78</c:v>
              </c:pt>
              <c:pt idx="103">
                <c:v>0.77</c:v>
              </c:pt>
              <c:pt idx="104">
                <c:v>0.76</c:v>
              </c:pt>
              <c:pt idx="105">
                <c:v>0.75</c:v>
              </c:pt>
              <c:pt idx="106">
                <c:v>0.74</c:v>
              </c:pt>
              <c:pt idx="107">
                <c:v>0.73</c:v>
              </c:pt>
              <c:pt idx="108">
                <c:v>0.72</c:v>
              </c:pt>
              <c:pt idx="109">
                <c:v>0.72</c:v>
              </c:pt>
              <c:pt idx="110">
                <c:v>0.71</c:v>
              </c:pt>
              <c:pt idx="111">
                <c:v>0.7</c:v>
              </c:pt>
              <c:pt idx="112">
                <c:v>0.69</c:v>
              </c:pt>
              <c:pt idx="113">
                <c:v>0.68</c:v>
              </c:pt>
              <c:pt idx="114">
                <c:v>0.67</c:v>
              </c:pt>
              <c:pt idx="115">
                <c:v>0.66</c:v>
              </c:pt>
              <c:pt idx="116">
                <c:v>0.65</c:v>
              </c:pt>
              <c:pt idx="117">
                <c:v>0.65</c:v>
              </c:pt>
              <c:pt idx="118">
                <c:v>0.65</c:v>
              </c:pt>
              <c:pt idx="119">
                <c:v>0.65</c:v>
              </c:pt>
              <c:pt idx="120">
                <c:v>0.64</c:v>
              </c:pt>
              <c:pt idx="121">
                <c:v>0.63</c:v>
              </c:pt>
              <c:pt idx="122">
                <c:v>0.62</c:v>
              </c:pt>
              <c:pt idx="123">
                <c:v>0.61</c:v>
              </c:pt>
              <c:pt idx="124">
                <c:v>0.61</c:v>
              </c:pt>
              <c:pt idx="125">
                <c:v>0.61</c:v>
              </c:pt>
              <c:pt idx="126">
                <c:v>0.61</c:v>
              </c:pt>
              <c:pt idx="127">
                <c:v>0.6</c:v>
              </c:pt>
              <c:pt idx="128">
                <c:v>0.6</c:v>
              </c:pt>
              <c:pt idx="129">
                <c:v>0.6</c:v>
              </c:pt>
              <c:pt idx="130">
                <c:v>0.6</c:v>
              </c:pt>
              <c:pt idx="131">
                <c:v>0.59</c:v>
              </c:pt>
              <c:pt idx="132">
                <c:v>0.57999999999999996</c:v>
              </c:pt>
              <c:pt idx="133">
                <c:v>0.57999999999999996</c:v>
              </c:pt>
              <c:pt idx="134">
                <c:v>0.57999999999999996</c:v>
              </c:pt>
              <c:pt idx="135">
                <c:v>0.56999999999999995</c:v>
              </c:pt>
              <c:pt idx="136">
                <c:v>0.56000000000000005</c:v>
              </c:pt>
              <c:pt idx="137">
                <c:v>0.55000000000000004</c:v>
              </c:pt>
              <c:pt idx="138">
                <c:v>0.54</c:v>
              </c:pt>
              <c:pt idx="139">
                <c:v>0.53</c:v>
              </c:pt>
              <c:pt idx="140">
                <c:v>0.53</c:v>
              </c:pt>
              <c:pt idx="141">
                <c:v>0.53</c:v>
              </c:pt>
              <c:pt idx="142">
                <c:v>0.52</c:v>
              </c:pt>
              <c:pt idx="143">
                <c:v>0.52</c:v>
              </c:pt>
              <c:pt idx="144">
                <c:v>0.51</c:v>
              </c:pt>
              <c:pt idx="145">
                <c:v>0.5</c:v>
              </c:pt>
              <c:pt idx="146">
                <c:v>0.5</c:v>
              </c:pt>
              <c:pt idx="147">
                <c:v>0.49</c:v>
              </c:pt>
              <c:pt idx="148">
                <c:v>0.48</c:v>
              </c:pt>
              <c:pt idx="149">
                <c:v>0.47</c:v>
              </c:pt>
              <c:pt idx="150">
                <c:v>0.46</c:v>
              </c:pt>
              <c:pt idx="151">
                <c:v>0.45</c:v>
              </c:pt>
              <c:pt idx="152">
                <c:v>0.44</c:v>
              </c:pt>
              <c:pt idx="153">
                <c:v>0.44</c:v>
              </c:pt>
              <c:pt idx="154">
                <c:v>0.43</c:v>
              </c:pt>
              <c:pt idx="155">
                <c:v>0.42</c:v>
              </c:pt>
              <c:pt idx="156">
                <c:v>0.41</c:v>
              </c:pt>
              <c:pt idx="157">
                <c:v>0.4</c:v>
              </c:pt>
              <c:pt idx="158">
                <c:v>0.39</c:v>
              </c:pt>
              <c:pt idx="159">
                <c:v>0.38</c:v>
              </c:pt>
              <c:pt idx="160">
                <c:v>0.37</c:v>
              </c:pt>
              <c:pt idx="161">
                <c:v>0.36</c:v>
              </c:pt>
              <c:pt idx="162">
                <c:v>0.35</c:v>
              </c:pt>
              <c:pt idx="163">
                <c:v>0.34</c:v>
              </c:pt>
              <c:pt idx="164">
                <c:v>0.34</c:v>
              </c:pt>
              <c:pt idx="165">
                <c:v>0.33</c:v>
              </c:pt>
              <c:pt idx="166">
                <c:v>0.32</c:v>
              </c:pt>
              <c:pt idx="167">
                <c:v>0.31</c:v>
              </c:pt>
              <c:pt idx="168">
                <c:v>0.3</c:v>
              </c:pt>
              <c:pt idx="169">
                <c:v>0.28999999999999998</c:v>
              </c:pt>
              <c:pt idx="170">
                <c:v>0.28000000000000003</c:v>
              </c:pt>
              <c:pt idx="171">
                <c:v>0.28000000000000003</c:v>
              </c:pt>
              <c:pt idx="172">
                <c:v>0.27</c:v>
              </c:pt>
              <c:pt idx="173">
                <c:v>0.26</c:v>
              </c:pt>
              <c:pt idx="174">
                <c:v>0.25</c:v>
              </c:pt>
              <c:pt idx="175">
                <c:v>0.24</c:v>
              </c:pt>
              <c:pt idx="176">
                <c:v>0.23</c:v>
              </c:pt>
              <c:pt idx="177">
                <c:v>0.22</c:v>
              </c:pt>
              <c:pt idx="178">
                <c:v>0.21</c:v>
              </c:pt>
              <c:pt idx="179">
                <c:v>0.2</c:v>
              </c:pt>
              <c:pt idx="180">
                <c:v>0.19</c:v>
              </c:pt>
              <c:pt idx="181">
                <c:v>0.18</c:v>
              </c:pt>
              <c:pt idx="182">
                <c:v>0.17</c:v>
              </c:pt>
              <c:pt idx="183">
                <c:v>0.16</c:v>
              </c:pt>
              <c:pt idx="184">
                <c:v>0.15</c:v>
              </c:pt>
              <c:pt idx="185">
                <c:v>0.14000000000000001</c:v>
              </c:pt>
              <c:pt idx="186">
                <c:v>0.13</c:v>
              </c:pt>
              <c:pt idx="187">
                <c:v>0.13</c:v>
              </c:pt>
              <c:pt idx="188">
                <c:v>0.12</c:v>
              </c:pt>
              <c:pt idx="189">
                <c:v>0.11</c:v>
              </c:pt>
              <c:pt idx="190">
                <c:v>0.1</c:v>
              </c:pt>
              <c:pt idx="191">
                <c:v>0.09</c:v>
              </c:pt>
              <c:pt idx="192">
                <c:v>0.08</c:v>
              </c:pt>
              <c:pt idx="193">
                <c:v>7.0000000000000007E-2</c:v>
              </c:pt>
              <c:pt idx="194">
                <c:v>0.06</c:v>
              </c:pt>
              <c:pt idx="195">
                <c:v>0.05</c:v>
              </c:pt>
              <c:pt idx="196">
                <c:v>0.04</c:v>
              </c:pt>
              <c:pt idx="197">
                <c:v>0.03</c:v>
              </c:pt>
              <c:pt idx="198">
                <c:v>0.02</c:v>
              </c:pt>
              <c:pt idx="199">
                <c:v>0.01</c:v>
              </c:pt>
            </c:numLit>
          </c:yVal>
          <c:smooth val="0"/>
          <c:extLst xmlns:c16r2="http://schemas.microsoft.com/office/drawing/2015/06/chart">
            <c:ext xmlns:c16="http://schemas.microsoft.com/office/drawing/2014/chart" uri="{C3380CC4-5D6E-409C-BE32-E72D297353CC}">
              <c16:uniqueId val="{00000007-72C8-48F7-88DF-CE22AF38824F}"/>
            </c:ext>
          </c:extLst>
        </c:ser>
        <c:dLbls>
          <c:showLegendKey val="0"/>
          <c:showVal val="0"/>
          <c:showCatName val="0"/>
          <c:showSerName val="0"/>
          <c:showPercent val="0"/>
          <c:showBubbleSize val="0"/>
        </c:dLbls>
        <c:axId val="282179456"/>
        <c:axId val="282185728"/>
      </c:scatterChart>
      <c:valAx>
        <c:axId val="282179456"/>
        <c:scaling>
          <c:orientation val="minMax"/>
          <c:max val="1"/>
        </c:scaling>
        <c:delete val="0"/>
        <c:axPos val="b"/>
        <c:title>
          <c:tx>
            <c:rich>
              <a:bodyPr/>
              <a:lstStyle/>
              <a:p>
                <a:pPr>
                  <a:defRPr/>
                </a:pPr>
                <a:r>
                  <a:rPr lang="en-GB"/>
                  <a:t>False Positive Rate</a:t>
                </a:r>
              </a:p>
            </c:rich>
          </c:tx>
          <c:overlay val="0"/>
        </c:title>
        <c:numFmt formatCode="General" sourceLinked="1"/>
        <c:majorTickMark val="out"/>
        <c:minorTickMark val="none"/>
        <c:tickLblPos val="nextTo"/>
        <c:crossAx val="282185728"/>
        <c:crosses val="autoZero"/>
        <c:crossBetween val="midCat"/>
      </c:valAx>
      <c:valAx>
        <c:axId val="282185728"/>
        <c:scaling>
          <c:orientation val="minMax"/>
          <c:max val="1"/>
        </c:scaling>
        <c:delete val="0"/>
        <c:axPos val="l"/>
        <c:majorGridlines/>
        <c:title>
          <c:tx>
            <c:rich>
              <a:bodyPr/>
              <a:lstStyle/>
              <a:p>
                <a:pPr>
                  <a:defRPr/>
                </a:pPr>
                <a:r>
                  <a:rPr lang="en-GB"/>
                  <a:t>True Positive Rate</a:t>
                </a:r>
              </a:p>
            </c:rich>
          </c:tx>
          <c:overlay val="0"/>
        </c:title>
        <c:numFmt formatCode="General" sourceLinked="1"/>
        <c:majorTickMark val="out"/>
        <c:minorTickMark val="none"/>
        <c:tickLblPos val="nextTo"/>
        <c:crossAx val="282179456"/>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overlay val="0"/>
    </c:title>
    <c:autoTitleDeleted val="0"/>
    <c:plotArea>
      <c:layout/>
      <c:scatterChart>
        <c:scatterStyle val="lineMarker"/>
        <c:varyColors val="0"/>
        <c:ser>
          <c:idx val="0"/>
          <c:order val="0"/>
          <c:spPr>
            <a:ln w="19050">
              <a:noFill/>
            </a:ln>
          </c:spPr>
          <c:xVal>
            <c:numLit>
              <c:formatCode>General</c:formatCode>
              <c:ptCount val="200"/>
              <c:pt idx="0">
                <c:v>1</c:v>
              </c:pt>
              <c:pt idx="1">
                <c:v>0.99</c:v>
              </c:pt>
              <c:pt idx="2">
                <c:v>0.98</c:v>
              </c:pt>
              <c:pt idx="3">
                <c:v>0.97</c:v>
              </c:pt>
              <c:pt idx="4">
                <c:v>0.96</c:v>
              </c:pt>
              <c:pt idx="5">
                <c:v>0.95</c:v>
              </c:pt>
              <c:pt idx="6">
                <c:v>0.94</c:v>
              </c:pt>
              <c:pt idx="7">
                <c:v>0.93</c:v>
              </c:pt>
              <c:pt idx="8">
                <c:v>0.92</c:v>
              </c:pt>
              <c:pt idx="9">
                <c:v>0.91</c:v>
              </c:pt>
              <c:pt idx="10">
                <c:v>0.9</c:v>
              </c:pt>
              <c:pt idx="11">
                <c:v>0.89</c:v>
              </c:pt>
              <c:pt idx="12">
                <c:v>0.88</c:v>
              </c:pt>
              <c:pt idx="13">
                <c:v>0.87</c:v>
              </c:pt>
              <c:pt idx="14">
                <c:v>0.86</c:v>
              </c:pt>
              <c:pt idx="15">
                <c:v>0.85</c:v>
              </c:pt>
              <c:pt idx="16">
                <c:v>0.84</c:v>
              </c:pt>
              <c:pt idx="17">
                <c:v>0.84</c:v>
              </c:pt>
              <c:pt idx="18">
                <c:v>0.83</c:v>
              </c:pt>
              <c:pt idx="19">
                <c:v>0.83</c:v>
              </c:pt>
              <c:pt idx="20">
                <c:v>0.82</c:v>
              </c:pt>
              <c:pt idx="21">
                <c:v>0.81</c:v>
              </c:pt>
              <c:pt idx="22">
                <c:v>0.8</c:v>
              </c:pt>
              <c:pt idx="23">
                <c:v>0.79</c:v>
              </c:pt>
              <c:pt idx="24">
                <c:v>0.78</c:v>
              </c:pt>
              <c:pt idx="25">
                <c:v>0.78</c:v>
              </c:pt>
              <c:pt idx="26">
                <c:v>0.77</c:v>
              </c:pt>
              <c:pt idx="27">
                <c:v>0.76</c:v>
              </c:pt>
              <c:pt idx="28">
                <c:v>0.75</c:v>
              </c:pt>
              <c:pt idx="29">
                <c:v>0.74</c:v>
              </c:pt>
              <c:pt idx="30">
                <c:v>0.73</c:v>
              </c:pt>
              <c:pt idx="31">
                <c:v>0.72</c:v>
              </c:pt>
              <c:pt idx="32">
                <c:v>0.71</c:v>
              </c:pt>
              <c:pt idx="33">
                <c:v>0.7</c:v>
              </c:pt>
              <c:pt idx="34">
                <c:v>0.69</c:v>
              </c:pt>
              <c:pt idx="35">
                <c:v>0.68</c:v>
              </c:pt>
              <c:pt idx="36">
                <c:v>0.67</c:v>
              </c:pt>
              <c:pt idx="37">
                <c:v>0.66</c:v>
              </c:pt>
              <c:pt idx="38">
                <c:v>0.65</c:v>
              </c:pt>
              <c:pt idx="39">
                <c:v>0.65</c:v>
              </c:pt>
              <c:pt idx="40">
                <c:v>0.64</c:v>
              </c:pt>
              <c:pt idx="41">
                <c:v>0.63</c:v>
              </c:pt>
              <c:pt idx="42">
                <c:v>0.63</c:v>
              </c:pt>
              <c:pt idx="43">
                <c:v>0.62</c:v>
              </c:pt>
              <c:pt idx="44">
                <c:v>0.61</c:v>
              </c:pt>
              <c:pt idx="45">
                <c:v>0.6</c:v>
              </c:pt>
              <c:pt idx="46">
                <c:v>0.59</c:v>
              </c:pt>
              <c:pt idx="47">
                <c:v>0.57999999999999996</c:v>
              </c:pt>
              <c:pt idx="48">
                <c:v>0.56999999999999995</c:v>
              </c:pt>
              <c:pt idx="49">
                <c:v>0.56999999999999995</c:v>
              </c:pt>
              <c:pt idx="50">
                <c:v>0.56000000000000005</c:v>
              </c:pt>
              <c:pt idx="51">
                <c:v>0.55000000000000004</c:v>
              </c:pt>
              <c:pt idx="52">
                <c:v>0.54</c:v>
              </c:pt>
              <c:pt idx="53">
                <c:v>0.53</c:v>
              </c:pt>
              <c:pt idx="54">
                <c:v>0.52</c:v>
              </c:pt>
              <c:pt idx="55">
                <c:v>0.51</c:v>
              </c:pt>
              <c:pt idx="56">
                <c:v>0.51</c:v>
              </c:pt>
              <c:pt idx="57">
                <c:v>0.51</c:v>
              </c:pt>
              <c:pt idx="58">
                <c:v>0.5</c:v>
              </c:pt>
              <c:pt idx="59">
                <c:v>0.49</c:v>
              </c:pt>
              <c:pt idx="60">
                <c:v>0.48</c:v>
              </c:pt>
              <c:pt idx="61">
                <c:v>0.47</c:v>
              </c:pt>
              <c:pt idx="62">
                <c:v>0.46</c:v>
              </c:pt>
              <c:pt idx="63">
                <c:v>0.45</c:v>
              </c:pt>
              <c:pt idx="64">
                <c:v>0.45</c:v>
              </c:pt>
              <c:pt idx="65">
                <c:v>0.44</c:v>
              </c:pt>
              <c:pt idx="66">
                <c:v>0.44</c:v>
              </c:pt>
              <c:pt idx="67">
                <c:v>0.43</c:v>
              </c:pt>
              <c:pt idx="68">
                <c:v>0.43</c:v>
              </c:pt>
              <c:pt idx="69">
                <c:v>0.42</c:v>
              </c:pt>
              <c:pt idx="70">
                <c:v>0.41</c:v>
              </c:pt>
              <c:pt idx="71">
                <c:v>0.4</c:v>
              </c:pt>
              <c:pt idx="72">
                <c:v>0.4</c:v>
              </c:pt>
              <c:pt idx="73">
                <c:v>0.39</c:v>
              </c:pt>
              <c:pt idx="74">
                <c:v>0.38</c:v>
              </c:pt>
              <c:pt idx="75">
                <c:v>0.38</c:v>
              </c:pt>
              <c:pt idx="76">
                <c:v>0.38</c:v>
              </c:pt>
              <c:pt idx="77">
                <c:v>0.38</c:v>
              </c:pt>
              <c:pt idx="78">
                <c:v>0.37</c:v>
              </c:pt>
              <c:pt idx="79">
                <c:v>0.36</c:v>
              </c:pt>
              <c:pt idx="80">
                <c:v>0.35</c:v>
              </c:pt>
              <c:pt idx="81">
                <c:v>0.34</c:v>
              </c:pt>
              <c:pt idx="82">
                <c:v>0.33</c:v>
              </c:pt>
              <c:pt idx="83">
                <c:v>0.32</c:v>
              </c:pt>
              <c:pt idx="84">
                <c:v>0.32</c:v>
              </c:pt>
              <c:pt idx="85">
                <c:v>0.32</c:v>
              </c:pt>
              <c:pt idx="86">
                <c:v>0.32</c:v>
              </c:pt>
              <c:pt idx="87">
                <c:v>0.31</c:v>
              </c:pt>
              <c:pt idx="88">
                <c:v>0.31</c:v>
              </c:pt>
              <c:pt idx="89">
                <c:v>0.3</c:v>
              </c:pt>
              <c:pt idx="90">
                <c:v>0.3</c:v>
              </c:pt>
              <c:pt idx="91">
                <c:v>0.28999999999999998</c:v>
              </c:pt>
              <c:pt idx="92">
                <c:v>0.28000000000000003</c:v>
              </c:pt>
              <c:pt idx="93">
                <c:v>0.27</c:v>
              </c:pt>
              <c:pt idx="94">
                <c:v>0.26</c:v>
              </c:pt>
              <c:pt idx="95">
                <c:v>0.26</c:v>
              </c:pt>
              <c:pt idx="96">
                <c:v>0.26</c:v>
              </c:pt>
              <c:pt idx="97">
                <c:v>0.25</c:v>
              </c:pt>
              <c:pt idx="98">
                <c:v>0.24</c:v>
              </c:pt>
              <c:pt idx="99">
                <c:v>0.23</c:v>
              </c:pt>
              <c:pt idx="100">
                <c:v>0.22</c:v>
              </c:pt>
              <c:pt idx="101">
                <c:v>0.21</c:v>
              </c:pt>
              <c:pt idx="102">
                <c:v>0.2</c:v>
              </c:pt>
              <c:pt idx="103">
                <c:v>0.2</c:v>
              </c:pt>
              <c:pt idx="104">
                <c:v>0.2</c:v>
              </c:pt>
              <c:pt idx="105">
                <c:v>0.2</c:v>
              </c:pt>
              <c:pt idx="106">
                <c:v>0.2</c:v>
              </c:pt>
              <c:pt idx="107">
                <c:v>0.19</c:v>
              </c:pt>
              <c:pt idx="108">
                <c:v>0.19</c:v>
              </c:pt>
              <c:pt idx="109">
                <c:v>0.19</c:v>
              </c:pt>
              <c:pt idx="110">
                <c:v>0.19</c:v>
              </c:pt>
              <c:pt idx="111">
                <c:v>0.19</c:v>
              </c:pt>
              <c:pt idx="112">
                <c:v>0.19</c:v>
              </c:pt>
              <c:pt idx="113">
                <c:v>0.19</c:v>
              </c:pt>
              <c:pt idx="114">
                <c:v>0.19</c:v>
              </c:pt>
              <c:pt idx="115">
                <c:v>0.19</c:v>
              </c:pt>
              <c:pt idx="116">
                <c:v>0.19</c:v>
              </c:pt>
              <c:pt idx="117">
                <c:v>0.19</c:v>
              </c:pt>
              <c:pt idx="118">
                <c:v>0.18</c:v>
              </c:pt>
              <c:pt idx="119">
                <c:v>0.17</c:v>
              </c:pt>
              <c:pt idx="120">
                <c:v>0.16</c:v>
              </c:pt>
              <c:pt idx="121">
                <c:v>0.15</c:v>
              </c:pt>
              <c:pt idx="122">
                <c:v>0.15</c:v>
              </c:pt>
              <c:pt idx="123">
                <c:v>0.15</c:v>
              </c:pt>
              <c:pt idx="124">
                <c:v>0.14000000000000001</c:v>
              </c:pt>
              <c:pt idx="125">
                <c:v>0.13</c:v>
              </c:pt>
              <c:pt idx="126">
                <c:v>0.12</c:v>
              </c:pt>
              <c:pt idx="127">
                <c:v>0.12</c:v>
              </c:pt>
              <c:pt idx="128">
                <c:v>0.12</c:v>
              </c:pt>
              <c:pt idx="129">
                <c:v>0.11</c:v>
              </c:pt>
              <c:pt idx="130">
                <c:v>0.1</c:v>
              </c:pt>
              <c:pt idx="131">
                <c:v>0.1</c:v>
              </c:pt>
              <c:pt idx="132">
                <c:v>0.09</c:v>
              </c:pt>
              <c:pt idx="133">
                <c:v>0.09</c:v>
              </c:pt>
              <c:pt idx="134">
                <c:v>0.08</c:v>
              </c:pt>
              <c:pt idx="135">
                <c:v>0.08</c:v>
              </c:pt>
              <c:pt idx="136">
                <c:v>0.08</c:v>
              </c:pt>
              <c:pt idx="137">
                <c:v>0.08</c:v>
              </c:pt>
              <c:pt idx="138">
                <c:v>0.08</c:v>
              </c:pt>
              <c:pt idx="139">
                <c:v>7.0000000000000007E-2</c:v>
              </c:pt>
              <c:pt idx="140">
                <c:v>0.06</c:v>
              </c:pt>
              <c:pt idx="141">
                <c:v>0.05</c:v>
              </c:pt>
              <c:pt idx="142">
                <c:v>0.05</c:v>
              </c:pt>
              <c:pt idx="143">
                <c:v>0.05</c:v>
              </c:pt>
              <c:pt idx="144">
                <c:v>0.05</c:v>
              </c:pt>
              <c:pt idx="145">
                <c:v>0.05</c:v>
              </c:pt>
              <c:pt idx="146">
                <c:v>0.05</c:v>
              </c:pt>
              <c:pt idx="147">
                <c:v>0.05</c:v>
              </c:pt>
              <c:pt idx="148">
                <c:v>0.05</c:v>
              </c:pt>
              <c:pt idx="149">
                <c:v>0.04</c:v>
              </c:pt>
              <c:pt idx="150">
                <c:v>0.04</c:v>
              </c:pt>
              <c:pt idx="151">
                <c:v>0.03</c:v>
              </c:pt>
              <c:pt idx="152">
                <c:v>0.03</c:v>
              </c:pt>
              <c:pt idx="153">
                <c:v>0.03</c:v>
              </c:pt>
              <c:pt idx="154">
                <c:v>0.03</c:v>
              </c:pt>
              <c:pt idx="155">
                <c:v>0.03</c:v>
              </c:pt>
              <c:pt idx="156">
                <c:v>0.03</c:v>
              </c:pt>
              <c:pt idx="157">
                <c:v>0.03</c:v>
              </c:pt>
              <c:pt idx="158">
                <c:v>0.03</c:v>
              </c:pt>
              <c:pt idx="159">
                <c:v>0.03</c:v>
              </c:pt>
              <c:pt idx="160">
                <c:v>0.03</c:v>
              </c:pt>
              <c:pt idx="161">
                <c:v>0.03</c:v>
              </c:pt>
              <c:pt idx="162">
                <c:v>0.03</c:v>
              </c:pt>
              <c:pt idx="163">
                <c:v>0.03</c:v>
              </c:pt>
              <c:pt idx="164">
                <c:v>0.03</c:v>
              </c:pt>
              <c:pt idx="165">
                <c:v>0.02</c:v>
              </c:pt>
              <c:pt idx="166">
                <c:v>0.02</c:v>
              </c:pt>
              <c:pt idx="167">
                <c:v>0.02</c:v>
              </c:pt>
              <c:pt idx="168">
                <c:v>0.02</c:v>
              </c:pt>
              <c:pt idx="169">
                <c:v>0.02</c:v>
              </c:pt>
              <c:pt idx="170">
                <c:v>0.02</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0.01</c:v>
              </c:pt>
              <c:pt idx="190">
                <c:v>0</c:v>
              </c:pt>
              <c:pt idx="191">
                <c:v>0</c:v>
              </c:pt>
              <c:pt idx="192">
                <c:v>0</c:v>
              </c:pt>
              <c:pt idx="193">
                <c:v>0</c:v>
              </c:pt>
              <c:pt idx="194">
                <c:v>0</c:v>
              </c:pt>
              <c:pt idx="195">
                <c:v>0</c:v>
              </c:pt>
              <c:pt idx="196">
                <c:v>0</c:v>
              </c:pt>
              <c:pt idx="197">
                <c:v>0</c:v>
              </c:pt>
              <c:pt idx="198">
                <c:v>0</c:v>
              </c:pt>
              <c:pt idx="199">
                <c:v>0</c:v>
              </c:pt>
            </c:numLit>
          </c:xVal>
          <c:yVal>
            <c:numLit>
              <c:formatCode>General</c:formatCode>
              <c:ptCount val="2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c:v>
              </c:pt>
              <c:pt idx="18">
                <c:v>0.99</c:v>
              </c:pt>
              <c:pt idx="19">
                <c:v>0.98</c:v>
              </c:pt>
              <c:pt idx="20">
                <c:v>0.98</c:v>
              </c:pt>
              <c:pt idx="21">
                <c:v>0.98</c:v>
              </c:pt>
              <c:pt idx="22">
                <c:v>0.98</c:v>
              </c:pt>
              <c:pt idx="23">
                <c:v>0.98</c:v>
              </c:pt>
              <c:pt idx="24">
                <c:v>0.98</c:v>
              </c:pt>
              <c:pt idx="25">
                <c:v>0.97</c:v>
              </c:pt>
              <c:pt idx="26">
                <c:v>0.97</c:v>
              </c:pt>
              <c:pt idx="27">
                <c:v>0.97</c:v>
              </c:pt>
              <c:pt idx="28">
                <c:v>0.97</c:v>
              </c:pt>
              <c:pt idx="29">
                <c:v>0.97</c:v>
              </c:pt>
              <c:pt idx="30">
                <c:v>0.97</c:v>
              </c:pt>
              <c:pt idx="31">
                <c:v>0.97</c:v>
              </c:pt>
              <c:pt idx="32">
                <c:v>0.97</c:v>
              </c:pt>
              <c:pt idx="33">
                <c:v>0.97</c:v>
              </c:pt>
              <c:pt idx="34">
                <c:v>0.97</c:v>
              </c:pt>
              <c:pt idx="35">
                <c:v>0.97</c:v>
              </c:pt>
              <c:pt idx="36">
                <c:v>0.97</c:v>
              </c:pt>
              <c:pt idx="37">
                <c:v>0.97</c:v>
              </c:pt>
              <c:pt idx="38">
                <c:v>0.97</c:v>
              </c:pt>
              <c:pt idx="39">
                <c:v>0.96</c:v>
              </c:pt>
              <c:pt idx="40">
                <c:v>0.96</c:v>
              </c:pt>
              <c:pt idx="41">
                <c:v>0.96</c:v>
              </c:pt>
              <c:pt idx="42">
                <c:v>0.95</c:v>
              </c:pt>
              <c:pt idx="43">
                <c:v>0.95</c:v>
              </c:pt>
              <c:pt idx="44">
                <c:v>0.95</c:v>
              </c:pt>
              <c:pt idx="45">
                <c:v>0.95</c:v>
              </c:pt>
              <c:pt idx="46">
                <c:v>0.95</c:v>
              </c:pt>
              <c:pt idx="47">
                <c:v>0.95</c:v>
              </c:pt>
              <c:pt idx="48">
                <c:v>0.95</c:v>
              </c:pt>
              <c:pt idx="49">
                <c:v>0.94</c:v>
              </c:pt>
              <c:pt idx="50">
                <c:v>0.94</c:v>
              </c:pt>
              <c:pt idx="51">
                <c:v>0.94</c:v>
              </c:pt>
              <c:pt idx="52">
                <c:v>0.94</c:v>
              </c:pt>
              <c:pt idx="53">
                <c:v>0.94</c:v>
              </c:pt>
              <c:pt idx="54">
                <c:v>0.94</c:v>
              </c:pt>
              <c:pt idx="55">
                <c:v>0.94</c:v>
              </c:pt>
              <c:pt idx="56">
                <c:v>0.93</c:v>
              </c:pt>
              <c:pt idx="57">
                <c:v>0.92</c:v>
              </c:pt>
              <c:pt idx="58">
                <c:v>0.92</c:v>
              </c:pt>
              <c:pt idx="59">
                <c:v>0.92</c:v>
              </c:pt>
              <c:pt idx="60">
                <c:v>0.92</c:v>
              </c:pt>
              <c:pt idx="61">
                <c:v>0.92</c:v>
              </c:pt>
              <c:pt idx="62">
                <c:v>0.92</c:v>
              </c:pt>
              <c:pt idx="63">
                <c:v>0.92</c:v>
              </c:pt>
              <c:pt idx="64">
                <c:v>0.91</c:v>
              </c:pt>
              <c:pt idx="65">
                <c:v>0.91</c:v>
              </c:pt>
              <c:pt idx="66">
                <c:v>0.9</c:v>
              </c:pt>
              <c:pt idx="67">
                <c:v>0.9</c:v>
              </c:pt>
              <c:pt idx="68">
                <c:v>0.89</c:v>
              </c:pt>
              <c:pt idx="69">
                <c:v>0.89</c:v>
              </c:pt>
              <c:pt idx="70">
                <c:v>0.89</c:v>
              </c:pt>
              <c:pt idx="71">
                <c:v>0.89</c:v>
              </c:pt>
              <c:pt idx="72">
                <c:v>0.88</c:v>
              </c:pt>
              <c:pt idx="73">
                <c:v>0.88</c:v>
              </c:pt>
              <c:pt idx="74">
                <c:v>0.88</c:v>
              </c:pt>
              <c:pt idx="75">
                <c:v>0.87</c:v>
              </c:pt>
              <c:pt idx="76">
                <c:v>0.86</c:v>
              </c:pt>
              <c:pt idx="77">
                <c:v>0.85</c:v>
              </c:pt>
              <c:pt idx="78">
                <c:v>0.85</c:v>
              </c:pt>
              <c:pt idx="79">
                <c:v>0.85</c:v>
              </c:pt>
              <c:pt idx="80">
                <c:v>0.85</c:v>
              </c:pt>
              <c:pt idx="81">
                <c:v>0.85</c:v>
              </c:pt>
              <c:pt idx="82">
                <c:v>0.85</c:v>
              </c:pt>
              <c:pt idx="83">
                <c:v>0.85</c:v>
              </c:pt>
              <c:pt idx="84">
                <c:v>0.84</c:v>
              </c:pt>
              <c:pt idx="85">
                <c:v>0.83</c:v>
              </c:pt>
              <c:pt idx="86">
                <c:v>0.82</c:v>
              </c:pt>
              <c:pt idx="87">
                <c:v>0.82</c:v>
              </c:pt>
              <c:pt idx="88">
                <c:v>0.81</c:v>
              </c:pt>
              <c:pt idx="89">
                <c:v>0.81</c:v>
              </c:pt>
              <c:pt idx="90">
                <c:v>0.8</c:v>
              </c:pt>
              <c:pt idx="91">
                <c:v>0.8</c:v>
              </c:pt>
              <c:pt idx="92">
                <c:v>0.8</c:v>
              </c:pt>
              <c:pt idx="93">
                <c:v>0.8</c:v>
              </c:pt>
              <c:pt idx="94">
                <c:v>0.8</c:v>
              </c:pt>
              <c:pt idx="95">
                <c:v>0.79</c:v>
              </c:pt>
              <c:pt idx="96">
                <c:v>0.78</c:v>
              </c:pt>
              <c:pt idx="97">
                <c:v>0.78</c:v>
              </c:pt>
              <c:pt idx="98">
                <c:v>0.78</c:v>
              </c:pt>
              <c:pt idx="99">
                <c:v>0.78</c:v>
              </c:pt>
              <c:pt idx="100">
                <c:v>0.78</c:v>
              </c:pt>
              <c:pt idx="101">
                <c:v>0.78</c:v>
              </c:pt>
              <c:pt idx="102">
                <c:v>0.78</c:v>
              </c:pt>
              <c:pt idx="103">
                <c:v>0.77</c:v>
              </c:pt>
              <c:pt idx="104">
                <c:v>0.76</c:v>
              </c:pt>
              <c:pt idx="105">
                <c:v>0.75</c:v>
              </c:pt>
              <c:pt idx="106">
                <c:v>0.74</c:v>
              </c:pt>
              <c:pt idx="107">
                <c:v>0.74</c:v>
              </c:pt>
              <c:pt idx="108">
                <c:v>0.73</c:v>
              </c:pt>
              <c:pt idx="109">
                <c:v>0.72</c:v>
              </c:pt>
              <c:pt idx="110">
                <c:v>0.71</c:v>
              </c:pt>
              <c:pt idx="111">
                <c:v>0.7</c:v>
              </c:pt>
              <c:pt idx="112">
                <c:v>0.69</c:v>
              </c:pt>
              <c:pt idx="113">
                <c:v>0.68</c:v>
              </c:pt>
              <c:pt idx="114">
                <c:v>0.67</c:v>
              </c:pt>
              <c:pt idx="115">
                <c:v>0.66</c:v>
              </c:pt>
              <c:pt idx="116">
                <c:v>0.65</c:v>
              </c:pt>
              <c:pt idx="117">
                <c:v>0.64</c:v>
              </c:pt>
              <c:pt idx="118">
                <c:v>0.64</c:v>
              </c:pt>
              <c:pt idx="119">
                <c:v>0.64</c:v>
              </c:pt>
              <c:pt idx="120">
                <c:v>0.64</c:v>
              </c:pt>
              <c:pt idx="121">
                <c:v>0.64</c:v>
              </c:pt>
              <c:pt idx="122">
                <c:v>0.63</c:v>
              </c:pt>
              <c:pt idx="123">
                <c:v>0.62</c:v>
              </c:pt>
              <c:pt idx="124">
                <c:v>0.62</c:v>
              </c:pt>
              <c:pt idx="125">
                <c:v>0.62</c:v>
              </c:pt>
              <c:pt idx="126">
                <c:v>0.62</c:v>
              </c:pt>
              <c:pt idx="127">
                <c:v>0.61</c:v>
              </c:pt>
              <c:pt idx="128">
                <c:v>0.6</c:v>
              </c:pt>
              <c:pt idx="129">
                <c:v>0.6</c:v>
              </c:pt>
              <c:pt idx="130">
                <c:v>0.6</c:v>
              </c:pt>
              <c:pt idx="131">
                <c:v>0.59</c:v>
              </c:pt>
              <c:pt idx="132">
                <c:v>0.59</c:v>
              </c:pt>
              <c:pt idx="133">
                <c:v>0.57999999999999996</c:v>
              </c:pt>
              <c:pt idx="134">
                <c:v>0.57999999999999996</c:v>
              </c:pt>
              <c:pt idx="135">
                <c:v>0.56999999999999995</c:v>
              </c:pt>
              <c:pt idx="136">
                <c:v>0.56000000000000005</c:v>
              </c:pt>
              <c:pt idx="137">
                <c:v>0.55000000000000004</c:v>
              </c:pt>
              <c:pt idx="138">
                <c:v>0.54</c:v>
              </c:pt>
              <c:pt idx="139">
                <c:v>0.54</c:v>
              </c:pt>
              <c:pt idx="140">
                <c:v>0.54</c:v>
              </c:pt>
              <c:pt idx="141">
                <c:v>0.54</c:v>
              </c:pt>
              <c:pt idx="142">
                <c:v>0.53</c:v>
              </c:pt>
              <c:pt idx="143">
                <c:v>0.52</c:v>
              </c:pt>
              <c:pt idx="144">
                <c:v>0.51</c:v>
              </c:pt>
              <c:pt idx="145">
                <c:v>0.5</c:v>
              </c:pt>
              <c:pt idx="146">
                <c:v>0.49</c:v>
              </c:pt>
              <c:pt idx="147">
                <c:v>0.48</c:v>
              </c:pt>
              <c:pt idx="148">
                <c:v>0.47</c:v>
              </c:pt>
              <c:pt idx="149">
                <c:v>0.47</c:v>
              </c:pt>
              <c:pt idx="150">
                <c:v>0.46</c:v>
              </c:pt>
              <c:pt idx="151">
                <c:v>0.46</c:v>
              </c:pt>
              <c:pt idx="152">
                <c:v>0.45</c:v>
              </c:pt>
              <c:pt idx="153">
                <c:v>0.44</c:v>
              </c:pt>
              <c:pt idx="154">
                <c:v>0.43</c:v>
              </c:pt>
              <c:pt idx="155">
                <c:v>0.42</c:v>
              </c:pt>
              <c:pt idx="156">
                <c:v>0.41</c:v>
              </c:pt>
              <c:pt idx="157">
                <c:v>0.4</c:v>
              </c:pt>
              <c:pt idx="158">
                <c:v>0.39</c:v>
              </c:pt>
              <c:pt idx="159">
                <c:v>0.38</c:v>
              </c:pt>
              <c:pt idx="160">
                <c:v>0.37</c:v>
              </c:pt>
              <c:pt idx="161">
                <c:v>0.36</c:v>
              </c:pt>
              <c:pt idx="162">
                <c:v>0.35</c:v>
              </c:pt>
              <c:pt idx="163">
                <c:v>0.34</c:v>
              </c:pt>
              <c:pt idx="164">
                <c:v>0.33</c:v>
              </c:pt>
              <c:pt idx="165">
                <c:v>0.33</c:v>
              </c:pt>
              <c:pt idx="166">
                <c:v>0.32</c:v>
              </c:pt>
              <c:pt idx="167">
                <c:v>0.31</c:v>
              </c:pt>
              <c:pt idx="168">
                <c:v>0.3</c:v>
              </c:pt>
              <c:pt idx="169">
                <c:v>0.28999999999999998</c:v>
              </c:pt>
              <c:pt idx="170">
                <c:v>0.28000000000000003</c:v>
              </c:pt>
              <c:pt idx="171">
                <c:v>0.28000000000000003</c:v>
              </c:pt>
              <c:pt idx="172">
                <c:v>0.27</c:v>
              </c:pt>
              <c:pt idx="173">
                <c:v>0.26</c:v>
              </c:pt>
              <c:pt idx="174">
                <c:v>0.25</c:v>
              </c:pt>
              <c:pt idx="175">
                <c:v>0.24</c:v>
              </c:pt>
              <c:pt idx="176">
                <c:v>0.23</c:v>
              </c:pt>
              <c:pt idx="177">
                <c:v>0.22</c:v>
              </c:pt>
              <c:pt idx="178">
                <c:v>0.21</c:v>
              </c:pt>
              <c:pt idx="179">
                <c:v>0.2</c:v>
              </c:pt>
              <c:pt idx="180">
                <c:v>0.19</c:v>
              </c:pt>
              <c:pt idx="181">
                <c:v>0.18</c:v>
              </c:pt>
              <c:pt idx="182">
                <c:v>0.17</c:v>
              </c:pt>
              <c:pt idx="183">
                <c:v>0.16</c:v>
              </c:pt>
              <c:pt idx="184">
                <c:v>0.15</c:v>
              </c:pt>
              <c:pt idx="185">
                <c:v>0.14000000000000001</c:v>
              </c:pt>
              <c:pt idx="186">
                <c:v>0.13</c:v>
              </c:pt>
              <c:pt idx="187">
                <c:v>0.12</c:v>
              </c:pt>
              <c:pt idx="188">
                <c:v>0.11</c:v>
              </c:pt>
              <c:pt idx="189">
                <c:v>0.1</c:v>
              </c:pt>
              <c:pt idx="190">
                <c:v>0.1</c:v>
              </c:pt>
              <c:pt idx="191">
                <c:v>0.09</c:v>
              </c:pt>
              <c:pt idx="192">
                <c:v>0.08</c:v>
              </c:pt>
              <c:pt idx="193">
                <c:v>7.0000000000000007E-2</c:v>
              </c:pt>
              <c:pt idx="194">
                <c:v>0.06</c:v>
              </c:pt>
              <c:pt idx="195">
                <c:v>0.05</c:v>
              </c:pt>
              <c:pt idx="196">
                <c:v>0.04</c:v>
              </c:pt>
              <c:pt idx="197">
                <c:v>0.03</c:v>
              </c:pt>
              <c:pt idx="198">
                <c:v>0.02</c:v>
              </c:pt>
              <c:pt idx="199">
                <c:v>0.01</c:v>
              </c:pt>
            </c:numLit>
          </c:yVal>
          <c:smooth val="0"/>
          <c:extLst xmlns:c16r2="http://schemas.microsoft.com/office/drawing/2015/06/chart">
            <c:ext xmlns:c16="http://schemas.microsoft.com/office/drawing/2014/chart" uri="{C3380CC4-5D6E-409C-BE32-E72D297353CC}">
              <c16:uniqueId val="{00000001-CDA6-49F6-9712-388F7E5B8E33}"/>
            </c:ext>
          </c:extLst>
        </c:ser>
        <c:dLbls>
          <c:showLegendKey val="0"/>
          <c:showVal val="0"/>
          <c:showCatName val="0"/>
          <c:showSerName val="0"/>
          <c:showPercent val="0"/>
          <c:showBubbleSize val="0"/>
        </c:dLbls>
        <c:axId val="282993792"/>
        <c:axId val="282995712"/>
      </c:scatterChart>
      <c:valAx>
        <c:axId val="282993792"/>
        <c:scaling>
          <c:orientation val="minMax"/>
          <c:max val="1"/>
        </c:scaling>
        <c:delete val="0"/>
        <c:axPos val="b"/>
        <c:title>
          <c:tx>
            <c:rich>
              <a:bodyPr/>
              <a:lstStyle/>
              <a:p>
                <a:pPr>
                  <a:defRPr/>
                </a:pPr>
                <a:r>
                  <a:rPr lang="en-GB"/>
                  <a:t>False Positive Rate</a:t>
                </a:r>
              </a:p>
            </c:rich>
          </c:tx>
          <c:overlay val="0"/>
        </c:title>
        <c:numFmt formatCode="General" sourceLinked="1"/>
        <c:majorTickMark val="out"/>
        <c:minorTickMark val="none"/>
        <c:tickLblPos val="nextTo"/>
        <c:crossAx val="282995712"/>
        <c:crosses val="autoZero"/>
        <c:crossBetween val="midCat"/>
      </c:valAx>
      <c:valAx>
        <c:axId val="282995712"/>
        <c:scaling>
          <c:orientation val="minMax"/>
          <c:max val="1"/>
        </c:scaling>
        <c:delete val="0"/>
        <c:axPos val="l"/>
        <c:majorGridlines/>
        <c:title>
          <c:tx>
            <c:rich>
              <a:bodyPr/>
              <a:lstStyle/>
              <a:p>
                <a:pPr>
                  <a:defRPr/>
                </a:pPr>
                <a:r>
                  <a:rPr lang="en-GB"/>
                  <a:t>True Positive Rate</a:t>
                </a:r>
              </a:p>
            </c:rich>
          </c:tx>
          <c:overlay val="0"/>
        </c:title>
        <c:numFmt formatCode="General" sourceLinked="1"/>
        <c:majorTickMark val="out"/>
        <c:minorTickMark val="none"/>
        <c:tickLblPos val="nextTo"/>
        <c:crossAx val="282993792"/>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200"/>
              <c:pt idx="0">
                <c:v>1</c:v>
              </c:pt>
              <c:pt idx="1">
                <c:v>0.99</c:v>
              </c:pt>
              <c:pt idx="2">
                <c:v>0.98</c:v>
              </c:pt>
              <c:pt idx="3">
                <c:v>0.97</c:v>
              </c:pt>
              <c:pt idx="4">
                <c:v>0.96</c:v>
              </c:pt>
              <c:pt idx="5">
                <c:v>0.95</c:v>
              </c:pt>
              <c:pt idx="6">
                <c:v>0.94</c:v>
              </c:pt>
              <c:pt idx="7">
                <c:v>0.93</c:v>
              </c:pt>
              <c:pt idx="8">
                <c:v>0.92</c:v>
              </c:pt>
              <c:pt idx="9">
                <c:v>0.91</c:v>
              </c:pt>
              <c:pt idx="10">
                <c:v>0.9</c:v>
              </c:pt>
              <c:pt idx="11">
                <c:v>0.89</c:v>
              </c:pt>
              <c:pt idx="12">
                <c:v>0.88</c:v>
              </c:pt>
              <c:pt idx="13">
                <c:v>0.87</c:v>
              </c:pt>
              <c:pt idx="14">
                <c:v>0.86</c:v>
              </c:pt>
              <c:pt idx="15">
                <c:v>0.85</c:v>
              </c:pt>
              <c:pt idx="16">
                <c:v>0.84</c:v>
              </c:pt>
              <c:pt idx="17">
                <c:v>0.84</c:v>
              </c:pt>
              <c:pt idx="18">
                <c:v>0.83</c:v>
              </c:pt>
              <c:pt idx="19">
                <c:v>0.83</c:v>
              </c:pt>
              <c:pt idx="20">
                <c:v>0.82</c:v>
              </c:pt>
              <c:pt idx="21">
                <c:v>0.81</c:v>
              </c:pt>
              <c:pt idx="22">
                <c:v>0.8</c:v>
              </c:pt>
              <c:pt idx="23">
                <c:v>0.79</c:v>
              </c:pt>
              <c:pt idx="24">
                <c:v>0.78</c:v>
              </c:pt>
              <c:pt idx="25">
                <c:v>0.77</c:v>
              </c:pt>
              <c:pt idx="26">
                <c:v>0.77</c:v>
              </c:pt>
              <c:pt idx="27">
                <c:v>0.76</c:v>
              </c:pt>
              <c:pt idx="28">
                <c:v>0.75</c:v>
              </c:pt>
              <c:pt idx="29">
                <c:v>0.74</c:v>
              </c:pt>
              <c:pt idx="30">
                <c:v>0.73</c:v>
              </c:pt>
              <c:pt idx="31">
                <c:v>0.72</c:v>
              </c:pt>
              <c:pt idx="32">
                <c:v>0.71</c:v>
              </c:pt>
              <c:pt idx="33">
                <c:v>0.7</c:v>
              </c:pt>
              <c:pt idx="34">
                <c:v>0.69</c:v>
              </c:pt>
              <c:pt idx="35">
                <c:v>0.69</c:v>
              </c:pt>
              <c:pt idx="36">
                <c:v>0.68</c:v>
              </c:pt>
              <c:pt idx="37">
                <c:v>0.67</c:v>
              </c:pt>
              <c:pt idx="38">
                <c:v>0.66</c:v>
              </c:pt>
              <c:pt idx="39">
                <c:v>0.65</c:v>
              </c:pt>
              <c:pt idx="40">
                <c:v>0.64</c:v>
              </c:pt>
              <c:pt idx="41">
                <c:v>0.64</c:v>
              </c:pt>
              <c:pt idx="42">
                <c:v>0.63</c:v>
              </c:pt>
              <c:pt idx="43">
                <c:v>0.62</c:v>
              </c:pt>
              <c:pt idx="44">
                <c:v>0.61</c:v>
              </c:pt>
              <c:pt idx="45">
                <c:v>0.6</c:v>
              </c:pt>
              <c:pt idx="46">
                <c:v>0.59</c:v>
              </c:pt>
              <c:pt idx="47">
                <c:v>0.57999999999999996</c:v>
              </c:pt>
              <c:pt idx="48">
                <c:v>0.57999999999999996</c:v>
              </c:pt>
              <c:pt idx="49">
                <c:v>0.56999999999999995</c:v>
              </c:pt>
              <c:pt idx="50">
                <c:v>0.56000000000000005</c:v>
              </c:pt>
              <c:pt idx="51">
                <c:v>0.55000000000000004</c:v>
              </c:pt>
              <c:pt idx="52">
                <c:v>0.54</c:v>
              </c:pt>
              <c:pt idx="53">
                <c:v>0.53</c:v>
              </c:pt>
              <c:pt idx="54">
                <c:v>0.52</c:v>
              </c:pt>
              <c:pt idx="55">
                <c:v>0.51</c:v>
              </c:pt>
              <c:pt idx="56">
                <c:v>0.5</c:v>
              </c:pt>
              <c:pt idx="57">
                <c:v>0.49</c:v>
              </c:pt>
              <c:pt idx="58">
                <c:v>0.48</c:v>
              </c:pt>
              <c:pt idx="59">
                <c:v>0.48</c:v>
              </c:pt>
              <c:pt idx="60">
                <c:v>0.47</c:v>
              </c:pt>
              <c:pt idx="61">
                <c:v>0.46</c:v>
              </c:pt>
              <c:pt idx="62">
                <c:v>0.45</c:v>
              </c:pt>
              <c:pt idx="63">
                <c:v>0.45</c:v>
              </c:pt>
              <c:pt idx="64">
                <c:v>0.44</c:v>
              </c:pt>
              <c:pt idx="65">
                <c:v>0.44</c:v>
              </c:pt>
              <c:pt idx="66">
                <c:v>0.44</c:v>
              </c:pt>
              <c:pt idx="67">
                <c:v>0.43</c:v>
              </c:pt>
              <c:pt idx="68">
                <c:v>0.42</c:v>
              </c:pt>
              <c:pt idx="69">
                <c:v>0.42</c:v>
              </c:pt>
              <c:pt idx="70">
                <c:v>0.41</c:v>
              </c:pt>
              <c:pt idx="71">
                <c:v>0.4</c:v>
              </c:pt>
              <c:pt idx="72">
                <c:v>0.4</c:v>
              </c:pt>
              <c:pt idx="73">
                <c:v>0.39</c:v>
              </c:pt>
              <c:pt idx="74">
                <c:v>0.38</c:v>
              </c:pt>
              <c:pt idx="75">
                <c:v>0.38</c:v>
              </c:pt>
              <c:pt idx="76">
                <c:v>0.37</c:v>
              </c:pt>
              <c:pt idx="77">
                <c:v>0.37</c:v>
              </c:pt>
              <c:pt idx="78">
                <c:v>0.37</c:v>
              </c:pt>
              <c:pt idx="79">
                <c:v>0.36</c:v>
              </c:pt>
              <c:pt idx="80">
                <c:v>0.35</c:v>
              </c:pt>
              <c:pt idx="81">
                <c:v>0.35</c:v>
              </c:pt>
              <c:pt idx="82">
                <c:v>0.35</c:v>
              </c:pt>
              <c:pt idx="83">
                <c:v>0.35</c:v>
              </c:pt>
              <c:pt idx="84">
                <c:v>0.34</c:v>
              </c:pt>
              <c:pt idx="85">
                <c:v>0.33</c:v>
              </c:pt>
              <c:pt idx="86">
                <c:v>0.32</c:v>
              </c:pt>
              <c:pt idx="87">
                <c:v>0.31</c:v>
              </c:pt>
              <c:pt idx="88">
                <c:v>0.3</c:v>
              </c:pt>
              <c:pt idx="89">
                <c:v>0.28999999999999998</c:v>
              </c:pt>
              <c:pt idx="90">
                <c:v>0.28999999999999998</c:v>
              </c:pt>
              <c:pt idx="91">
                <c:v>0.28000000000000003</c:v>
              </c:pt>
              <c:pt idx="92">
                <c:v>0.27</c:v>
              </c:pt>
              <c:pt idx="93">
                <c:v>0.26</c:v>
              </c:pt>
              <c:pt idx="94">
                <c:v>0.26</c:v>
              </c:pt>
              <c:pt idx="95">
                <c:v>0.25</c:v>
              </c:pt>
              <c:pt idx="96">
                <c:v>0.24</c:v>
              </c:pt>
              <c:pt idx="97">
                <c:v>0.24</c:v>
              </c:pt>
              <c:pt idx="98">
                <c:v>0.24</c:v>
              </c:pt>
              <c:pt idx="99">
                <c:v>0.24</c:v>
              </c:pt>
              <c:pt idx="100">
                <c:v>0.23</c:v>
              </c:pt>
              <c:pt idx="101">
                <c:v>0.23</c:v>
              </c:pt>
              <c:pt idx="102">
                <c:v>0.22</c:v>
              </c:pt>
              <c:pt idx="103">
                <c:v>0.21</c:v>
              </c:pt>
              <c:pt idx="104">
                <c:v>0.21</c:v>
              </c:pt>
              <c:pt idx="105">
                <c:v>0.21</c:v>
              </c:pt>
              <c:pt idx="106">
                <c:v>0.21</c:v>
              </c:pt>
              <c:pt idx="107">
                <c:v>0.2</c:v>
              </c:pt>
              <c:pt idx="108">
                <c:v>0.19</c:v>
              </c:pt>
              <c:pt idx="109">
                <c:v>0.19</c:v>
              </c:pt>
              <c:pt idx="110">
                <c:v>0.19</c:v>
              </c:pt>
              <c:pt idx="111">
                <c:v>0.19</c:v>
              </c:pt>
              <c:pt idx="112">
                <c:v>0.19</c:v>
              </c:pt>
              <c:pt idx="113">
                <c:v>0.19</c:v>
              </c:pt>
              <c:pt idx="114">
                <c:v>0.19</c:v>
              </c:pt>
              <c:pt idx="115">
                <c:v>0.19</c:v>
              </c:pt>
              <c:pt idx="116">
                <c:v>0.19</c:v>
              </c:pt>
              <c:pt idx="117">
                <c:v>0.18</c:v>
              </c:pt>
              <c:pt idx="118">
                <c:v>0.17</c:v>
              </c:pt>
              <c:pt idx="119">
                <c:v>0.17</c:v>
              </c:pt>
              <c:pt idx="120">
                <c:v>0.17</c:v>
              </c:pt>
              <c:pt idx="121">
                <c:v>0.16</c:v>
              </c:pt>
              <c:pt idx="122">
                <c:v>0.16</c:v>
              </c:pt>
              <c:pt idx="123">
                <c:v>0.15</c:v>
              </c:pt>
              <c:pt idx="124">
                <c:v>0.14000000000000001</c:v>
              </c:pt>
              <c:pt idx="125">
                <c:v>0.13</c:v>
              </c:pt>
              <c:pt idx="126">
                <c:v>0.13</c:v>
              </c:pt>
              <c:pt idx="127">
                <c:v>0.12</c:v>
              </c:pt>
              <c:pt idx="128">
                <c:v>0.11</c:v>
              </c:pt>
              <c:pt idx="129">
                <c:v>0.11</c:v>
              </c:pt>
              <c:pt idx="130">
                <c:v>0.11</c:v>
              </c:pt>
              <c:pt idx="131">
                <c:v>0.1</c:v>
              </c:pt>
              <c:pt idx="132">
                <c:v>0.09</c:v>
              </c:pt>
              <c:pt idx="133">
                <c:v>0.09</c:v>
              </c:pt>
              <c:pt idx="134">
                <c:v>0.08</c:v>
              </c:pt>
              <c:pt idx="135">
                <c:v>0.08</c:v>
              </c:pt>
              <c:pt idx="136">
                <c:v>7.0000000000000007E-2</c:v>
              </c:pt>
              <c:pt idx="137">
                <c:v>7.0000000000000007E-2</c:v>
              </c:pt>
              <c:pt idx="138">
                <c:v>7.0000000000000007E-2</c:v>
              </c:pt>
              <c:pt idx="139">
                <c:v>7.0000000000000007E-2</c:v>
              </c:pt>
              <c:pt idx="140">
                <c:v>7.0000000000000007E-2</c:v>
              </c:pt>
              <c:pt idx="141">
                <c:v>7.0000000000000007E-2</c:v>
              </c:pt>
              <c:pt idx="142">
                <c:v>0.06</c:v>
              </c:pt>
              <c:pt idx="143">
                <c:v>0.05</c:v>
              </c:pt>
              <c:pt idx="144">
                <c:v>0.05</c:v>
              </c:pt>
              <c:pt idx="145">
                <c:v>0.05</c:v>
              </c:pt>
              <c:pt idx="146">
                <c:v>0.05</c:v>
              </c:pt>
              <c:pt idx="147">
                <c:v>0.05</c:v>
              </c:pt>
              <c:pt idx="148">
                <c:v>0.05</c:v>
              </c:pt>
              <c:pt idx="149">
                <c:v>0.05</c:v>
              </c:pt>
              <c:pt idx="150">
                <c:v>0.05</c:v>
              </c:pt>
              <c:pt idx="151">
                <c:v>0.05</c:v>
              </c:pt>
              <c:pt idx="152">
                <c:v>0.04</c:v>
              </c:pt>
              <c:pt idx="153">
                <c:v>0.04</c:v>
              </c:pt>
              <c:pt idx="154">
                <c:v>0.04</c:v>
              </c:pt>
              <c:pt idx="155">
                <c:v>0.04</c:v>
              </c:pt>
              <c:pt idx="156">
                <c:v>0.03</c:v>
              </c:pt>
              <c:pt idx="157">
                <c:v>0.03</c:v>
              </c:pt>
              <c:pt idx="158">
                <c:v>0.03</c:v>
              </c:pt>
              <c:pt idx="159">
                <c:v>0.03</c:v>
              </c:pt>
              <c:pt idx="160">
                <c:v>0.03</c:v>
              </c:pt>
              <c:pt idx="161">
                <c:v>0.03</c:v>
              </c:pt>
              <c:pt idx="162">
                <c:v>0.03</c:v>
              </c:pt>
              <c:pt idx="163">
                <c:v>0.03</c:v>
              </c:pt>
              <c:pt idx="164">
                <c:v>0.03</c:v>
              </c:pt>
              <c:pt idx="165">
                <c:v>0.02</c:v>
              </c:pt>
              <c:pt idx="166">
                <c:v>0.02</c:v>
              </c:pt>
              <c:pt idx="167">
                <c:v>0.02</c:v>
              </c:pt>
              <c:pt idx="168">
                <c:v>0.02</c:v>
              </c:pt>
              <c:pt idx="169">
                <c:v>0.02</c:v>
              </c:pt>
              <c:pt idx="170">
                <c:v>0.02</c:v>
              </c:pt>
              <c:pt idx="171">
                <c:v>0.02</c:v>
              </c:pt>
              <c:pt idx="172">
                <c:v>0.02</c:v>
              </c:pt>
              <c:pt idx="173">
                <c:v>0.02</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c:v>
              </c:pt>
              <c:pt idx="190">
                <c:v>0</c:v>
              </c:pt>
              <c:pt idx="191">
                <c:v>0</c:v>
              </c:pt>
              <c:pt idx="192">
                <c:v>0</c:v>
              </c:pt>
              <c:pt idx="193">
                <c:v>0</c:v>
              </c:pt>
              <c:pt idx="194">
                <c:v>0</c:v>
              </c:pt>
              <c:pt idx="195">
                <c:v>0</c:v>
              </c:pt>
              <c:pt idx="196">
                <c:v>0</c:v>
              </c:pt>
              <c:pt idx="197">
                <c:v>0</c:v>
              </c:pt>
              <c:pt idx="198">
                <c:v>0</c:v>
              </c:pt>
              <c:pt idx="199">
                <c:v>0</c:v>
              </c:pt>
            </c:numLit>
          </c:xVal>
          <c:yVal>
            <c:numLit>
              <c:formatCode>General</c:formatCode>
              <c:ptCount val="2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c:v>
              </c:pt>
              <c:pt idx="18">
                <c:v>0.99</c:v>
              </c:pt>
              <c:pt idx="19">
                <c:v>0.98</c:v>
              </c:pt>
              <c:pt idx="20">
                <c:v>0.98</c:v>
              </c:pt>
              <c:pt idx="21">
                <c:v>0.98</c:v>
              </c:pt>
              <c:pt idx="22">
                <c:v>0.98</c:v>
              </c:pt>
              <c:pt idx="23">
                <c:v>0.98</c:v>
              </c:pt>
              <c:pt idx="24">
                <c:v>0.98</c:v>
              </c:pt>
              <c:pt idx="25">
                <c:v>0.98</c:v>
              </c:pt>
              <c:pt idx="26">
                <c:v>0.97</c:v>
              </c:pt>
              <c:pt idx="27">
                <c:v>0.97</c:v>
              </c:pt>
              <c:pt idx="28">
                <c:v>0.97</c:v>
              </c:pt>
              <c:pt idx="29">
                <c:v>0.97</c:v>
              </c:pt>
              <c:pt idx="30">
                <c:v>0.97</c:v>
              </c:pt>
              <c:pt idx="31">
                <c:v>0.97</c:v>
              </c:pt>
              <c:pt idx="32">
                <c:v>0.97</c:v>
              </c:pt>
              <c:pt idx="33">
                <c:v>0.97</c:v>
              </c:pt>
              <c:pt idx="34">
                <c:v>0.97</c:v>
              </c:pt>
              <c:pt idx="35">
                <c:v>0.96</c:v>
              </c:pt>
              <c:pt idx="36">
                <c:v>0.96</c:v>
              </c:pt>
              <c:pt idx="37">
                <c:v>0.96</c:v>
              </c:pt>
              <c:pt idx="38">
                <c:v>0.96</c:v>
              </c:pt>
              <c:pt idx="39">
                <c:v>0.96</c:v>
              </c:pt>
              <c:pt idx="40">
                <c:v>0.96</c:v>
              </c:pt>
              <c:pt idx="41">
                <c:v>0.95</c:v>
              </c:pt>
              <c:pt idx="42">
                <c:v>0.95</c:v>
              </c:pt>
              <c:pt idx="43">
                <c:v>0.95</c:v>
              </c:pt>
              <c:pt idx="44">
                <c:v>0.95</c:v>
              </c:pt>
              <c:pt idx="45">
                <c:v>0.95</c:v>
              </c:pt>
              <c:pt idx="46">
                <c:v>0.95</c:v>
              </c:pt>
              <c:pt idx="47">
                <c:v>0.95</c:v>
              </c:pt>
              <c:pt idx="48">
                <c:v>0.94</c:v>
              </c:pt>
              <c:pt idx="49">
                <c:v>0.94</c:v>
              </c:pt>
              <c:pt idx="50">
                <c:v>0.94</c:v>
              </c:pt>
              <c:pt idx="51">
                <c:v>0.94</c:v>
              </c:pt>
              <c:pt idx="52">
                <c:v>0.94</c:v>
              </c:pt>
              <c:pt idx="53">
                <c:v>0.94</c:v>
              </c:pt>
              <c:pt idx="54">
                <c:v>0.94</c:v>
              </c:pt>
              <c:pt idx="55">
                <c:v>0.94</c:v>
              </c:pt>
              <c:pt idx="56">
                <c:v>0.94</c:v>
              </c:pt>
              <c:pt idx="57">
                <c:v>0.94</c:v>
              </c:pt>
              <c:pt idx="58">
                <c:v>0.94</c:v>
              </c:pt>
              <c:pt idx="59">
                <c:v>0.93</c:v>
              </c:pt>
              <c:pt idx="60">
                <c:v>0.93</c:v>
              </c:pt>
              <c:pt idx="61">
                <c:v>0.93</c:v>
              </c:pt>
              <c:pt idx="62">
                <c:v>0.93</c:v>
              </c:pt>
              <c:pt idx="63">
                <c:v>0.92</c:v>
              </c:pt>
              <c:pt idx="64">
                <c:v>0.92</c:v>
              </c:pt>
              <c:pt idx="65">
                <c:v>0.91</c:v>
              </c:pt>
              <c:pt idx="66">
                <c:v>0.9</c:v>
              </c:pt>
              <c:pt idx="67">
                <c:v>0.9</c:v>
              </c:pt>
              <c:pt idx="68">
                <c:v>0.9</c:v>
              </c:pt>
              <c:pt idx="69">
                <c:v>0.89</c:v>
              </c:pt>
              <c:pt idx="70">
                <c:v>0.89</c:v>
              </c:pt>
              <c:pt idx="71">
                <c:v>0.89</c:v>
              </c:pt>
              <c:pt idx="72">
                <c:v>0.88</c:v>
              </c:pt>
              <c:pt idx="73">
                <c:v>0.88</c:v>
              </c:pt>
              <c:pt idx="74">
                <c:v>0.88</c:v>
              </c:pt>
              <c:pt idx="75">
                <c:v>0.87</c:v>
              </c:pt>
              <c:pt idx="76">
                <c:v>0.87</c:v>
              </c:pt>
              <c:pt idx="77">
                <c:v>0.86</c:v>
              </c:pt>
              <c:pt idx="78">
                <c:v>0.85</c:v>
              </c:pt>
              <c:pt idx="79">
                <c:v>0.85</c:v>
              </c:pt>
              <c:pt idx="80">
                <c:v>0.85</c:v>
              </c:pt>
              <c:pt idx="81">
                <c:v>0.84</c:v>
              </c:pt>
              <c:pt idx="82">
                <c:v>0.83</c:v>
              </c:pt>
              <c:pt idx="83">
                <c:v>0.82</c:v>
              </c:pt>
              <c:pt idx="84">
                <c:v>0.82</c:v>
              </c:pt>
              <c:pt idx="85">
                <c:v>0.82</c:v>
              </c:pt>
              <c:pt idx="86">
                <c:v>0.82</c:v>
              </c:pt>
              <c:pt idx="87">
                <c:v>0.82</c:v>
              </c:pt>
              <c:pt idx="88">
                <c:v>0.82</c:v>
              </c:pt>
              <c:pt idx="89">
                <c:v>0.82</c:v>
              </c:pt>
              <c:pt idx="90">
                <c:v>0.81</c:v>
              </c:pt>
              <c:pt idx="91">
                <c:v>0.81</c:v>
              </c:pt>
              <c:pt idx="92">
                <c:v>0.81</c:v>
              </c:pt>
              <c:pt idx="93">
                <c:v>0.81</c:v>
              </c:pt>
              <c:pt idx="94">
                <c:v>0.8</c:v>
              </c:pt>
              <c:pt idx="95">
                <c:v>0.8</c:v>
              </c:pt>
              <c:pt idx="96">
                <c:v>0.8</c:v>
              </c:pt>
              <c:pt idx="97">
                <c:v>0.79</c:v>
              </c:pt>
              <c:pt idx="98">
                <c:v>0.78</c:v>
              </c:pt>
              <c:pt idx="99">
                <c:v>0.77</c:v>
              </c:pt>
              <c:pt idx="100">
                <c:v>0.77</c:v>
              </c:pt>
              <c:pt idx="101">
                <c:v>0.76</c:v>
              </c:pt>
              <c:pt idx="102">
                <c:v>0.76</c:v>
              </c:pt>
              <c:pt idx="103">
                <c:v>0.76</c:v>
              </c:pt>
              <c:pt idx="104">
                <c:v>0.75</c:v>
              </c:pt>
              <c:pt idx="105">
                <c:v>0.74</c:v>
              </c:pt>
              <c:pt idx="106">
                <c:v>0.73</c:v>
              </c:pt>
              <c:pt idx="107">
                <c:v>0.73</c:v>
              </c:pt>
              <c:pt idx="108">
                <c:v>0.73</c:v>
              </c:pt>
              <c:pt idx="109">
                <c:v>0.72</c:v>
              </c:pt>
              <c:pt idx="110">
                <c:v>0.71</c:v>
              </c:pt>
              <c:pt idx="111">
                <c:v>0.7</c:v>
              </c:pt>
              <c:pt idx="112">
                <c:v>0.69</c:v>
              </c:pt>
              <c:pt idx="113">
                <c:v>0.68</c:v>
              </c:pt>
              <c:pt idx="114">
                <c:v>0.67</c:v>
              </c:pt>
              <c:pt idx="115">
                <c:v>0.66</c:v>
              </c:pt>
              <c:pt idx="116">
                <c:v>0.65</c:v>
              </c:pt>
              <c:pt idx="117">
                <c:v>0.65</c:v>
              </c:pt>
              <c:pt idx="118">
                <c:v>0.65</c:v>
              </c:pt>
              <c:pt idx="119">
                <c:v>0.64</c:v>
              </c:pt>
              <c:pt idx="120">
                <c:v>0.63</c:v>
              </c:pt>
              <c:pt idx="121">
                <c:v>0.63</c:v>
              </c:pt>
              <c:pt idx="122">
                <c:v>0.62</c:v>
              </c:pt>
              <c:pt idx="123">
                <c:v>0.62</c:v>
              </c:pt>
              <c:pt idx="124">
                <c:v>0.62</c:v>
              </c:pt>
              <c:pt idx="125">
                <c:v>0.62</c:v>
              </c:pt>
              <c:pt idx="126">
                <c:v>0.61</c:v>
              </c:pt>
              <c:pt idx="127">
                <c:v>0.61</c:v>
              </c:pt>
              <c:pt idx="128">
                <c:v>0.61</c:v>
              </c:pt>
              <c:pt idx="129">
                <c:v>0.6</c:v>
              </c:pt>
              <c:pt idx="130">
                <c:v>0.59</c:v>
              </c:pt>
              <c:pt idx="131">
                <c:v>0.59</c:v>
              </c:pt>
              <c:pt idx="132">
                <c:v>0.59</c:v>
              </c:pt>
              <c:pt idx="133">
                <c:v>0.57999999999999996</c:v>
              </c:pt>
              <c:pt idx="134">
                <c:v>0.57999999999999996</c:v>
              </c:pt>
              <c:pt idx="135">
                <c:v>0.56999999999999995</c:v>
              </c:pt>
              <c:pt idx="136">
                <c:v>0.56999999999999995</c:v>
              </c:pt>
              <c:pt idx="137">
                <c:v>0.56000000000000005</c:v>
              </c:pt>
              <c:pt idx="138">
                <c:v>0.55000000000000004</c:v>
              </c:pt>
              <c:pt idx="139">
                <c:v>0.54</c:v>
              </c:pt>
              <c:pt idx="140">
                <c:v>0.53</c:v>
              </c:pt>
              <c:pt idx="141">
                <c:v>0.52</c:v>
              </c:pt>
              <c:pt idx="142">
                <c:v>0.52</c:v>
              </c:pt>
              <c:pt idx="143">
                <c:v>0.52</c:v>
              </c:pt>
              <c:pt idx="144">
                <c:v>0.51</c:v>
              </c:pt>
              <c:pt idx="145">
                <c:v>0.5</c:v>
              </c:pt>
              <c:pt idx="146">
                <c:v>0.49</c:v>
              </c:pt>
              <c:pt idx="147">
                <c:v>0.48</c:v>
              </c:pt>
              <c:pt idx="148">
                <c:v>0.47</c:v>
              </c:pt>
              <c:pt idx="149">
                <c:v>0.46</c:v>
              </c:pt>
              <c:pt idx="150">
                <c:v>0.45</c:v>
              </c:pt>
              <c:pt idx="151">
                <c:v>0.44</c:v>
              </c:pt>
              <c:pt idx="152">
                <c:v>0.44</c:v>
              </c:pt>
              <c:pt idx="153">
                <c:v>0.43</c:v>
              </c:pt>
              <c:pt idx="154">
                <c:v>0.42</c:v>
              </c:pt>
              <c:pt idx="155">
                <c:v>0.41</c:v>
              </c:pt>
              <c:pt idx="156">
                <c:v>0.41</c:v>
              </c:pt>
              <c:pt idx="157">
                <c:v>0.4</c:v>
              </c:pt>
              <c:pt idx="158">
                <c:v>0.39</c:v>
              </c:pt>
              <c:pt idx="159">
                <c:v>0.38</c:v>
              </c:pt>
              <c:pt idx="160">
                <c:v>0.37</c:v>
              </c:pt>
              <c:pt idx="161">
                <c:v>0.36</c:v>
              </c:pt>
              <c:pt idx="162">
                <c:v>0.35</c:v>
              </c:pt>
              <c:pt idx="163">
                <c:v>0.34</c:v>
              </c:pt>
              <c:pt idx="164">
                <c:v>0.33</c:v>
              </c:pt>
              <c:pt idx="165">
                <c:v>0.33</c:v>
              </c:pt>
              <c:pt idx="166">
                <c:v>0.32</c:v>
              </c:pt>
              <c:pt idx="167">
                <c:v>0.31</c:v>
              </c:pt>
              <c:pt idx="168">
                <c:v>0.3</c:v>
              </c:pt>
              <c:pt idx="169">
                <c:v>0.28999999999999998</c:v>
              </c:pt>
              <c:pt idx="170">
                <c:v>0.28000000000000003</c:v>
              </c:pt>
              <c:pt idx="171">
                <c:v>0.27</c:v>
              </c:pt>
              <c:pt idx="172">
                <c:v>0.26</c:v>
              </c:pt>
              <c:pt idx="173">
                <c:v>0.25</c:v>
              </c:pt>
              <c:pt idx="174">
                <c:v>0.25</c:v>
              </c:pt>
              <c:pt idx="175">
                <c:v>0.24</c:v>
              </c:pt>
              <c:pt idx="176">
                <c:v>0.23</c:v>
              </c:pt>
              <c:pt idx="177">
                <c:v>0.22</c:v>
              </c:pt>
              <c:pt idx="178">
                <c:v>0.21</c:v>
              </c:pt>
              <c:pt idx="179">
                <c:v>0.2</c:v>
              </c:pt>
              <c:pt idx="180">
                <c:v>0.19</c:v>
              </c:pt>
              <c:pt idx="181">
                <c:v>0.18</c:v>
              </c:pt>
              <c:pt idx="182">
                <c:v>0.17</c:v>
              </c:pt>
              <c:pt idx="183">
                <c:v>0.16</c:v>
              </c:pt>
              <c:pt idx="184">
                <c:v>0.15</c:v>
              </c:pt>
              <c:pt idx="185">
                <c:v>0.14000000000000001</c:v>
              </c:pt>
              <c:pt idx="186">
                <c:v>0.13</c:v>
              </c:pt>
              <c:pt idx="187">
                <c:v>0.12</c:v>
              </c:pt>
              <c:pt idx="188">
                <c:v>0.11</c:v>
              </c:pt>
              <c:pt idx="189">
                <c:v>0.11</c:v>
              </c:pt>
              <c:pt idx="190">
                <c:v>0.1</c:v>
              </c:pt>
              <c:pt idx="191">
                <c:v>0.09</c:v>
              </c:pt>
              <c:pt idx="192">
                <c:v>0.08</c:v>
              </c:pt>
              <c:pt idx="193">
                <c:v>7.0000000000000007E-2</c:v>
              </c:pt>
              <c:pt idx="194">
                <c:v>0.06</c:v>
              </c:pt>
              <c:pt idx="195">
                <c:v>0.05</c:v>
              </c:pt>
              <c:pt idx="196">
                <c:v>0.04</c:v>
              </c:pt>
              <c:pt idx="197">
                <c:v>0.03</c:v>
              </c:pt>
              <c:pt idx="198">
                <c:v>0.02</c:v>
              </c:pt>
              <c:pt idx="199">
                <c:v>0.01</c:v>
              </c:pt>
            </c:numLit>
          </c:yVal>
          <c:smooth val="0"/>
          <c:extLst xmlns:c16r2="http://schemas.microsoft.com/office/drawing/2015/06/chart">
            <c:ext xmlns:c16="http://schemas.microsoft.com/office/drawing/2014/chart" uri="{C3380CC4-5D6E-409C-BE32-E72D297353CC}">
              <c16:uniqueId val="{00000001-17F8-4BDC-AC7A-CBE600CBA87A}"/>
            </c:ext>
          </c:extLst>
        </c:ser>
        <c:dLbls>
          <c:showLegendKey val="0"/>
          <c:showVal val="0"/>
          <c:showCatName val="0"/>
          <c:showSerName val="0"/>
          <c:showPercent val="0"/>
          <c:showBubbleSize val="0"/>
        </c:dLbls>
        <c:axId val="283046272"/>
        <c:axId val="283048192"/>
      </c:scatterChart>
      <c:valAx>
        <c:axId val="283046272"/>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3048192"/>
        <c:crosses val="autoZero"/>
        <c:crossBetween val="midCat"/>
      </c:valAx>
      <c:valAx>
        <c:axId val="283048192"/>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3046272"/>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199"/>
              <c:pt idx="0">
                <c:v>1</c:v>
              </c:pt>
              <c:pt idx="1">
                <c:v>0.99</c:v>
              </c:pt>
              <c:pt idx="2">
                <c:v>0.98</c:v>
              </c:pt>
              <c:pt idx="3">
                <c:v>0.97</c:v>
              </c:pt>
              <c:pt idx="4">
                <c:v>0.96</c:v>
              </c:pt>
              <c:pt idx="5">
                <c:v>0.95</c:v>
              </c:pt>
              <c:pt idx="6">
                <c:v>0.94</c:v>
              </c:pt>
              <c:pt idx="7">
                <c:v>0.93</c:v>
              </c:pt>
              <c:pt idx="8">
                <c:v>0.92</c:v>
              </c:pt>
              <c:pt idx="9">
                <c:v>0.91</c:v>
              </c:pt>
              <c:pt idx="10">
                <c:v>0.91</c:v>
              </c:pt>
              <c:pt idx="11">
                <c:v>0.9</c:v>
              </c:pt>
              <c:pt idx="12">
                <c:v>0.89</c:v>
              </c:pt>
              <c:pt idx="13">
                <c:v>0.88</c:v>
              </c:pt>
              <c:pt idx="14">
                <c:v>0.87</c:v>
              </c:pt>
              <c:pt idx="15">
                <c:v>0.86</c:v>
              </c:pt>
              <c:pt idx="16">
                <c:v>0.86</c:v>
              </c:pt>
              <c:pt idx="17">
                <c:v>0.85</c:v>
              </c:pt>
              <c:pt idx="18">
                <c:v>0.84</c:v>
              </c:pt>
              <c:pt idx="19">
                <c:v>0.83</c:v>
              </c:pt>
              <c:pt idx="20">
                <c:v>0.82</c:v>
              </c:pt>
              <c:pt idx="21">
                <c:v>0.82</c:v>
              </c:pt>
              <c:pt idx="22">
                <c:v>0.81</c:v>
              </c:pt>
              <c:pt idx="23">
                <c:v>0.8</c:v>
              </c:pt>
              <c:pt idx="24">
                <c:v>0.79</c:v>
              </c:pt>
              <c:pt idx="25">
                <c:v>0.78</c:v>
              </c:pt>
              <c:pt idx="26">
                <c:v>0.77</c:v>
              </c:pt>
              <c:pt idx="27">
                <c:v>0.76</c:v>
              </c:pt>
              <c:pt idx="28">
                <c:v>0.75</c:v>
              </c:pt>
              <c:pt idx="29">
                <c:v>0.74</c:v>
              </c:pt>
              <c:pt idx="30">
                <c:v>0.73</c:v>
              </c:pt>
              <c:pt idx="31">
                <c:v>0.72</c:v>
              </c:pt>
              <c:pt idx="32">
                <c:v>0.71</c:v>
              </c:pt>
              <c:pt idx="33">
                <c:v>0.7</c:v>
              </c:pt>
              <c:pt idx="34">
                <c:v>0.69</c:v>
              </c:pt>
              <c:pt idx="35">
                <c:v>0.68</c:v>
              </c:pt>
              <c:pt idx="36">
                <c:v>0.67</c:v>
              </c:pt>
              <c:pt idx="37">
                <c:v>0.67</c:v>
              </c:pt>
              <c:pt idx="38">
                <c:v>0.66</c:v>
              </c:pt>
              <c:pt idx="39">
                <c:v>0.65</c:v>
              </c:pt>
              <c:pt idx="40">
                <c:v>0.64</c:v>
              </c:pt>
              <c:pt idx="41">
                <c:v>0.63</c:v>
              </c:pt>
              <c:pt idx="42">
                <c:v>0.62</c:v>
              </c:pt>
              <c:pt idx="43">
                <c:v>0.61</c:v>
              </c:pt>
              <c:pt idx="44">
                <c:v>0.6</c:v>
              </c:pt>
              <c:pt idx="45">
                <c:v>0.59</c:v>
              </c:pt>
              <c:pt idx="46">
                <c:v>0.57999999999999996</c:v>
              </c:pt>
              <c:pt idx="47">
                <c:v>0.56999999999999995</c:v>
              </c:pt>
              <c:pt idx="48">
                <c:v>0.56000000000000005</c:v>
              </c:pt>
              <c:pt idx="49">
                <c:v>0.55000000000000004</c:v>
              </c:pt>
              <c:pt idx="50">
                <c:v>0.55000000000000004</c:v>
              </c:pt>
              <c:pt idx="51">
                <c:v>0.54</c:v>
              </c:pt>
              <c:pt idx="52">
                <c:v>0.54</c:v>
              </c:pt>
              <c:pt idx="53">
                <c:v>0.53</c:v>
              </c:pt>
              <c:pt idx="54">
                <c:v>0.52</c:v>
              </c:pt>
              <c:pt idx="55">
                <c:v>0.51</c:v>
              </c:pt>
              <c:pt idx="56">
                <c:v>0.5</c:v>
              </c:pt>
              <c:pt idx="57">
                <c:v>0.49</c:v>
              </c:pt>
              <c:pt idx="58">
                <c:v>0.48</c:v>
              </c:pt>
              <c:pt idx="59">
                <c:v>0.48</c:v>
              </c:pt>
              <c:pt idx="60">
                <c:v>0.47</c:v>
              </c:pt>
              <c:pt idx="61">
                <c:v>0.47</c:v>
              </c:pt>
              <c:pt idx="62">
                <c:v>0.46</c:v>
              </c:pt>
              <c:pt idx="63">
                <c:v>0.46</c:v>
              </c:pt>
              <c:pt idx="64">
                <c:v>0.45</c:v>
              </c:pt>
              <c:pt idx="65">
                <c:v>0.44</c:v>
              </c:pt>
              <c:pt idx="66">
                <c:v>0.43</c:v>
              </c:pt>
              <c:pt idx="67">
                <c:v>0.43</c:v>
              </c:pt>
              <c:pt idx="68">
                <c:v>0.43</c:v>
              </c:pt>
              <c:pt idx="69">
                <c:v>0.43</c:v>
              </c:pt>
              <c:pt idx="70">
                <c:v>0.42</c:v>
              </c:pt>
              <c:pt idx="71">
                <c:v>0.41</c:v>
              </c:pt>
              <c:pt idx="72">
                <c:v>0.4</c:v>
              </c:pt>
              <c:pt idx="73">
                <c:v>0.39</c:v>
              </c:pt>
              <c:pt idx="74">
                <c:v>0.39</c:v>
              </c:pt>
              <c:pt idx="75">
                <c:v>0.38</c:v>
              </c:pt>
              <c:pt idx="76">
                <c:v>0.37</c:v>
              </c:pt>
              <c:pt idx="77">
                <c:v>0.36</c:v>
              </c:pt>
              <c:pt idx="78">
                <c:v>0.36</c:v>
              </c:pt>
              <c:pt idx="79">
                <c:v>0.35</c:v>
              </c:pt>
              <c:pt idx="80">
                <c:v>0.35</c:v>
              </c:pt>
              <c:pt idx="81">
                <c:v>0.34</c:v>
              </c:pt>
              <c:pt idx="82">
                <c:v>0.33</c:v>
              </c:pt>
              <c:pt idx="83">
                <c:v>0.33</c:v>
              </c:pt>
              <c:pt idx="84">
                <c:v>0.32</c:v>
              </c:pt>
              <c:pt idx="85">
                <c:v>0.31</c:v>
              </c:pt>
              <c:pt idx="86">
                <c:v>0.3</c:v>
              </c:pt>
              <c:pt idx="87">
                <c:v>0.3</c:v>
              </c:pt>
              <c:pt idx="88">
                <c:v>0.28999999999999998</c:v>
              </c:pt>
              <c:pt idx="89">
                <c:v>0.28000000000000003</c:v>
              </c:pt>
              <c:pt idx="90">
                <c:v>0.27</c:v>
              </c:pt>
              <c:pt idx="91">
                <c:v>0.27</c:v>
              </c:pt>
              <c:pt idx="92">
                <c:v>0.26</c:v>
              </c:pt>
              <c:pt idx="93">
                <c:v>0.26</c:v>
              </c:pt>
              <c:pt idx="94">
                <c:v>0.26</c:v>
              </c:pt>
              <c:pt idx="95">
                <c:v>0.26</c:v>
              </c:pt>
              <c:pt idx="96">
                <c:v>0.26</c:v>
              </c:pt>
              <c:pt idx="97">
                <c:v>0.26</c:v>
              </c:pt>
              <c:pt idx="98">
                <c:v>0.26</c:v>
              </c:pt>
              <c:pt idx="99">
                <c:v>0.25</c:v>
              </c:pt>
              <c:pt idx="100">
                <c:v>0.24</c:v>
              </c:pt>
              <c:pt idx="101">
                <c:v>0.23</c:v>
              </c:pt>
              <c:pt idx="102">
                <c:v>0.22</c:v>
              </c:pt>
              <c:pt idx="103">
                <c:v>0.22</c:v>
              </c:pt>
              <c:pt idx="104">
                <c:v>0.22</c:v>
              </c:pt>
              <c:pt idx="105">
                <c:v>0.22</c:v>
              </c:pt>
              <c:pt idx="106">
                <c:v>0.21</c:v>
              </c:pt>
              <c:pt idx="107">
                <c:v>0.2</c:v>
              </c:pt>
              <c:pt idx="108">
                <c:v>0.2</c:v>
              </c:pt>
              <c:pt idx="109">
                <c:v>0.19</c:v>
              </c:pt>
              <c:pt idx="110">
                <c:v>0.19</c:v>
              </c:pt>
              <c:pt idx="111">
                <c:v>0.19</c:v>
              </c:pt>
              <c:pt idx="112">
                <c:v>0.19</c:v>
              </c:pt>
              <c:pt idx="113">
                <c:v>0.19</c:v>
              </c:pt>
              <c:pt idx="114">
                <c:v>0.19</c:v>
              </c:pt>
              <c:pt idx="115">
                <c:v>0.19</c:v>
              </c:pt>
              <c:pt idx="116">
                <c:v>0.19</c:v>
              </c:pt>
              <c:pt idx="117">
                <c:v>0.19</c:v>
              </c:pt>
              <c:pt idx="118">
                <c:v>0.19</c:v>
              </c:pt>
              <c:pt idx="119">
                <c:v>0.18</c:v>
              </c:pt>
              <c:pt idx="120">
                <c:v>0.18</c:v>
              </c:pt>
              <c:pt idx="121">
                <c:v>0.17</c:v>
              </c:pt>
              <c:pt idx="122">
                <c:v>0.17</c:v>
              </c:pt>
              <c:pt idx="123">
                <c:v>0.16</c:v>
              </c:pt>
              <c:pt idx="124">
                <c:v>0.15</c:v>
              </c:pt>
              <c:pt idx="125">
                <c:v>0.14000000000000001</c:v>
              </c:pt>
              <c:pt idx="126">
                <c:v>0.13</c:v>
              </c:pt>
              <c:pt idx="127">
                <c:v>0.12</c:v>
              </c:pt>
              <c:pt idx="128">
                <c:v>0.11</c:v>
              </c:pt>
              <c:pt idx="129">
                <c:v>0.1</c:v>
              </c:pt>
              <c:pt idx="130">
                <c:v>0.1</c:v>
              </c:pt>
              <c:pt idx="131">
                <c:v>0.1</c:v>
              </c:pt>
              <c:pt idx="132">
                <c:v>0.1</c:v>
              </c:pt>
              <c:pt idx="133">
                <c:v>0.09</c:v>
              </c:pt>
              <c:pt idx="134">
                <c:v>0.08</c:v>
              </c:pt>
              <c:pt idx="135">
                <c:v>0.08</c:v>
              </c:pt>
              <c:pt idx="136">
                <c:v>7.0000000000000007E-2</c:v>
              </c:pt>
              <c:pt idx="137">
                <c:v>7.0000000000000007E-2</c:v>
              </c:pt>
              <c:pt idx="138">
                <c:v>0.06</c:v>
              </c:pt>
              <c:pt idx="139">
                <c:v>0.06</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0.04</c:v>
              </c:pt>
              <c:pt idx="153">
                <c:v>0.04</c:v>
              </c:pt>
              <c:pt idx="154">
                <c:v>0.04</c:v>
              </c:pt>
              <c:pt idx="155">
                <c:v>0.04</c:v>
              </c:pt>
              <c:pt idx="156">
                <c:v>0.04</c:v>
              </c:pt>
              <c:pt idx="157">
                <c:v>0.04</c:v>
              </c:pt>
              <c:pt idx="158">
                <c:v>0.03</c:v>
              </c:pt>
              <c:pt idx="159">
                <c:v>0.03</c:v>
              </c:pt>
              <c:pt idx="160">
                <c:v>0.02</c:v>
              </c:pt>
              <c:pt idx="161">
                <c:v>0.02</c:v>
              </c:pt>
              <c:pt idx="162">
                <c:v>0.02</c:v>
              </c:pt>
              <c:pt idx="163">
                <c:v>0.02</c:v>
              </c:pt>
              <c:pt idx="164">
                <c:v>0.02</c:v>
              </c:pt>
              <c:pt idx="165">
                <c:v>0.02</c:v>
              </c:pt>
              <c:pt idx="166">
                <c:v>0.01</c:v>
              </c:pt>
              <c:pt idx="167">
                <c:v>0.01</c:v>
              </c:pt>
              <c:pt idx="168">
                <c:v>0.01</c:v>
              </c:pt>
              <c:pt idx="169">
                <c:v>0.01</c:v>
              </c:pt>
              <c:pt idx="170">
                <c:v>0.01</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c:v>
              </c:pt>
              <c:pt idx="190">
                <c:v>0</c:v>
              </c:pt>
              <c:pt idx="191">
                <c:v>0</c:v>
              </c:pt>
              <c:pt idx="192">
                <c:v>0</c:v>
              </c:pt>
              <c:pt idx="193">
                <c:v>0</c:v>
              </c:pt>
              <c:pt idx="194">
                <c:v>0</c:v>
              </c:pt>
              <c:pt idx="195">
                <c:v>0</c:v>
              </c:pt>
              <c:pt idx="196">
                <c:v>0</c:v>
              </c:pt>
              <c:pt idx="197">
                <c:v>0</c:v>
              </c:pt>
              <c:pt idx="198">
                <c:v>0</c:v>
              </c:pt>
            </c:numLit>
          </c:xVal>
          <c:yVal>
            <c:numLit>
              <c:formatCode>General</c:formatCode>
              <c:ptCount val="199"/>
              <c:pt idx="0">
                <c:v>1</c:v>
              </c:pt>
              <c:pt idx="1">
                <c:v>1</c:v>
              </c:pt>
              <c:pt idx="2">
                <c:v>1</c:v>
              </c:pt>
              <c:pt idx="3">
                <c:v>1</c:v>
              </c:pt>
              <c:pt idx="4">
                <c:v>1</c:v>
              </c:pt>
              <c:pt idx="5">
                <c:v>1</c:v>
              </c:pt>
              <c:pt idx="6">
                <c:v>1</c:v>
              </c:pt>
              <c:pt idx="7">
                <c:v>1</c:v>
              </c:pt>
              <c:pt idx="8">
                <c:v>1</c:v>
              </c:pt>
              <c:pt idx="9">
                <c:v>1</c:v>
              </c:pt>
              <c:pt idx="10">
                <c:v>0.99</c:v>
              </c:pt>
              <c:pt idx="11">
                <c:v>0.99</c:v>
              </c:pt>
              <c:pt idx="12">
                <c:v>0.99</c:v>
              </c:pt>
              <c:pt idx="13">
                <c:v>0.99</c:v>
              </c:pt>
              <c:pt idx="14">
                <c:v>0.99</c:v>
              </c:pt>
              <c:pt idx="15">
                <c:v>0.99</c:v>
              </c:pt>
              <c:pt idx="16">
                <c:v>0.98</c:v>
              </c:pt>
              <c:pt idx="17">
                <c:v>0.98</c:v>
              </c:pt>
              <c:pt idx="18">
                <c:v>0.98</c:v>
              </c:pt>
              <c:pt idx="19">
                <c:v>0.98</c:v>
              </c:pt>
              <c:pt idx="20">
                <c:v>0.98</c:v>
              </c:pt>
              <c:pt idx="21">
                <c:v>0.97</c:v>
              </c:pt>
              <c:pt idx="22">
                <c:v>0.97</c:v>
              </c:pt>
              <c:pt idx="23">
                <c:v>0.97</c:v>
              </c:pt>
              <c:pt idx="24">
                <c:v>0.97</c:v>
              </c:pt>
              <c:pt idx="25">
                <c:v>0.97</c:v>
              </c:pt>
              <c:pt idx="26">
                <c:v>0.97</c:v>
              </c:pt>
              <c:pt idx="27">
                <c:v>0.97</c:v>
              </c:pt>
              <c:pt idx="28">
                <c:v>0.97</c:v>
              </c:pt>
              <c:pt idx="29">
                <c:v>0.97</c:v>
              </c:pt>
              <c:pt idx="30">
                <c:v>0.97</c:v>
              </c:pt>
              <c:pt idx="31">
                <c:v>0.97</c:v>
              </c:pt>
              <c:pt idx="32">
                <c:v>0.97</c:v>
              </c:pt>
              <c:pt idx="33">
                <c:v>0.97</c:v>
              </c:pt>
              <c:pt idx="34">
                <c:v>0.97</c:v>
              </c:pt>
              <c:pt idx="35">
                <c:v>0.97</c:v>
              </c:pt>
              <c:pt idx="36">
                <c:v>0.97</c:v>
              </c:pt>
              <c:pt idx="37">
                <c:v>0.96</c:v>
              </c:pt>
              <c:pt idx="38">
                <c:v>0.96</c:v>
              </c:pt>
              <c:pt idx="39">
                <c:v>0.96</c:v>
              </c:pt>
              <c:pt idx="40">
                <c:v>0.96</c:v>
              </c:pt>
              <c:pt idx="41">
                <c:v>0.96</c:v>
              </c:pt>
              <c:pt idx="42">
                <c:v>0.96</c:v>
              </c:pt>
              <c:pt idx="43">
                <c:v>0.96</c:v>
              </c:pt>
              <c:pt idx="44">
                <c:v>0.96</c:v>
              </c:pt>
              <c:pt idx="45">
                <c:v>0.96</c:v>
              </c:pt>
              <c:pt idx="46">
                <c:v>0.96</c:v>
              </c:pt>
              <c:pt idx="47">
                <c:v>0.96</c:v>
              </c:pt>
              <c:pt idx="48">
                <c:v>0.96</c:v>
              </c:pt>
              <c:pt idx="49">
                <c:v>0.96</c:v>
              </c:pt>
              <c:pt idx="50">
                <c:v>0.95</c:v>
              </c:pt>
              <c:pt idx="51">
                <c:v>0.95</c:v>
              </c:pt>
              <c:pt idx="52">
                <c:v>0.94</c:v>
              </c:pt>
              <c:pt idx="53">
                <c:v>0.94</c:v>
              </c:pt>
              <c:pt idx="54">
                <c:v>0.94</c:v>
              </c:pt>
              <c:pt idx="55">
                <c:v>0.94</c:v>
              </c:pt>
              <c:pt idx="56">
                <c:v>0.94</c:v>
              </c:pt>
              <c:pt idx="57">
                <c:v>0.94</c:v>
              </c:pt>
              <c:pt idx="58">
                <c:v>0.94</c:v>
              </c:pt>
              <c:pt idx="59">
                <c:v>0.93</c:v>
              </c:pt>
              <c:pt idx="60">
                <c:v>0.93</c:v>
              </c:pt>
              <c:pt idx="61">
                <c:v>0.92</c:v>
              </c:pt>
              <c:pt idx="62">
                <c:v>0.92</c:v>
              </c:pt>
              <c:pt idx="63">
                <c:v>0.91</c:v>
              </c:pt>
              <c:pt idx="64">
                <c:v>0.91</c:v>
              </c:pt>
              <c:pt idx="65">
                <c:v>0.91</c:v>
              </c:pt>
              <c:pt idx="66">
                <c:v>0.91</c:v>
              </c:pt>
              <c:pt idx="67">
                <c:v>0.9</c:v>
              </c:pt>
              <c:pt idx="68">
                <c:v>0.89</c:v>
              </c:pt>
              <c:pt idx="69">
                <c:v>0.88</c:v>
              </c:pt>
              <c:pt idx="70">
                <c:v>0.88</c:v>
              </c:pt>
              <c:pt idx="71">
                <c:v>0.88</c:v>
              </c:pt>
              <c:pt idx="72">
                <c:v>0.88</c:v>
              </c:pt>
              <c:pt idx="73">
                <c:v>0.88</c:v>
              </c:pt>
              <c:pt idx="74">
                <c:v>0.87</c:v>
              </c:pt>
              <c:pt idx="75">
                <c:v>0.87</c:v>
              </c:pt>
              <c:pt idx="76">
                <c:v>0.87</c:v>
              </c:pt>
              <c:pt idx="77">
                <c:v>0.87</c:v>
              </c:pt>
              <c:pt idx="78">
                <c:v>0.86</c:v>
              </c:pt>
              <c:pt idx="79">
                <c:v>0.86</c:v>
              </c:pt>
              <c:pt idx="80">
                <c:v>0.85</c:v>
              </c:pt>
              <c:pt idx="81">
                <c:v>0.85</c:v>
              </c:pt>
              <c:pt idx="82">
                <c:v>0.85</c:v>
              </c:pt>
              <c:pt idx="83">
                <c:v>0.84</c:v>
              </c:pt>
              <c:pt idx="84">
                <c:v>0.84</c:v>
              </c:pt>
              <c:pt idx="85">
                <c:v>0.84</c:v>
              </c:pt>
              <c:pt idx="86">
                <c:v>0.84</c:v>
              </c:pt>
              <c:pt idx="87">
                <c:v>0.83</c:v>
              </c:pt>
              <c:pt idx="88">
                <c:v>0.83</c:v>
              </c:pt>
              <c:pt idx="89">
                <c:v>0.83</c:v>
              </c:pt>
              <c:pt idx="90">
                <c:v>0.83</c:v>
              </c:pt>
              <c:pt idx="91">
                <c:v>0.82</c:v>
              </c:pt>
              <c:pt idx="92">
                <c:v>0.82</c:v>
              </c:pt>
              <c:pt idx="93">
                <c:v>0.81</c:v>
              </c:pt>
              <c:pt idx="94">
                <c:v>0.8</c:v>
              </c:pt>
              <c:pt idx="95">
                <c:v>0.79</c:v>
              </c:pt>
              <c:pt idx="96">
                <c:v>0.78</c:v>
              </c:pt>
              <c:pt idx="97">
                <c:v>0.77</c:v>
              </c:pt>
              <c:pt idx="98">
                <c:v>0.76</c:v>
              </c:pt>
              <c:pt idx="99">
                <c:v>0.76</c:v>
              </c:pt>
              <c:pt idx="100">
                <c:v>0.76</c:v>
              </c:pt>
              <c:pt idx="101">
                <c:v>0.76</c:v>
              </c:pt>
              <c:pt idx="102">
                <c:v>0.76</c:v>
              </c:pt>
              <c:pt idx="103">
                <c:v>0.75</c:v>
              </c:pt>
              <c:pt idx="104">
                <c:v>0.74</c:v>
              </c:pt>
              <c:pt idx="105">
                <c:v>0.73</c:v>
              </c:pt>
              <c:pt idx="106">
                <c:v>0.73</c:v>
              </c:pt>
              <c:pt idx="107">
                <c:v>0.73</c:v>
              </c:pt>
              <c:pt idx="108">
                <c:v>0.72</c:v>
              </c:pt>
              <c:pt idx="109">
                <c:v>0.72</c:v>
              </c:pt>
              <c:pt idx="110">
                <c:v>0.71</c:v>
              </c:pt>
              <c:pt idx="111">
                <c:v>0.7</c:v>
              </c:pt>
              <c:pt idx="112">
                <c:v>0.69</c:v>
              </c:pt>
              <c:pt idx="113">
                <c:v>0.68</c:v>
              </c:pt>
              <c:pt idx="114">
                <c:v>0.67</c:v>
              </c:pt>
              <c:pt idx="115">
                <c:v>0.66</c:v>
              </c:pt>
              <c:pt idx="116">
                <c:v>0.65</c:v>
              </c:pt>
              <c:pt idx="117">
                <c:v>0.64</c:v>
              </c:pt>
              <c:pt idx="118">
                <c:v>0.63</c:v>
              </c:pt>
              <c:pt idx="119">
                <c:v>0.63</c:v>
              </c:pt>
              <c:pt idx="120">
                <c:v>0.62</c:v>
              </c:pt>
              <c:pt idx="121">
                <c:v>0.62</c:v>
              </c:pt>
              <c:pt idx="122">
                <c:v>0.61</c:v>
              </c:pt>
              <c:pt idx="123">
                <c:v>0.61</c:v>
              </c:pt>
              <c:pt idx="124">
                <c:v>0.61</c:v>
              </c:pt>
              <c:pt idx="125">
                <c:v>0.61</c:v>
              </c:pt>
              <c:pt idx="126">
                <c:v>0.61</c:v>
              </c:pt>
              <c:pt idx="127">
                <c:v>0.61</c:v>
              </c:pt>
              <c:pt idx="128">
                <c:v>0.61</c:v>
              </c:pt>
              <c:pt idx="129">
                <c:v>0.61</c:v>
              </c:pt>
              <c:pt idx="130">
                <c:v>0.6</c:v>
              </c:pt>
              <c:pt idx="131">
                <c:v>0.59</c:v>
              </c:pt>
              <c:pt idx="132">
                <c:v>0.57999999999999996</c:v>
              </c:pt>
              <c:pt idx="133">
                <c:v>0.57999999999999996</c:v>
              </c:pt>
              <c:pt idx="134">
                <c:v>0.57999999999999996</c:v>
              </c:pt>
              <c:pt idx="135">
                <c:v>0.56999999999999995</c:v>
              </c:pt>
              <c:pt idx="136">
                <c:v>0.56999999999999995</c:v>
              </c:pt>
              <c:pt idx="137">
                <c:v>0.56000000000000005</c:v>
              </c:pt>
              <c:pt idx="138">
                <c:v>0.56000000000000005</c:v>
              </c:pt>
              <c:pt idx="139">
                <c:v>0.55000000000000004</c:v>
              </c:pt>
              <c:pt idx="140">
                <c:v>0.55000000000000004</c:v>
              </c:pt>
              <c:pt idx="141">
                <c:v>0.54</c:v>
              </c:pt>
              <c:pt idx="142">
                <c:v>0.53</c:v>
              </c:pt>
              <c:pt idx="143">
                <c:v>0.52</c:v>
              </c:pt>
              <c:pt idx="144">
                <c:v>0.51</c:v>
              </c:pt>
              <c:pt idx="145">
                <c:v>0.5</c:v>
              </c:pt>
              <c:pt idx="146">
                <c:v>0.49</c:v>
              </c:pt>
              <c:pt idx="147">
                <c:v>0.48</c:v>
              </c:pt>
              <c:pt idx="148">
                <c:v>0.47</c:v>
              </c:pt>
              <c:pt idx="149">
                <c:v>0.46</c:v>
              </c:pt>
              <c:pt idx="150">
                <c:v>0.45</c:v>
              </c:pt>
              <c:pt idx="151">
                <c:v>0.44</c:v>
              </c:pt>
              <c:pt idx="152">
                <c:v>0.44</c:v>
              </c:pt>
              <c:pt idx="153">
                <c:v>0.43</c:v>
              </c:pt>
              <c:pt idx="154">
                <c:v>0.42</c:v>
              </c:pt>
              <c:pt idx="155">
                <c:v>0.41</c:v>
              </c:pt>
              <c:pt idx="156">
                <c:v>0.4</c:v>
              </c:pt>
              <c:pt idx="157">
                <c:v>0.39</c:v>
              </c:pt>
              <c:pt idx="158">
                <c:v>0.39</c:v>
              </c:pt>
              <c:pt idx="159">
                <c:v>0.38</c:v>
              </c:pt>
              <c:pt idx="160">
                <c:v>0.38</c:v>
              </c:pt>
              <c:pt idx="161">
                <c:v>0.37</c:v>
              </c:pt>
              <c:pt idx="162">
                <c:v>0.36</c:v>
              </c:pt>
              <c:pt idx="163">
                <c:v>0.35</c:v>
              </c:pt>
              <c:pt idx="164">
                <c:v>0.34</c:v>
              </c:pt>
              <c:pt idx="165">
                <c:v>0.33</c:v>
              </c:pt>
              <c:pt idx="166">
                <c:v>0.33</c:v>
              </c:pt>
              <c:pt idx="167">
                <c:v>0.32</c:v>
              </c:pt>
              <c:pt idx="168">
                <c:v>0.31</c:v>
              </c:pt>
              <c:pt idx="169">
                <c:v>0.3</c:v>
              </c:pt>
              <c:pt idx="170">
                <c:v>0.28999999999999998</c:v>
              </c:pt>
              <c:pt idx="171">
                <c:v>0.28000000000000003</c:v>
              </c:pt>
              <c:pt idx="172">
                <c:v>0.27</c:v>
              </c:pt>
              <c:pt idx="173">
                <c:v>0.26</c:v>
              </c:pt>
              <c:pt idx="174">
                <c:v>0.25</c:v>
              </c:pt>
              <c:pt idx="175">
                <c:v>0.24</c:v>
              </c:pt>
              <c:pt idx="176">
                <c:v>0.23</c:v>
              </c:pt>
              <c:pt idx="177">
                <c:v>0.22</c:v>
              </c:pt>
              <c:pt idx="178">
                <c:v>0.21</c:v>
              </c:pt>
              <c:pt idx="179">
                <c:v>0.2</c:v>
              </c:pt>
              <c:pt idx="180">
                <c:v>0.19</c:v>
              </c:pt>
              <c:pt idx="181">
                <c:v>0.18</c:v>
              </c:pt>
              <c:pt idx="182">
                <c:v>0.17</c:v>
              </c:pt>
              <c:pt idx="183">
                <c:v>0.16</c:v>
              </c:pt>
              <c:pt idx="184">
                <c:v>0.15</c:v>
              </c:pt>
              <c:pt idx="185">
                <c:v>0.14000000000000001</c:v>
              </c:pt>
              <c:pt idx="186">
                <c:v>0.13</c:v>
              </c:pt>
              <c:pt idx="187">
                <c:v>0.12</c:v>
              </c:pt>
              <c:pt idx="188">
                <c:v>0.11</c:v>
              </c:pt>
              <c:pt idx="189">
                <c:v>0.11</c:v>
              </c:pt>
              <c:pt idx="190">
                <c:v>0.1</c:v>
              </c:pt>
              <c:pt idx="191">
                <c:v>0.09</c:v>
              </c:pt>
              <c:pt idx="192">
                <c:v>0.08</c:v>
              </c:pt>
              <c:pt idx="193">
                <c:v>7.0000000000000007E-2</c:v>
              </c:pt>
              <c:pt idx="194">
                <c:v>0.06</c:v>
              </c:pt>
              <c:pt idx="195">
                <c:v>0.04</c:v>
              </c:pt>
              <c:pt idx="196">
                <c:v>0.03</c:v>
              </c:pt>
              <c:pt idx="197">
                <c:v>0.02</c:v>
              </c:pt>
              <c:pt idx="198">
                <c:v>0.01</c:v>
              </c:pt>
            </c:numLit>
          </c:yVal>
          <c:smooth val="0"/>
          <c:extLst xmlns:c16r2="http://schemas.microsoft.com/office/drawing/2015/06/chart">
            <c:ext xmlns:c16="http://schemas.microsoft.com/office/drawing/2014/chart" uri="{C3380CC4-5D6E-409C-BE32-E72D297353CC}">
              <c16:uniqueId val="{00000001-7773-46D1-943C-1A4D4057C2D2}"/>
            </c:ext>
          </c:extLst>
        </c:ser>
        <c:dLbls>
          <c:showLegendKey val="0"/>
          <c:showVal val="0"/>
          <c:showCatName val="0"/>
          <c:showSerName val="0"/>
          <c:showPercent val="0"/>
          <c:showBubbleSize val="0"/>
        </c:dLbls>
        <c:axId val="283245952"/>
        <c:axId val="283256320"/>
      </c:scatterChart>
      <c:valAx>
        <c:axId val="283245952"/>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3256320"/>
        <c:crosses val="autoZero"/>
        <c:crossBetween val="midCat"/>
      </c:valAx>
      <c:valAx>
        <c:axId val="283256320"/>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3245952"/>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134"/>
              <c:pt idx="0">
                <c:v>1</c:v>
              </c:pt>
              <c:pt idx="1">
                <c:v>0.98</c:v>
              </c:pt>
              <c:pt idx="2">
                <c:v>0.96</c:v>
              </c:pt>
              <c:pt idx="3">
                <c:v>0.95</c:v>
              </c:pt>
              <c:pt idx="4">
                <c:v>0.93</c:v>
              </c:pt>
              <c:pt idx="5">
                <c:v>0.92</c:v>
              </c:pt>
              <c:pt idx="6">
                <c:v>0.9</c:v>
              </c:pt>
              <c:pt idx="7">
                <c:v>0.88</c:v>
              </c:pt>
              <c:pt idx="8">
                <c:v>0.86</c:v>
              </c:pt>
              <c:pt idx="9">
                <c:v>0.85</c:v>
              </c:pt>
              <c:pt idx="10">
                <c:v>0.83</c:v>
              </c:pt>
              <c:pt idx="11">
                <c:v>0.82</c:v>
              </c:pt>
              <c:pt idx="12">
                <c:v>0.81</c:v>
              </c:pt>
              <c:pt idx="13">
                <c:v>0.8</c:v>
              </c:pt>
              <c:pt idx="14">
                <c:v>0.79</c:v>
              </c:pt>
              <c:pt idx="15">
                <c:v>0.77</c:v>
              </c:pt>
              <c:pt idx="16">
                <c:v>0.75</c:v>
              </c:pt>
              <c:pt idx="17">
                <c:v>0.73</c:v>
              </c:pt>
              <c:pt idx="18">
                <c:v>0.72</c:v>
              </c:pt>
              <c:pt idx="19">
                <c:v>0.7</c:v>
              </c:pt>
              <c:pt idx="20">
                <c:v>0.69</c:v>
              </c:pt>
              <c:pt idx="21">
                <c:v>0.67</c:v>
              </c:pt>
              <c:pt idx="22">
                <c:v>0.65</c:v>
              </c:pt>
              <c:pt idx="23">
                <c:v>0.64</c:v>
              </c:pt>
              <c:pt idx="24">
                <c:v>0.62</c:v>
              </c:pt>
              <c:pt idx="25">
                <c:v>0.6</c:v>
              </c:pt>
              <c:pt idx="26">
                <c:v>0.59</c:v>
              </c:pt>
              <c:pt idx="27">
                <c:v>0.57999999999999996</c:v>
              </c:pt>
              <c:pt idx="28">
                <c:v>0.57999999999999996</c:v>
              </c:pt>
              <c:pt idx="29">
                <c:v>0.56000000000000005</c:v>
              </c:pt>
              <c:pt idx="30">
                <c:v>0.54</c:v>
              </c:pt>
              <c:pt idx="31">
                <c:v>0.54</c:v>
              </c:pt>
              <c:pt idx="32">
                <c:v>0.53</c:v>
              </c:pt>
              <c:pt idx="33">
                <c:v>0.52</c:v>
              </c:pt>
              <c:pt idx="34">
                <c:v>0.5</c:v>
              </c:pt>
              <c:pt idx="35">
                <c:v>0.49</c:v>
              </c:pt>
              <c:pt idx="36">
                <c:v>0.48</c:v>
              </c:pt>
              <c:pt idx="37">
                <c:v>0.46</c:v>
              </c:pt>
              <c:pt idx="38">
                <c:v>0.45</c:v>
              </c:pt>
              <c:pt idx="39">
                <c:v>0.44</c:v>
              </c:pt>
              <c:pt idx="40">
                <c:v>0.43</c:v>
              </c:pt>
              <c:pt idx="41">
                <c:v>0.43</c:v>
              </c:pt>
              <c:pt idx="42">
                <c:v>0.42</c:v>
              </c:pt>
              <c:pt idx="43">
                <c:v>0.41</c:v>
              </c:pt>
              <c:pt idx="44">
                <c:v>0.41</c:v>
              </c:pt>
              <c:pt idx="45">
                <c:v>0.4</c:v>
              </c:pt>
              <c:pt idx="46">
                <c:v>0.39</c:v>
              </c:pt>
              <c:pt idx="47">
                <c:v>0.39</c:v>
              </c:pt>
              <c:pt idx="48">
                <c:v>0.38</c:v>
              </c:pt>
              <c:pt idx="49">
                <c:v>0.36</c:v>
              </c:pt>
              <c:pt idx="50">
                <c:v>0.35</c:v>
              </c:pt>
              <c:pt idx="51">
                <c:v>0.33</c:v>
              </c:pt>
              <c:pt idx="52">
                <c:v>0.33</c:v>
              </c:pt>
              <c:pt idx="53">
                <c:v>0.33</c:v>
              </c:pt>
              <c:pt idx="54">
                <c:v>0.33</c:v>
              </c:pt>
              <c:pt idx="55">
                <c:v>0.32</c:v>
              </c:pt>
              <c:pt idx="56">
                <c:v>0.3</c:v>
              </c:pt>
              <c:pt idx="57">
                <c:v>0.3</c:v>
              </c:pt>
              <c:pt idx="58">
                <c:v>0.28999999999999998</c:v>
              </c:pt>
              <c:pt idx="59">
                <c:v>0.28000000000000003</c:v>
              </c:pt>
              <c:pt idx="60">
                <c:v>0.27</c:v>
              </c:pt>
              <c:pt idx="61">
                <c:v>0.27</c:v>
              </c:pt>
              <c:pt idx="62">
                <c:v>0.27</c:v>
              </c:pt>
              <c:pt idx="63">
                <c:v>0.27</c:v>
              </c:pt>
              <c:pt idx="64">
                <c:v>0.26</c:v>
              </c:pt>
              <c:pt idx="65">
                <c:v>0.25</c:v>
              </c:pt>
              <c:pt idx="66">
                <c:v>0.25</c:v>
              </c:pt>
              <c:pt idx="67">
                <c:v>0.25</c:v>
              </c:pt>
              <c:pt idx="68">
                <c:v>0.23</c:v>
              </c:pt>
              <c:pt idx="69">
                <c:v>0.23</c:v>
              </c:pt>
              <c:pt idx="70">
                <c:v>0.22</c:v>
              </c:pt>
              <c:pt idx="71">
                <c:v>0.21</c:v>
              </c:pt>
              <c:pt idx="72">
                <c:v>0.2</c:v>
              </c:pt>
              <c:pt idx="73">
                <c:v>0.2</c:v>
              </c:pt>
              <c:pt idx="74">
                <c:v>0.2</c:v>
              </c:pt>
              <c:pt idx="75">
                <c:v>0.19</c:v>
              </c:pt>
              <c:pt idx="76">
                <c:v>0.19</c:v>
              </c:pt>
              <c:pt idx="77">
                <c:v>0.19</c:v>
              </c:pt>
              <c:pt idx="78">
                <c:v>0.19</c:v>
              </c:pt>
              <c:pt idx="79">
                <c:v>0.18</c:v>
              </c:pt>
              <c:pt idx="80">
                <c:v>0.17</c:v>
              </c:pt>
              <c:pt idx="81">
                <c:v>0.17</c:v>
              </c:pt>
              <c:pt idx="82">
                <c:v>0.16</c:v>
              </c:pt>
              <c:pt idx="83">
                <c:v>0.16</c:v>
              </c:pt>
              <c:pt idx="84">
                <c:v>0.15</c:v>
              </c:pt>
              <c:pt idx="85">
                <c:v>0.15</c:v>
              </c:pt>
              <c:pt idx="86">
                <c:v>0.14000000000000001</c:v>
              </c:pt>
              <c:pt idx="87">
                <c:v>0.13</c:v>
              </c:pt>
              <c:pt idx="88">
                <c:v>0.12</c:v>
              </c:pt>
              <c:pt idx="89">
                <c:v>0.11</c:v>
              </c:pt>
              <c:pt idx="90">
                <c:v>0.1</c:v>
              </c:pt>
              <c:pt idx="91">
                <c:v>0.1</c:v>
              </c:pt>
              <c:pt idx="92">
                <c:v>0.09</c:v>
              </c:pt>
              <c:pt idx="93">
                <c:v>0.09</c:v>
              </c:pt>
              <c:pt idx="94">
                <c:v>0.08</c:v>
              </c:pt>
              <c:pt idx="95">
                <c:v>7.0000000000000007E-2</c:v>
              </c:pt>
              <c:pt idx="96">
                <c:v>7.0000000000000007E-2</c:v>
              </c:pt>
              <c:pt idx="97">
                <c:v>0.06</c:v>
              </c:pt>
              <c:pt idx="98">
                <c:v>0.06</c:v>
              </c:pt>
              <c:pt idx="99">
                <c:v>0.05</c:v>
              </c:pt>
              <c:pt idx="100">
                <c:v>0.05</c:v>
              </c:pt>
              <c:pt idx="101">
                <c:v>0.05</c:v>
              </c:pt>
              <c:pt idx="102">
                <c:v>0.05</c:v>
              </c:pt>
              <c:pt idx="103">
                <c:v>0.05</c:v>
              </c:pt>
              <c:pt idx="104">
                <c:v>0.05</c:v>
              </c:pt>
              <c:pt idx="105">
                <c:v>0.04</c:v>
              </c:pt>
              <c:pt idx="106">
                <c:v>0.04</c:v>
              </c:pt>
              <c:pt idx="107">
                <c:v>0.03</c:v>
              </c:pt>
              <c:pt idx="108">
                <c:v>0.03</c:v>
              </c:pt>
              <c:pt idx="109">
                <c:v>0.03</c:v>
              </c:pt>
              <c:pt idx="110">
                <c:v>0.02</c:v>
              </c:pt>
              <c:pt idx="111">
                <c:v>0.02</c:v>
              </c:pt>
              <c:pt idx="112">
                <c:v>0.02</c:v>
              </c:pt>
              <c:pt idx="113">
                <c:v>0.01</c:v>
              </c:pt>
              <c:pt idx="114">
                <c:v>0.01</c:v>
              </c:pt>
              <c:pt idx="115">
                <c:v>0.01</c:v>
              </c:pt>
              <c:pt idx="116">
                <c:v>0.01</c:v>
              </c:pt>
              <c:pt idx="117">
                <c:v>0.01</c:v>
              </c:pt>
              <c:pt idx="118">
                <c:v>0.01</c:v>
              </c:pt>
              <c:pt idx="119">
                <c:v>0.01</c:v>
              </c:pt>
              <c:pt idx="120">
                <c:v>0.01</c:v>
              </c:pt>
              <c:pt idx="121">
                <c:v>0.01</c:v>
              </c:pt>
              <c:pt idx="122">
                <c:v>0.01</c:v>
              </c:pt>
              <c:pt idx="123">
                <c:v>0.01</c:v>
              </c:pt>
              <c:pt idx="124">
                <c:v>0.01</c:v>
              </c:pt>
              <c:pt idx="125">
                <c:v>0.01</c:v>
              </c:pt>
              <c:pt idx="126">
                <c:v>0.01</c:v>
              </c:pt>
              <c:pt idx="127">
                <c:v>0.01</c:v>
              </c:pt>
              <c:pt idx="128">
                <c:v>0.01</c:v>
              </c:pt>
              <c:pt idx="129">
                <c:v>0</c:v>
              </c:pt>
              <c:pt idx="130">
                <c:v>0</c:v>
              </c:pt>
              <c:pt idx="131">
                <c:v>0</c:v>
              </c:pt>
              <c:pt idx="132">
                <c:v>0</c:v>
              </c:pt>
              <c:pt idx="133">
                <c:v>0</c:v>
              </c:pt>
            </c:numLit>
          </c:xVal>
          <c:yVal>
            <c:numLit>
              <c:formatCode>General</c:formatCode>
              <c:ptCount val="134"/>
              <c:pt idx="0">
                <c:v>1</c:v>
              </c:pt>
              <c:pt idx="1">
                <c:v>1</c:v>
              </c:pt>
              <c:pt idx="2">
                <c:v>1</c:v>
              </c:pt>
              <c:pt idx="3">
                <c:v>1</c:v>
              </c:pt>
              <c:pt idx="4">
                <c:v>1</c:v>
              </c:pt>
              <c:pt idx="5">
                <c:v>0.99</c:v>
              </c:pt>
              <c:pt idx="6">
                <c:v>0.99</c:v>
              </c:pt>
              <c:pt idx="7">
                <c:v>0.99</c:v>
              </c:pt>
              <c:pt idx="8">
                <c:v>0.99</c:v>
              </c:pt>
              <c:pt idx="9">
                <c:v>0.99</c:v>
              </c:pt>
              <c:pt idx="10">
                <c:v>0.99</c:v>
              </c:pt>
              <c:pt idx="11">
                <c:v>0.99</c:v>
              </c:pt>
              <c:pt idx="12">
                <c:v>0.98</c:v>
              </c:pt>
              <c:pt idx="13">
                <c:v>0.97</c:v>
              </c:pt>
              <c:pt idx="14">
                <c:v>0.97</c:v>
              </c:pt>
              <c:pt idx="15">
                <c:v>0.97</c:v>
              </c:pt>
              <c:pt idx="16">
                <c:v>0.97</c:v>
              </c:pt>
              <c:pt idx="17">
                <c:v>0.97</c:v>
              </c:pt>
              <c:pt idx="18">
                <c:v>0.97</c:v>
              </c:pt>
              <c:pt idx="19">
                <c:v>0.97</c:v>
              </c:pt>
              <c:pt idx="20">
                <c:v>0.96</c:v>
              </c:pt>
              <c:pt idx="21">
                <c:v>0.96</c:v>
              </c:pt>
              <c:pt idx="22">
                <c:v>0.96</c:v>
              </c:pt>
              <c:pt idx="23">
                <c:v>0.96</c:v>
              </c:pt>
              <c:pt idx="24">
                <c:v>0.96</c:v>
              </c:pt>
              <c:pt idx="25">
                <c:v>0.96</c:v>
              </c:pt>
              <c:pt idx="26">
                <c:v>0.96</c:v>
              </c:pt>
              <c:pt idx="27">
                <c:v>0.96</c:v>
              </c:pt>
              <c:pt idx="28">
                <c:v>0.95</c:v>
              </c:pt>
              <c:pt idx="29">
                <c:v>0.95</c:v>
              </c:pt>
              <c:pt idx="30">
                <c:v>0.95</c:v>
              </c:pt>
              <c:pt idx="31">
                <c:v>0.94</c:v>
              </c:pt>
              <c:pt idx="32">
                <c:v>0.93</c:v>
              </c:pt>
              <c:pt idx="33">
                <c:v>0.93</c:v>
              </c:pt>
              <c:pt idx="34">
                <c:v>0.93</c:v>
              </c:pt>
              <c:pt idx="35">
                <c:v>0.92</c:v>
              </c:pt>
              <c:pt idx="36">
                <c:v>0.92</c:v>
              </c:pt>
              <c:pt idx="37">
                <c:v>0.92</c:v>
              </c:pt>
              <c:pt idx="38">
                <c:v>0.92</c:v>
              </c:pt>
              <c:pt idx="39">
                <c:v>0.92</c:v>
              </c:pt>
              <c:pt idx="40">
                <c:v>0.92</c:v>
              </c:pt>
              <c:pt idx="41">
                <c:v>0.91</c:v>
              </c:pt>
              <c:pt idx="42">
                <c:v>0.91</c:v>
              </c:pt>
              <c:pt idx="43">
                <c:v>0.9</c:v>
              </c:pt>
              <c:pt idx="44">
                <c:v>0.89</c:v>
              </c:pt>
              <c:pt idx="45">
                <c:v>0.88</c:v>
              </c:pt>
              <c:pt idx="46">
                <c:v>0.88</c:v>
              </c:pt>
              <c:pt idx="47">
                <c:v>0.87</c:v>
              </c:pt>
              <c:pt idx="48">
                <c:v>0.87</c:v>
              </c:pt>
              <c:pt idx="49">
                <c:v>0.87</c:v>
              </c:pt>
              <c:pt idx="50">
                <c:v>0.87</c:v>
              </c:pt>
              <c:pt idx="51">
                <c:v>0.87</c:v>
              </c:pt>
              <c:pt idx="52">
                <c:v>0.86</c:v>
              </c:pt>
              <c:pt idx="53">
                <c:v>0.85</c:v>
              </c:pt>
              <c:pt idx="54">
                <c:v>0.84</c:v>
              </c:pt>
              <c:pt idx="55">
                <c:v>0.84</c:v>
              </c:pt>
              <c:pt idx="56">
                <c:v>0.84</c:v>
              </c:pt>
              <c:pt idx="57">
                <c:v>0.83</c:v>
              </c:pt>
              <c:pt idx="58">
                <c:v>0.83</c:v>
              </c:pt>
              <c:pt idx="59">
                <c:v>0.83</c:v>
              </c:pt>
              <c:pt idx="60">
                <c:v>0.83</c:v>
              </c:pt>
              <c:pt idx="61">
                <c:v>0.82</c:v>
              </c:pt>
              <c:pt idx="62">
                <c:v>0.8</c:v>
              </c:pt>
              <c:pt idx="63">
                <c:v>0.79</c:v>
              </c:pt>
              <c:pt idx="64">
                <c:v>0.78</c:v>
              </c:pt>
              <c:pt idx="65">
                <c:v>0.77</c:v>
              </c:pt>
              <c:pt idx="66">
                <c:v>0.76</c:v>
              </c:pt>
              <c:pt idx="67">
                <c:v>0.75</c:v>
              </c:pt>
              <c:pt idx="68">
                <c:v>0.75</c:v>
              </c:pt>
              <c:pt idx="69">
                <c:v>0.74</c:v>
              </c:pt>
              <c:pt idx="70">
                <c:v>0.74</c:v>
              </c:pt>
              <c:pt idx="71">
                <c:v>0.73</c:v>
              </c:pt>
              <c:pt idx="72">
                <c:v>0.73</c:v>
              </c:pt>
              <c:pt idx="73">
                <c:v>0.72</c:v>
              </c:pt>
              <c:pt idx="74">
                <c:v>0.7</c:v>
              </c:pt>
              <c:pt idx="75">
                <c:v>0.7</c:v>
              </c:pt>
              <c:pt idx="76">
                <c:v>0.69</c:v>
              </c:pt>
              <c:pt idx="77">
                <c:v>0.67</c:v>
              </c:pt>
              <c:pt idx="78">
                <c:v>0.66</c:v>
              </c:pt>
              <c:pt idx="79">
                <c:v>0.65</c:v>
              </c:pt>
              <c:pt idx="80">
                <c:v>0.65</c:v>
              </c:pt>
              <c:pt idx="81">
                <c:v>0.63</c:v>
              </c:pt>
              <c:pt idx="82">
                <c:v>0.63</c:v>
              </c:pt>
              <c:pt idx="83">
                <c:v>0.62</c:v>
              </c:pt>
              <c:pt idx="84">
                <c:v>0.61</c:v>
              </c:pt>
              <c:pt idx="85">
                <c:v>0.6</c:v>
              </c:pt>
              <c:pt idx="86">
                <c:v>0.6</c:v>
              </c:pt>
              <c:pt idx="87">
                <c:v>0.6</c:v>
              </c:pt>
              <c:pt idx="88">
                <c:v>0.59</c:v>
              </c:pt>
              <c:pt idx="89">
                <c:v>0.59</c:v>
              </c:pt>
              <c:pt idx="90">
                <c:v>0.59</c:v>
              </c:pt>
              <c:pt idx="91">
                <c:v>0.56999999999999995</c:v>
              </c:pt>
              <c:pt idx="92">
                <c:v>0.56000000000000005</c:v>
              </c:pt>
              <c:pt idx="93">
                <c:v>0.55000000000000004</c:v>
              </c:pt>
              <c:pt idx="94">
                <c:v>0.55000000000000004</c:v>
              </c:pt>
              <c:pt idx="95">
                <c:v>0.54</c:v>
              </c:pt>
              <c:pt idx="96">
                <c:v>0.53</c:v>
              </c:pt>
              <c:pt idx="97">
                <c:v>0.53</c:v>
              </c:pt>
              <c:pt idx="98">
                <c:v>0.51</c:v>
              </c:pt>
              <c:pt idx="99">
                <c:v>0.5</c:v>
              </c:pt>
              <c:pt idx="100">
                <c:v>0.49</c:v>
              </c:pt>
              <c:pt idx="101">
                <c:v>0.48</c:v>
              </c:pt>
              <c:pt idx="102">
                <c:v>0.46</c:v>
              </c:pt>
              <c:pt idx="103">
                <c:v>0.45</c:v>
              </c:pt>
              <c:pt idx="104">
                <c:v>0.43</c:v>
              </c:pt>
              <c:pt idx="105">
                <c:v>0.42</c:v>
              </c:pt>
              <c:pt idx="106">
                <c:v>0.41</c:v>
              </c:pt>
              <c:pt idx="107">
                <c:v>0.4</c:v>
              </c:pt>
              <c:pt idx="108">
                <c:v>0.39</c:v>
              </c:pt>
              <c:pt idx="109">
                <c:v>0.37</c:v>
              </c:pt>
              <c:pt idx="110">
                <c:v>0.37</c:v>
              </c:pt>
              <c:pt idx="111">
                <c:v>0.36</c:v>
              </c:pt>
              <c:pt idx="112">
                <c:v>0.34</c:v>
              </c:pt>
              <c:pt idx="113">
                <c:v>0.33</c:v>
              </c:pt>
              <c:pt idx="114">
                <c:v>0.31</c:v>
              </c:pt>
              <c:pt idx="115">
                <c:v>0.3</c:v>
              </c:pt>
              <c:pt idx="116">
                <c:v>0.28999999999999998</c:v>
              </c:pt>
              <c:pt idx="117">
                <c:v>0.28000000000000003</c:v>
              </c:pt>
              <c:pt idx="118">
                <c:v>0.26</c:v>
              </c:pt>
              <c:pt idx="119">
                <c:v>0.25</c:v>
              </c:pt>
              <c:pt idx="120">
                <c:v>0.24</c:v>
              </c:pt>
              <c:pt idx="121">
                <c:v>0.22</c:v>
              </c:pt>
              <c:pt idx="122">
                <c:v>0.21</c:v>
              </c:pt>
              <c:pt idx="123">
                <c:v>0.18</c:v>
              </c:pt>
              <c:pt idx="124">
                <c:v>0.16</c:v>
              </c:pt>
              <c:pt idx="125">
                <c:v>0.15</c:v>
              </c:pt>
              <c:pt idx="126">
                <c:v>0.14000000000000001</c:v>
              </c:pt>
              <c:pt idx="127">
                <c:v>0.12</c:v>
              </c:pt>
              <c:pt idx="128">
                <c:v>0.11</c:v>
              </c:pt>
              <c:pt idx="129">
                <c:v>0.1</c:v>
              </c:pt>
              <c:pt idx="130">
                <c:v>0.08</c:v>
              </c:pt>
              <c:pt idx="131">
                <c:v>0.06</c:v>
              </c:pt>
              <c:pt idx="132">
                <c:v>0.04</c:v>
              </c:pt>
              <c:pt idx="133">
                <c:v>0</c:v>
              </c:pt>
            </c:numLit>
          </c:yVal>
          <c:smooth val="0"/>
          <c:extLst xmlns:c16r2="http://schemas.microsoft.com/office/drawing/2015/06/chart">
            <c:ext xmlns:c16="http://schemas.microsoft.com/office/drawing/2014/chart" uri="{C3380CC4-5D6E-409C-BE32-E72D297353CC}">
              <c16:uniqueId val="{00000001-2645-4B38-9A02-4B59584FFB3F}"/>
            </c:ext>
          </c:extLst>
        </c:ser>
        <c:dLbls>
          <c:showLegendKey val="0"/>
          <c:showVal val="0"/>
          <c:showCatName val="0"/>
          <c:showSerName val="0"/>
          <c:showPercent val="0"/>
          <c:showBubbleSize val="0"/>
        </c:dLbls>
        <c:axId val="283269760"/>
        <c:axId val="283304704"/>
      </c:scatterChart>
      <c:valAx>
        <c:axId val="283269760"/>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3304704"/>
        <c:crosses val="autoZero"/>
        <c:crossBetween val="midCat"/>
      </c:valAx>
      <c:valAx>
        <c:axId val="283304704"/>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3269760"/>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109"/>
              <c:pt idx="0">
                <c:v>1</c:v>
              </c:pt>
              <c:pt idx="1">
                <c:v>0.98</c:v>
              </c:pt>
              <c:pt idx="2">
                <c:v>0.96</c:v>
              </c:pt>
              <c:pt idx="3">
                <c:v>0.94</c:v>
              </c:pt>
              <c:pt idx="4">
                <c:v>0.93</c:v>
              </c:pt>
              <c:pt idx="5">
                <c:v>0.91</c:v>
              </c:pt>
              <c:pt idx="6">
                <c:v>0.89</c:v>
              </c:pt>
              <c:pt idx="7">
                <c:v>0.87</c:v>
              </c:pt>
              <c:pt idx="8">
                <c:v>0.86</c:v>
              </c:pt>
              <c:pt idx="9">
                <c:v>0.84</c:v>
              </c:pt>
              <c:pt idx="10">
                <c:v>0.82</c:v>
              </c:pt>
              <c:pt idx="11">
                <c:v>0.8</c:v>
              </c:pt>
              <c:pt idx="12">
                <c:v>0.79</c:v>
              </c:pt>
              <c:pt idx="13">
                <c:v>0.78</c:v>
              </c:pt>
              <c:pt idx="14">
                <c:v>0.77</c:v>
              </c:pt>
              <c:pt idx="15">
                <c:v>0.75</c:v>
              </c:pt>
              <c:pt idx="16">
                <c:v>0.75</c:v>
              </c:pt>
              <c:pt idx="17">
                <c:v>0.73</c:v>
              </c:pt>
              <c:pt idx="18">
                <c:v>0.71</c:v>
              </c:pt>
              <c:pt idx="19">
                <c:v>0.7</c:v>
              </c:pt>
              <c:pt idx="20">
                <c:v>0.68</c:v>
              </c:pt>
              <c:pt idx="21">
                <c:v>0.66</c:v>
              </c:pt>
              <c:pt idx="22">
                <c:v>0.64</c:v>
              </c:pt>
              <c:pt idx="23">
                <c:v>0.63</c:v>
              </c:pt>
              <c:pt idx="24">
                <c:v>0.61</c:v>
              </c:pt>
              <c:pt idx="25">
                <c:v>0.59</c:v>
              </c:pt>
              <c:pt idx="26">
                <c:v>0.56999999999999995</c:v>
              </c:pt>
              <c:pt idx="27">
                <c:v>0.55000000000000004</c:v>
              </c:pt>
              <c:pt idx="28">
                <c:v>0.53</c:v>
              </c:pt>
              <c:pt idx="29">
                <c:v>0.52</c:v>
              </c:pt>
              <c:pt idx="30">
                <c:v>0.51</c:v>
              </c:pt>
              <c:pt idx="31">
                <c:v>0.49</c:v>
              </c:pt>
              <c:pt idx="32">
                <c:v>0.48</c:v>
              </c:pt>
              <c:pt idx="33">
                <c:v>0.47</c:v>
              </c:pt>
              <c:pt idx="34">
                <c:v>0.45</c:v>
              </c:pt>
              <c:pt idx="35">
                <c:v>0.43</c:v>
              </c:pt>
              <c:pt idx="36">
                <c:v>0.42</c:v>
              </c:pt>
              <c:pt idx="37">
                <c:v>0.4</c:v>
              </c:pt>
              <c:pt idx="38">
                <c:v>0.39</c:v>
              </c:pt>
              <c:pt idx="39">
                <c:v>0.38</c:v>
              </c:pt>
              <c:pt idx="40">
                <c:v>0.36</c:v>
              </c:pt>
              <c:pt idx="41">
                <c:v>0.35</c:v>
              </c:pt>
              <c:pt idx="42">
                <c:v>0.34</c:v>
              </c:pt>
              <c:pt idx="43">
                <c:v>0.33</c:v>
              </c:pt>
              <c:pt idx="44">
                <c:v>0.32</c:v>
              </c:pt>
              <c:pt idx="45">
                <c:v>0.32</c:v>
              </c:pt>
              <c:pt idx="46">
                <c:v>0.31</c:v>
              </c:pt>
              <c:pt idx="47">
                <c:v>0.3</c:v>
              </c:pt>
              <c:pt idx="48">
                <c:v>0.28000000000000003</c:v>
              </c:pt>
              <c:pt idx="49">
                <c:v>0.28000000000000003</c:v>
              </c:pt>
              <c:pt idx="50">
                <c:v>0.28000000000000003</c:v>
              </c:pt>
              <c:pt idx="51">
                <c:v>0.28000000000000003</c:v>
              </c:pt>
              <c:pt idx="52">
                <c:v>0.28000000000000003</c:v>
              </c:pt>
              <c:pt idx="53">
                <c:v>0.26</c:v>
              </c:pt>
              <c:pt idx="54">
                <c:v>0.26</c:v>
              </c:pt>
              <c:pt idx="55">
                <c:v>0.25</c:v>
              </c:pt>
              <c:pt idx="56">
                <c:v>0.24</c:v>
              </c:pt>
              <c:pt idx="57">
                <c:v>0.24</c:v>
              </c:pt>
              <c:pt idx="58">
                <c:v>0.22</c:v>
              </c:pt>
              <c:pt idx="59">
                <c:v>0.22</c:v>
              </c:pt>
              <c:pt idx="60">
                <c:v>0.21</c:v>
              </c:pt>
              <c:pt idx="61">
                <c:v>0.2</c:v>
              </c:pt>
              <c:pt idx="62">
                <c:v>0.19</c:v>
              </c:pt>
              <c:pt idx="63">
                <c:v>0.17</c:v>
              </c:pt>
              <c:pt idx="64">
                <c:v>0.16</c:v>
              </c:pt>
              <c:pt idx="65">
                <c:v>0.15</c:v>
              </c:pt>
              <c:pt idx="66">
                <c:v>0.15</c:v>
              </c:pt>
              <c:pt idx="67">
                <c:v>0.14000000000000001</c:v>
              </c:pt>
              <c:pt idx="68">
                <c:v>0.13</c:v>
              </c:pt>
              <c:pt idx="69">
                <c:v>0.13</c:v>
              </c:pt>
              <c:pt idx="70">
                <c:v>0.12</c:v>
              </c:pt>
              <c:pt idx="71">
                <c:v>0.12</c:v>
              </c:pt>
              <c:pt idx="72">
                <c:v>0.1</c:v>
              </c:pt>
              <c:pt idx="73">
                <c:v>0.09</c:v>
              </c:pt>
              <c:pt idx="74">
                <c:v>0.09</c:v>
              </c:pt>
              <c:pt idx="75">
                <c:v>0.09</c:v>
              </c:pt>
              <c:pt idx="76">
                <c:v>0.09</c:v>
              </c:pt>
              <c:pt idx="77">
                <c:v>0.09</c:v>
              </c:pt>
              <c:pt idx="78">
                <c:v>0.08</c:v>
              </c:pt>
              <c:pt idx="79">
                <c:v>7.0000000000000007E-2</c:v>
              </c:pt>
              <c:pt idx="80">
                <c:v>7.0000000000000007E-2</c:v>
              </c:pt>
              <c:pt idx="81">
                <c:v>7.0000000000000007E-2</c:v>
              </c:pt>
              <c:pt idx="82">
                <c:v>0.06</c:v>
              </c:pt>
              <c:pt idx="83">
                <c:v>0.06</c:v>
              </c:pt>
              <c:pt idx="84">
                <c:v>0.05</c:v>
              </c:pt>
              <c:pt idx="85">
                <c:v>0.04</c:v>
              </c:pt>
              <c:pt idx="86">
                <c:v>0.04</c:v>
              </c:pt>
              <c:pt idx="87">
                <c:v>0.04</c:v>
              </c:pt>
              <c:pt idx="88">
                <c:v>0.03</c:v>
              </c:pt>
              <c:pt idx="89">
                <c:v>0.03</c:v>
              </c:pt>
              <c:pt idx="90">
                <c:v>0.02</c:v>
              </c:pt>
              <c:pt idx="91">
                <c:v>0.01</c:v>
              </c:pt>
              <c:pt idx="92">
                <c:v>0.01</c:v>
              </c:pt>
              <c:pt idx="93">
                <c:v>0.01</c:v>
              </c:pt>
              <c:pt idx="94">
                <c:v>0.01</c:v>
              </c:pt>
              <c:pt idx="95">
                <c:v>0.01</c:v>
              </c:pt>
              <c:pt idx="96">
                <c:v>0.01</c:v>
              </c:pt>
              <c:pt idx="97">
                <c:v>0.01</c:v>
              </c:pt>
              <c:pt idx="98">
                <c:v>0.01</c:v>
              </c:pt>
              <c:pt idx="99">
                <c:v>0.01</c:v>
              </c:pt>
              <c:pt idx="100">
                <c:v>0.01</c:v>
              </c:pt>
              <c:pt idx="101">
                <c:v>0.01</c:v>
              </c:pt>
              <c:pt idx="102">
                <c:v>0</c:v>
              </c:pt>
              <c:pt idx="103">
                <c:v>0</c:v>
              </c:pt>
              <c:pt idx="104">
                <c:v>0</c:v>
              </c:pt>
              <c:pt idx="105">
                <c:v>0</c:v>
              </c:pt>
              <c:pt idx="106">
                <c:v>0</c:v>
              </c:pt>
              <c:pt idx="107">
                <c:v>0</c:v>
              </c:pt>
              <c:pt idx="108">
                <c:v>0</c:v>
              </c:pt>
            </c:numLit>
          </c:xVal>
          <c:yVal>
            <c:numLit>
              <c:formatCode>General</c:formatCode>
              <c:ptCount val="109"/>
              <c:pt idx="0">
                <c:v>1</c:v>
              </c:pt>
              <c:pt idx="1">
                <c:v>1</c:v>
              </c:pt>
              <c:pt idx="2">
                <c:v>1</c:v>
              </c:pt>
              <c:pt idx="3">
                <c:v>1</c:v>
              </c:pt>
              <c:pt idx="4">
                <c:v>0.99</c:v>
              </c:pt>
              <c:pt idx="5">
                <c:v>0.99</c:v>
              </c:pt>
              <c:pt idx="6">
                <c:v>0.99</c:v>
              </c:pt>
              <c:pt idx="7">
                <c:v>0.99</c:v>
              </c:pt>
              <c:pt idx="8">
                <c:v>0.99</c:v>
              </c:pt>
              <c:pt idx="9">
                <c:v>0.99</c:v>
              </c:pt>
              <c:pt idx="10">
                <c:v>0.99</c:v>
              </c:pt>
              <c:pt idx="11">
                <c:v>0.99</c:v>
              </c:pt>
              <c:pt idx="12">
                <c:v>0.98</c:v>
              </c:pt>
              <c:pt idx="13">
                <c:v>0.97</c:v>
              </c:pt>
              <c:pt idx="14">
                <c:v>0.97</c:v>
              </c:pt>
              <c:pt idx="15">
                <c:v>0.97</c:v>
              </c:pt>
              <c:pt idx="16">
                <c:v>0.96</c:v>
              </c:pt>
              <c:pt idx="17">
                <c:v>0.96</c:v>
              </c:pt>
              <c:pt idx="18">
                <c:v>0.96</c:v>
              </c:pt>
              <c:pt idx="19">
                <c:v>0.95</c:v>
              </c:pt>
              <c:pt idx="20">
                <c:v>0.95</c:v>
              </c:pt>
              <c:pt idx="21">
                <c:v>0.95</c:v>
              </c:pt>
              <c:pt idx="22">
                <c:v>0.95</c:v>
              </c:pt>
              <c:pt idx="23">
                <c:v>0.95</c:v>
              </c:pt>
              <c:pt idx="24">
                <c:v>0.95</c:v>
              </c:pt>
              <c:pt idx="25">
                <c:v>0.95</c:v>
              </c:pt>
              <c:pt idx="26">
                <c:v>0.95</c:v>
              </c:pt>
              <c:pt idx="27">
                <c:v>0.95</c:v>
              </c:pt>
              <c:pt idx="28">
                <c:v>0.95</c:v>
              </c:pt>
              <c:pt idx="29">
                <c:v>0.95</c:v>
              </c:pt>
              <c:pt idx="30">
                <c:v>0.94</c:v>
              </c:pt>
              <c:pt idx="31">
                <c:v>0.94</c:v>
              </c:pt>
              <c:pt idx="32">
                <c:v>0.93</c:v>
              </c:pt>
              <c:pt idx="33">
                <c:v>0.92</c:v>
              </c:pt>
              <c:pt idx="34">
                <c:v>0.92</c:v>
              </c:pt>
              <c:pt idx="35">
                <c:v>0.92</c:v>
              </c:pt>
              <c:pt idx="36">
                <c:v>0.91</c:v>
              </c:pt>
              <c:pt idx="37">
                <c:v>0.91</c:v>
              </c:pt>
              <c:pt idx="38">
                <c:v>0.9</c:v>
              </c:pt>
              <c:pt idx="39">
                <c:v>0.89</c:v>
              </c:pt>
              <c:pt idx="40">
                <c:v>0.89</c:v>
              </c:pt>
              <c:pt idx="41">
                <c:v>0.88</c:v>
              </c:pt>
              <c:pt idx="42">
                <c:v>0.87</c:v>
              </c:pt>
              <c:pt idx="43">
                <c:v>0.86</c:v>
              </c:pt>
              <c:pt idx="44">
                <c:v>0.85</c:v>
              </c:pt>
              <c:pt idx="45">
                <c:v>0.83</c:v>
              </c:pt>
              <c:pt idx="46">
                <c:v>0.82</c:v>
              </c:pt>
              <c:pt idx="47">
                <c:v>0.81</c:v>
              </c:pt>
              <c:pt idx="48">
                <c:v>0.81</c:v>
              </c:pt>
              <c:pt idx="49">
                <c:v>0.8</c:v>
              </c:pt>
              <c:pt idx="50">
                <c:v>0.78</c:v>
              </c:pt>
              <c:pt idx="51">
                <c:v>0.77</c:v>
              </c:pt>
              <c:pt idx="52">
                <c:v>0.75</c:v>
              </c:pt>
              <c:pt idx="53">
                <c:v>0.75</c:v>
              </c:pt>
              <c:pt idx="54">
                <c:v>0.74</c:v>
              </c:pt>
              <c:pt idx="55">
                <c:v>0.73</c:v>
              </c:pt>
              <c:pt idx="56">
                <c:v>0.73</c:v>
              </c:pt>
              <c:pt idx="57">
                <c:v>0.71</c:v>
              </c:pt>
              <c:pt idx="58">
                <c:v>0.71</c:v>
              </c:pt>
              <c:pt idx="59">
                <c:v>0.69</c:v>
              </c:pt>
              <c:pt idx="60">
                <c:v>0.68</c:v>
              </c:pt>
              <c:pt idx="61">
                <c:v>0.67</c:v>
              </c:pt>
              <c:pt idx="62">
                <c:v>0.66</c:v>
              </c:pt>
              <c:pt idx="63">
                <c:v>0.66</c:v>
              </c:pt>
              <c:pt idx="64">
                <c:v>0.66</c:v>
              </c:pt>
              <c:pt idx="65">
                <c:v>0.65</c:v>
              </c:pt>
              <c:pt idx="66">
                <c:v>0.63</c:v>
              </c:pt>
              <c:pt idx="67">
                <c:v>0.62</c:v>
              </c:pt>
              <c:pt idx="68">
                <c:v>0.62</c:v>
              </c:pt>
              <c:pt idx="69">
                <c:v>0.6</c:v>
              </c:pt>
              <c:pt idx="70">
                <c:v>0.59</c:v>
              </c:pt>
              <c:pt idx="71">
                <c:v>0.56999999999999995</c:v>
              </c:pt>
              <c:pt idx="72">
                <c:v>0.56999999999999995</c:v>
              </c:pt>
              <c:pt idx="73">
                <c:v>0.56000000000000005</c:v>
              </c:pt>
              <c:pt idx="74">
                <c:v>0.55000000000000004</c:v>
              </c:pt>
              <c:pt idx="75">
                <c:v>0.54</c:v>
              </c:pt>
              <c:pt idx="76">
                <c:v>0.53</c:v>
              </c:pt>
              <c:pt idx="77">
                <c:v>0.51</c:v>
              </c:pt>
              <c:pt idx="78">
                <c:v>0.5</c:v>
              </c:pt>
              <c:pt idx="79">
                <c:v>0.49</c:v>
              </c:pt>
              <c:pt idx="80">
                <c:v>0.48</c:v>
              </c:pt>
              <c:pt idx="81">
                <c:v>0.46</c:v>
              </c:pt>
              <c:pt idx="82">
                <c:v>0.45</c:v>
              </c:pt>
              <c:pt idx="83">
                <c:v>0.43</c:v>
              </c:pt>
              <c:pt idx="84">
                <c:v>0.43</c:v>
              </c:pt>
              <c:pt idx="85">
                <c:v>0.42</c:v>
              </c:pt>
              <c:pt idx="86">
                <c:v>0.41</c:v>
              </c:pt>
              <c:pt idx="87">
                <c:v>0.39</c:v>
              </c:pt>
              <c:pt idx="88">
                <c:v>0.38</c:v>
              </c:pt>
              <c:pt idx="89">
                <c:v>0.36</c:v>
              </c:pt>
              <c:pt idx="90">
                <c:v>0.36</c:v>
              </c:pt>
              <c:pt idx="91">
                <c:v>0.35</c:v>
              </c:pt>
              <c:pt idx="92">
                <c:v>0.33</c:v>
              </c:pt>
              <c:pt idx="93">
                <c:v>0.32</c:v>
              </c:pt>
              <c:pt idx="94">
                <c:v>0.3</c:v>
              </c:pt>
              <c:pt idx="95">
                <c:v>0.28000000000000003</c:v>
              </c:pt>
              <c:pt idx="96">
                <c:v>0.26</c:v>
              </c:pt>
              <c:pt idx="97">
                <c:v>0.24</c:v>
              </c:pt>
              <c:pt idx="98">
                <c:v>0.22</c:v>
              </c:pt>
              <c:pt idx="99">
                <c:v>0.2</c:v>
              </c:pt>
              <c:pt idx="100">
                <c:v>0.19</c:v>
              </c:pt>
              <c:pt idx="101">
                <c:v>0.17</c:v>
              </c:pt>
              <c:pt idx="102">
                <c:v>0.16</c:v>
              </c:pt>
              <c:pt idx="103">
                <c:v>0.14000000000000001</c:v>
              </c:pt>
              <c:pt idx="104">
                <c:v>0.1</c:v>
              </c:pt>
              <c:pt idx="105">
                <c:v>0.08</c:v>
              </c:pt>
              <c:pt idx="106">
                <c:v>0.06</c:v>
              </c:pt>
              <c:pt idx="107">
                <c:v>0.04</c:v>
              </c:pt>
              <c:pt idx="108">
                <c:v>0</c:v>
              </c:pt>
            </c:numLit>
          </c:yVal>
          <c:smooth val="0"/>
          <c:extLst xmlns:c16r2="http://schemas.microsoft.com/office/drawing/2015/06/chart">
            <c:ext xmlns:c16="http://schemas.microsoft.com/office/drawing/2014/chart" uri="{C3380CC4-5D6E-409C-BE32-E72D297353CC}">
              <c16:uniqueId val="{00000001-67A9-42A3-A74F-B8EEBDB762E5}"/>
            </c:ext>
          </c:extLst>
        </c:ser>
        <c:dLbls>
          <c:showLegendKey val="0"/>
          <c:showVal val="0"/>
          <c:showCatName val="0"/>
          <c:showSerName val="0"/>
          <c:showPercent val="0"/>
          <c:showBubbleSize val="0"/>
        </c:dLbls>
        <c:axId val="288421760"/>
        <c:axId val="288428032"/>
      </c:scatterChart>
      <c:valAx>
        <c:axId val="288421760"/>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8428032"/>
        <c:crosses val="autoZero"/>
        <c:crossBetween val="midCat"/>
      </c:valAx>
      <c:valAx>
        <c:axId val="288428032"/>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8421760"/>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layout/>
      <c:overlay val="0"/>
    </c:title>
    <c:autoTitleDeleted val="0"/>
    <c:plotArea>
      <c:layout/>
      <c:scatterChart>
        <c:scatterStyle val="lineMarker"/>
        <c:varyColors val="0"/>
        <c:ser>
          <c:idx val="0"/>
          <c:order val="0"/>
          <c:spPr>
            <a:ln w="19050">
              <a:noFill/>
            </a:ln>
          </c:spPr>
          <c:xVal>
            <c:numLit>
              <c:formatCode>General</c:formatCode>
              <c:ptCount val="108"/>
              <c:pt idx="0">
                <c:v>1</c:v>
              </c:pt>
              <c:pt idx="1">
                <c:v>0.98</c:v>
              </c:pt>
              <c:pt idx="2">
                <c:v>0.96</c:v>
              </c:pt>
              <c:pt idx="3">
                <c:v>0.94</c:v>
              </c:pt>
              <c:pt idx="4">
                <c:v>0.92</c:v>
              </c:pt>
              <c:pt idx="5">
                <c:v>0.9</c:v>
              </c:pt>
              <c:pt idx="6">
                <c:v>0.88</c:v>
              </c:pt>
              <c:pt idx="7">
                <c:v>0.86</c:v>
              </c:pt>
              <c:pt idx="8">
                <c:v>0.85</c:v>
              </c:pt>
              <c:pt idx="9">
                <c:v>0.84</c:v>
              </c:pt>
              <c:pt idx="10">
                <c:v>0.83</c:v>
              </c:pt>
              <c:pt idx="11">
                <c:v>0.82</c:v>
              </c:pt>
              <c:pt idx="12">
                <c:v>0.81</c:v>
              </c:pt>
              <c:pt idx="13">
                <c:v>0.8</c:v>
              </c:pt>
              <c:pt idx="14">
                <c:v>0.78</c:v>
              </c:pt>
              <c:pt idx="15">
                <c:v>0.76</c:v>
              </c:pt>
              <c:pt idx="16">
                <c:v>0.75</c:v>
              </c:pt>
              <c:pt idx="17">
                <c:v>0.73</c:v>
              </c:pt>
              <c:pt idx="18">
                <c:v>0.72</c:v>
              </c:pt>
              <c:pt idx="19">
                <c:v>0.71</c:v>
              </c:pt>
              <c:pt idx="20">
                <c:v>0.69</c:v>
              </c:pt>
              <c:pt idx="21">
                <c:v>0.67</c:v>
              </c:pt>
              <c:pt idx="22">
                <c:v>0.65</c:v>
              </c:pt>
              <c:pt idx="23">
                <c:v>0.64</c:v>
              </c:pt>
              <c:pt idx="24">
                <c:v>0.62</c:v>
              </c:pt>
              <c:pt idx="25">
                <c:v>0.6</c:v>
              </c:pt>
              <c:pt idx="26">
                <c:v>0.59</c:v>
              </c:pt>
              <c:pt idx="27">
                <c:v>0.56999999999999995</c:v>
              </c:pt>
              <c:pt idx="28">
                <c:v>0.56000000000000005</c:v>
              </c:pt>
              <c:pt idx="29">
                <c:v>0.54</c:v>
              </c:pt>
              <c:pt idx="30">
                <c:v>0.52</c:v>
              </c:pt>
              <c:pt idx="31">
                <c:v>0.5</c:v>
              </c:pt>
              <c:pt idx="32">
                <c:v>0.48</c:v>
              </c:pt>
              <c:pt idx="33">
                <c:v>0.48</c:v>
              </c:pt>
              <c:pt idx="34">
                <c:v>0.47</c:v>
              </c:pt>
              <c:pt idx="35">
                <c:v>0.47</c:v>
              </c:pt>
              <c:pt idx="36">
                <c:v>0.46</c:v>
              </c:pt>
              <c:pt idx="37">
                <c:v>0.45</c:v>
              </c:pt>
              <c:pt idx="38">
                <c:v>0.44</c:v>
              </c:pt>
              <c:pt idx="39">
                <c:v>0.44</c:v>
              </c:pt>
              <c:pt idx="40">
                <c:v>0.42</c:v>
              </c:pt>
              <c:pt idx="41">
                <c:v>0.41</c:v>
              </c:pt>
              <c:pt idx="42">
                <c:v>0.4</c:v>
              </c:pt>
              <c:pt idx="43">
                <c:v>0.4</c:v>
              </c:pt>
              <c:pt idx="44">
                <c:v>0.4</c:v>
              </c:pt>
              <c:pt idx="45">
                <c:v>0.38</c:v>
              </c:pt>
              <c:pt idx="46">
                <c:v>0.37</c:v>
              </c:pt>
              <c:pt idx="47">
                <c:v>0.35</c:v>
              </c:pt>
              <c:pt idx="48">
                <c:v>0.35</c:v>
              </c:pt>
              <c:pt idx="49">
                <c:v>0.34</c:v>
              </c:pt>
              <c:pt idx="50">
                <c:v>0.33</c:v>
              </c:pt>
              <c:pt idx="51">
                <c:v>0.31</c:v>
              </c:pt>
              <c:pt idx="52">
                <c:v>0.31</c:v>
              </c:pt>
              <c:pt idx="53">
                <c:v>0.31</c:v>
              </c:pt>
              <c:pt idx="54">
                <c:v>0.28999999999999998</c:v>
              </c:pt>
              <c:pt idx="55">
                <c:v>0.28999999999999998</c:v>
              </c:pt>
              <c:pt idx="56">
                <c:v>0.28000000000000003</c:v>
              </c:pt>
              <c:pt idx="57">
                <c:v>0.27</c:v>
              </c:pt>
              <c:pt idx="58">
                <c:v>0.27</c:v>
              </c:pt>
              <c:pt idx="59">
                <c:v>0.25</c:v>
              </c:pt>
              <c:pt idx="60">
                <c:v>0.25</c:v>
              </c:pt>
              <c:pt idx="61">
                <c:v>0.25</c:v>
              </c:pt>
              <c:pt idx="62">
                <c:v>0.23</c:v>
              </c:pt>
              <c:pt idx="63">
                <c:v>0.21</c:v>
              </c:pt>
              <c:pt idx="64">
                <c:v>0.2</c:v>
              </c:pt>
              <c:pt idx="65">
                <c:v>0.18</c:v>
              </c:pt>
              <c:pt idx="66">
                <c:v>0.17</c:v>
              </c:pt>
              <c:pt idx="67">
                <c:v>0.16</c:v>
              </c:pt>
              <c:pt idx="68">
                <c:v>0.16</c:v>
              </c:pt>
              <c:pt idx="69">
                <c:v>0.14000000000000001</c:v>
              </c:pt>
              <c:pt idx="70">
                <c:v>0.14000000000000001</c:v>
              </c:pt>
              <c:pt idx="71">
                <c:v>0.13</c:v>
              </c:pt>
              <c:pt idx="72">
                <c:v>0.12</c:v>
              </c:pt>
              <c:pt idx="73">
                <c:v>0.12</c:v>
              </c:pt>
              <c:pt idx="74">
                <c:v>0.11</c:v>
              </c:pt>
              <c:pt idx="75">
                <c:v>0.1</c:v>
              </c:pt>
              <c:pt idx="76">
                <c:v>0.09</c:v>
              </c:pt>
              <c:pt idx="77">
                <c:v>0.08</c:v>
              </c:pt>
              <c:pt idx="78">
                <c:v>0.08</c:v>
              </c:pt>
              <c:pt idx="79">
                <c:v>0.08</c:v>
              </c:pt>
              <c:pt idx="80">
                <c:v>0.08</c:v>
              </c:pt>
              <c:pt idx="81">
                <c:v>7.0000000000000007E-2</c:v>
              </c:pt>
              <c:pt idx="82">
                <c:v>0.06</c:v>
              </c:pt>
              <c:pt idx="83">
                <c:v>0.06</c:v>
              </c:pt>
              <c:pt idx="84">
                <c:v>0.05</c:v>
              </c:pt>
              <c:pt idx="85">
                <c:v>0.05</c:v>
              </c:pt>
              <c:pt idx="86">
                <c:v>0.05</c:v>
              </c:pt>
              <c:pt idx="87">
                <c:v>0.05</c:v>
              </c:pt>
              <c:pt idx="88">
                <c:v>0.04</c:v>
              </c:pt>
              <c:pt idx="89">
                <c:v>0.04</c:v>
              </c:pt>
              <c:pt idx="90">
                <c:v>0.03</c:v>
              </c:pt>
              <c:pt idx="91">
                <c:v>0.03</c:v>
              </c:pt>
              <c:pt idx="92">
                <c:v>0.03</c:v>
              </c:pt>
              <c:pt idx="93">
                <c:v>0.03</c:v>
              </c:pt>
              <c:pt idx="94">
                <c:v>0.03</c:v>
              </c:pt>
              <c:pt idx="95">
                <c:v>0.03</c:v>
              </c:pt>
              <c:pt idx="96">
                <c:v>0.02</c:v>
              </c:pt>
              <c:pt idx="97">
                <c:v>0.02</c:v>
              </c:pt>
              <c:pt idx="98">
                <c:v>0.02</c:v>
              </c:pt>
              <c:pt idx="99">
                <c:v>0.01</c:v>
              </c:pt>
              <c:pt idx="100">
                <c:v>0.01</c:v>
              </c:pt>
              <c:pt idx="101">
                <c:v>0.01</c:v>
              </c:pt>
              <c:pt idx="102">
                <c:v>0.01</c:v>
              </c:pt>
              <c:pt idx="103">
                <c:v>0</c:v>
              </c:pt>
              <c:pt idx="104">
                <c:v>0</c:v>
              </c:pt>
              <c:pt idx="105">
                <c:v>0</c:v>
              </c:pt>
              <c:pt idx="106">
                <c:v>0</c:v>
              </c:pt>
              <c:pt idx="107">
                <c:v>0</c:v>
              </c:pt>
            </c:numLit>
          </c:xVal>
          <c:yVal>
            <c:numLit>
              <c:formatCode>General</c:formatCode>
              <c:ptCount val="108"/>
              <c:pt idx="0">
                <c:v>1</c:v>
              </c:pt>
              <c:pt idx="1">
                <c:v>1</c:v>
              </c:pt>
              <c:pt idx="2">
                <c:v>1</c:v>
              </c:pt>
              <c:pt idx="3">
                <c:v>1</c:v>
              </c:pt>
              <c:pt idx="4">
                <c:v>1</c:v>
              </c:pt>
              <c:pt idx="5">
                <c:v>1</c:v>
              </c:pt>
              <c:pt idx="6">
                <c:v>1</c:v>
              </c:pt>
              <c:pt idx="7">
                <c:v>1</c:v>
              </c:pt>
              <c:pt idx="8">
                <c:v>1</c:v>
              </c:pt>
              <c:pt idx="9">
                <c:v>0.99</c:v>
              </c:pt>
              <c:pt idx="10">
                <c:v>0.98</c:v>
              </c:pt>
              <c:pt idx="11">
                <c:v>0.98</c:v>
              </c:pt>
              <c:pt idx="12">
                <c:v>0.98</c:v>
              </c:pt>
              <c:pt idx="13">
                <c:v>0.97</c:v>
              </c:pt>
              <c:pt idx="14">
                <c:v>0.97</c:v>
              </c:pt>
              <c:pt idx="15">
                <c:v>0.97</c:v>
              </c:pt>
              <c:pt idx="16">
                <c:v>0.96</c:v>
              </c:pt>
              <c:pt idx="17">
                <c:v>0.96</c:v>
              </c:pt>
              <c:pt idx="18">
                <c:v>0.95</c:v>
              </c:pt>
              <c:pt idx="19">
                <c:v>0.94</c:v>
              </c:pt>
              <c:pt idx="20">
                <c:v>0.94</c:v>
              </c:pt>
              <c:pt idx="21">
                <c:v>0.94</c:v>
              </c:pt>
              <c:pt idx="22">
                <c:v>0.94</c:v>
              </c:pt>
              <c:pt idx="23">
                <c:v>0.93</c:v>
              </c:pt>
              <c:pt idx="24">
                <c:v>0.93</c:v>
              </c:pt>
              <c:pt idx="25">
                <c:v>0.93</c:v>
              </c:pt>
              <c:pt idx="26">
                <c:v>0.92</c:v>
              </c:pt>
              <c:pt idx="27">
                <c:v>0.92</c:v>
              </c:pt>
              <c:pt idx="28">
                <c:v>0.91</c:v>
              </c:pt>
              <c:pt idx="29">
                <c:v>0.91</c:v>
              </c:pt>
              <c:pt idx="30">
                <c:v>0.91</c:v>
              </c:pt>
              <c:pt idx="31">
                <c:v>0.91</c:v>
              </c:pt>
              <c:pt idx="32">
                <c:v>0.91</c:v>
              </c:pt>
              <c:pt idx="33">
                <c:v>0.89</c:v>
              </c:pt>
              <c:pt idx="34">
                <c:v>0.88</c:v>
              </c:pt>
              <c:pt idx="35">
                <c:v>0.86</c:v>
              </c:pt>
              <c:pt idx="36">
                <c:v>0.85</c:v>
              </c:pt>
              <c:pt idx="37">
                <c:v>0.84</c:v>
              </c:pt>
              <c:pt idx="38">
                <c:v>0.83</c:v>
              </c:pt>
              <c:pt idx="39">
                <c:v>0.82</c:v>
              </c:pt>
              <c:pt idx="40">
                <c:v>0.82</c:v>
              </c:pt>
              <c:pt idx="41">
                <c:v>0.82</c:v>
              </c:pt>
              <c:pt idx="42">
                <c:v>0.81</c:v>
              </c:pt>
              <c:pt idx="43">
                <c:v>0.8</c:v>
              </c:pt>
              <c:pt idx="44">
                <c:v>0.78</c:v>
              </c:pt>
              <c:pt idx="45">
                <c:v>0.78</c:v>
              </c:pt>
              <c:pt idx="46">
                <c:v>0.77</c:v>
              </c:pt>
              <c:pt idx="47">
                <c:v>0.77</c:v>
              </c:pt>
              <c:pt idx="48">
                <c:v>0.76</c:v>
              </c:pt>
              <c:pt idx="49">
                <c:v>0.75</c:v>
              </c:pt>
              <c:pt idx="50">
                <c:v>0.75</c:v>
              </c:pt>
              <c:pt idx="51">
                <c:v>0.75</c:v>
              </c:pt>
              <c:pt idx="52">
                <c:v>0.73</c:v>
              </c:pt>
              <c:pt idx="53">
                <c:v>0.71</c:v>
              </c:pt>
              <c:pt idx="54">
                <c:v>0.71</c:v>
              </c:pt>
              <c:pt idx="55">
                <c:v>0.69</c:v>
              </c:pt>
              <c:pt idx="56">
                <c:v>0.68</c:v>
              </c:pt>
              <c:pt idx="57">
                <c:v>0.68</c:v>
              </c:pt>
              <c:pt idx="58">
                <c:v>0.67</c:v>
              </c:pt>
              <c:pt idx="59">
                <c:v>0.67</c:v>
              </c:pt>
              <c:pt idx="60">
                <c:v>0.65</c:v>
              </c:pt>
              <c:pt idx="61">
                <c:v>0.64</c:v>
              </c:pt>
              <c:pt idx="62">
                <c:v>0.64</c:v>
              </c:pt>
              <c:pt idx="63">
                <c:v>0.64</c:v>
              </c:pt>
              <c:pt idx="64">
                <c:v>0.64</c:v>
              </c:pt>
              <c:pt idx="65">
                <c:v>0.64</c:v>
              </c:pt>
              <c:pt idx="66">
                <c:v>0.63</c:v>
              </c:pt>
              <c:pt idx="67">
                <c:v>0.62</c:v>
              </c:pt>
              <c:pt idx="68">
                <c:v>0.6</c:v>
              </c:pt>
              <c:pt idx="69">
                <c:v>0.6</c:v>
              </c:pt>
              <c:pt idx="70">
                <c:v>0.59</c:v>
              </c:pt>
              <c:pt idx="71">
                <c:v>0.57999999999999996</c:v>
              </c:pt>
              <c:pt idx="72">
                <c:v>0.56999999999999995</c:v>
              </c:pt>
              <c:pt idx="73">
                <c:v>0.55000000000000004</c:v>
              </c:pt>
              <c:pt idx="74">
                <c:v>0.54</c:v>
              </c:pt>
              <c:pt idx="75">
                <c:v>0.54</c:v>
              </c:pt>
              <c:pt idx="76">
                <c:v>0.53</c:v>
              </c:pt>
              <c:pt idx="77">
                <c:v>0.52</c:v>
              </c:pt>
              <c:pt idx="78">
                <c:v>0.5</c:v>
              </c:pt>
              <c:pt idx="79">
                <c:v>0.49</c:v>
              </c:pt>
              <c:pt idx="80">
                <c:v>0.47</c:v>
              </c:pt>
              <c:pt idx="81">
                <c:v>0.46</c:v>
              </c:pt>
              <c:pt idx="82">
                <c:v>0.45</c:v>
              </c:pt>
              <c:pt idx="83">
                <c:v>0.44</c:v>
              </c:pt>
              <c:pt idx="84">
                <c:v>0.44</c:v>
              </c:pt>
              <c:pt idx="85">
                <c:v>0.42</c:v>
              </c:pt>
              <c:pt idx="86">
                <c:v>0.41</c:v>
              </c:pt>
              <c:pt idx="87">
                <c:v>0.39</c:v>
              </c:pt>
              <c:pt idx="88">
                <c:v>0.38</c:v>
              </c:pt>
              <c:pt idx="89">
                <c:v>0.37</c:v>
              </c:pt>
              <c:pt idx="90">
                <c:v>0.36</c:v>
              </c:pt>
              <c:pt idx="91">
                <c:v>0.34</c:v>
              </c:pt>
              <c:pt idx="92">
                <c:v>0.32</c:v>
              </c:pt>
              <c:pt idx="93">
                <c:v>0.3</c:v>
              </c:pt>
              <c:pt idx="94">
                <c:v>0.28000000000000003</c:v>
              </c:pt>
              <c:pt idx="95">
                <c:v>0.26</c:v>
              </c:pt>
              <c:pt idx="96">
                <c:v>0.25</c:v>
              </c:pt>
              <c:pt idx="97">
                <c:v>0.23</c:v>
              </c:pt>
              <c:pt idx="98">
                <c:v>0.21</c:v>
              </c:pt>
              <c:pt idx="99">
                <c:v>0.2</c:v>
              </c:pt>
              <c:pt idx="100">
                <c:v>0.18</c:v>
              </c:pt>
              <c:pt idx="101">
                <c:v>0.16</c:v>
              </c:pt>
              <c:pt idx="102">
                <c:v>0.14000000000000001</c:v>
              </c:pt>
              <c:pt idx="103">
                <c:v>0.11</c:v>
              </c:pt>
              <c:pt idx="104">
                <c:v>0.1</c:v>
              </c:pt>
              <c:pt idx="105">
                <c:v>0.08</c:v>
              </c:pt>
              <c:pt idx="106">
                <c:v>0.04</c:v>
              </c:pt>
              <c:pt idx="107">
                <c:v>0</c:v>
              </c:pt>
            </c:numLit>
          </c:yVal>
          <c:smooth val="0"/>
          <c:extLst xmlns:c16r2="http://schemas.microsoft.com/office/drawing/2015/06/chart">
            <c:ext xmlns:c16="http://schemas.microsoft.com/office/drawing/2014/chart" uri="{C3380CC4-5D6E-409C-BE32-E72D297353CC}">
              <c16:uniqueId val="{00000001-4958-416C-B8AF-29205383934B}"/>
            </c:ext>
          </c:extLst>
        </c:ser>
        <c:dLbls>
          <c:showLegendKey val="0"/>
          <c:showVal val="0"/>
          <c:showCatName val="0"/>
          <c:showSerName val="0"/>
          <c:showPercent val="0"/>
          <c:showBubbleSize val="0"/>
        </c:dLbls>
        <c:axId val="288470144"/>
        <c:axId val="288472064"/>
      </c:scatterChart>
      <c:valAx>
        <c:axId val="288470144"/>
        <c:scaling>
          <c:orientation val="minMax"/>
          <c:max val="1"/>
        </c:scaling>
        <c:delete val="0"/>
        <c:axPos val="b"/>
        <c:title>
          <c:tx>
            <c:rich>
              <a:bodyPr/>
              <a:lstStyle/>
              <a:p>
                <a:pPr>
                  <a:defRPr/>
                </a:pPr>
                <a:r>
                  <a:rPr lang="en-GB"/>
                  <a:t>False Positive Rate</a:t>
                </a:r>
              </a:p>
            </c:rich>
          </c:tx>
          <c:layout/>
          <c:overlay val="0"/>
        </c:title>
        <c:numFmt formatCode="General" sourceLinked="1"/>
        <c:majorTickMark val="out"/>
        <c:minorTickMark val="none"/>
        <c:tickLblPos val="nextTo"/>
        <c:crossAx val="288472064"/>
        <c:crosses val="autoZero"/>
        <c:crossBetween val="midCat"/>
      </c:valAx>
      <c:valAx>
        <c:axId val="288472064"/>
        <c:scaling>
          <c:orientation val="minMax"/>
          <c:max val="1"/>
        </c:scaling>
        <c:delete val="0"/>
        <c:axPos val="l"/>
        <c:majorGridlines/>
        <c:title>
          <c:tx>
            <c:rich>
              <a:bodyPr/>
              <a:lstStyle/>
              <a:p>
                <a:pPr>
                  <a:defRPr/>
                </a:pPr>
                <a:r>
                  <a:rPr lang="en-GB"/>
                  <a:t>True Positive Rate</a:t>
                </a:r>
              </a:p>
            </c:rich>
          </c:tx>
          <c:layout/>
          <c:overlay val="0"/>
        </c:title>
        <c:numFmt formatCode="General" sourceLinked="1"/>
        <c:majorTickMark val="out"/>
        <c:minorTickMark val="none"/>
        <c:tickLblPos val="nextTo"/>
        <c:crossAx val="288470144"/>
        <c:crosses val="autoZero"/>
        <c:crossBetween val="midCat"/>
      </c:valAx>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Predicted-Probability for</a:t>
            </a:r>
            <a:r>
              <a:rPr lang="en-GB" baseline="0"/>
              <a:t> Recommending B-Hive Products</a:t>
            </a:r>
            <a:r>
              <a:rPr lang="en-GB"/>
              <a:t> </a:t>
            </a:r>
          </a:p>
        </c:rich>
      </c:tx>
      <c:layout/>
      <c:overlay val="0"/>
      <c:spPr>
        <a:noFill/>
        <a:ln>
          <a:noFill/>
        </a:ln>
        <a:effectLst/>
      </c:spPr>
    </c:title>
    <c:autoTitleDeleted val="0"/>
    <c:plotArea>
      <c:layout/>
      <c:lineChart>
        <c:grouping val="standard"/>
        <c:varyColors val="0"/>
        <c:ser>
          <c:idx val="0"/>
          <c:order val="0"/>
          <c:tx>
            <c:strRef>
              <c:f>'Task 4b'!$C$3</c:f>
              <c:strCache>
                <c:ptCount val="1"/>
                <c:pt idx="0">
                  <c:v>Dist-Network</c:v>
                </c:pt>
              </c:strCache>
            </c:strRef>
          </c:tx>
          <c:spPr>
            <a:ln w="34925" cap="rnd">
              <a:solidFill>
                <a:schemeClr val="accent1"/>
              </a:solidFill>
              <a:prstDash val="sysDot"/>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val>
            <c:numRef>
              <c:f>'Task 4b'!$D$4:$D$13</c:f>
              <c:numCache>
                <c:formatCode>0.00</c:formatCode>
                <c:ptCount val="10"/>
                <c:pt idx="0">
                  <c:v>0.25350601666233802</c:v>
                </c:pt>
                <c:pt idx="1">
                  <c:v>0.37285223368680448</c:v>
                </c:pt>
                <c:pt idx="2">
                  <c:v>0.50999866687996553</c:v>
                </c:pt>
                <c:pt idx="3">
                  <c:v>0.64565630622579562</c:v>
                </c:pt>
                <c:pt idx="4">
                  <c:v>0.76133271484291065</c:v>
                </c:pt>
                <c:pt idx="5">
                  <c:v>0.8481288363433408</c:v>
                </c:pt>
                <c:pt idx="6">
                  <c:v>0.90720704688284304</c:v>
                </c:pt>
                <c:pt idx="7">
                  <c:v>0.94479946221706579</c:v>
                </c:pt>
                <c:pt idx="8">
                  <c:v>0.96770453530154954</c:v>
                </c:pt>
                <c:pt idx="9">
                  <c:v>0.98129349004564537</c:v>
                </c:pt>
              </c:numCache>
            </c:numRef>
          </c:val>
          <c:smooth val="0"/>
          <c:extLst xmlns:c16r2="http://schemas.microsoft.com/office/drawing/2015/06/chart">
            <c:ext xmlns:c16="http://schemas.microsoft.com/office/drawing/2014/chart" uri="{C3380CC4-5D6E-409C-BE32-E72D297353CC}">
              <c16:uniqueId val="{00000000-345B-482D-B4F8-6679F9980870}"/>
            </c:ext>
          </c:extLst>
        </c:ser>
        <c:ser>
          <c:idx val="1"/>
          <c:order val="1"/>
          <c:tx>
            <c:strRef>
              <c:f>'Task 4b'!$E$3</c:f>
              <c:strCache>
                <c:ptCount val="1"/>
                <c:pt idx="0">
                  <c:v>Dist-Direct</c:v>
                </c:pt>
              </c:strCache>
            </c:strRef>
          </c:tx>
          <c:spPr>
            <a:ln w="34925" cap="rnd">
              <a:solidFill>
                <a:schemeClr val="accent2"/>
              </a:solidFill>
              <a:prstDash val="sysDot"/>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val>
            <c:numRef>
              <c:f>'Task 4b'!$F$4:$F$13</c:f>
              <c:numCache>
                <c:formatCode>0.00</c:formatCode>
                <c:ptCount val="10"/>
                <c:pt idx="0">
                  <c:v>0.49500016666000057</c:v>
                </c:pt>
                <c:pt idx="1">
                  <c:v>0.63181241773610186</c:v>
                </c:pt>
                <c:pt idx="2">
                  <c:v>0.75026010559511769</c:v>
                </c:pt>
                <c:pt idx="3">
                  <c:v>0.84023800305633112</c:v>
                </c:pt>
                <c:pt idx="4">
                  <c:v>0.90203119570244616</c:v>
                </c:pt>
                <c:pt idx="5">
                  <c:v>0.94158544445760384</c:v>
                </c:pt>
                <c:pt idx="6">
                  <c:v>0.96577584230760416</c:v>
                </c:pt>
                <c:pt idx="7">
                  <c:v>0.98015969426592253</c:v>
                </c:pt>
                <c:pt idx="8">
                  <c:v>0.98856979687352931</c:v>
                </c:pt>
                <c:pt idx="9">
                  <c:v>0.99343880686598374</c:v>
                </c:pt>
              </c:numCache>
            </c:numRef>
          </c:val>
          <c:smooth val="0"/>
          <c:extLst xmlns:c16r2="http://schemas.microsoft.com/office/drawing/2015/06/chart">
            <c:ext xmlns:c16="http://schemas.microsoft.com/office/drawing/2014/chart" uri="{C3380CC4-5D6E-409C-BE32-E72D297353CC}">
              <c16:uniqueId val="{00000001-345B-482D-B4F8-6679F9980870}"/>
            </c:ext>
          </c:extLst>
        </c:ser>
        <c:dLbls>
          <c:showLegendKey val="0"/>
          <c:showVal val="0"/>
          <c:showCatName val="0"/>
          <c:showSerName val="0"/>
          <c:showPercent val="0"/>
          <c:showBubbleSize val="0"/>
        </c:dLbls>
        <c:marker val="1"/>
        <c:smooth val="0"/>
        <c:axId val="288572544"/>
        <c:axId val="288574848"/>
      </c:lineChart>
      <c:catAx>
        <c:axId val="28857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Perception</a:t>
                </a:r>
                <a:r>
                  <a:rPr lang="en-GB" baseline="0"/>
                  <a:t> of quality (1-10)</a:t>
                </a:r>
                <a:endParaRPr lang="en-GB"/>
              </a:p>
            </c:rich>
          </c:tx>
          <c:layout/>
          <c:overlay val="0"/>
          <c:spPr>
            <a:noFill/>
            <a:ln>
              <a:noFill/>
            </a:ln>
            <a:effectLst/>
          </c:spPr>
        </c:title>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8574848"/>
        <c:crosses val="autoZero"/>
        <c:auto val="1"/>
        <c:lblAlgn val="ctr"/>
        <c:lblOffset val="100"/>
        <c:noMultiLvlLbl val="0"/>
      </c:catAx>
      <c:valAx>
        <c:axId val="2885748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Predicted</a:t>
                </a:r>
                <a:r>
                  <a:rPr lang="en-GB" baseline="0"/>
                  <a:t> Probabilities</a:t>
                </a:r>
                <a:endParaRPr lang="en-GB"/>
              </a:p>
            </c:rich>
          </c:tx>
          <c:layout/>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85725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baseline="0">
                <a:effectLst/>
              </a:rPr>
              <a:t>Sales - MA Comparison</a:t>
            </a:r>
            <a:endParaRPr lang="en-GB">
              <a:effectLst/>
            </a:endParaRPr>
          </a:p>
        </c:rich>
      </c:tx>
      <c:layout/>
      <c:overlay val="0"/>
    </c:title>
    <c:autoTitleDeleted val="0"/>
    <c:plotArea>
      <c:layout/>
      <c:lineChart>
        <c:grouping val="standard"/>
        <c:varyColors val="0"/>
        <c:ser>
          <c:idx val="0"/>
          <c:order val="0"/>
          <c:tx>
            <c:strRef>
              <c:f>'Task 5'!$E$2</c:f>
              <c:strCache>
                <c:ptCount val="1"/>
                <c:pt idx="0">
                  <c:v>Sales (kgs)</c:v>
                </c:pt>
              </c:strCache>
            </c:strRef>
          </c:tx>
          <c:cat>
            <c:multiLvlStrRef>
              <c:f>'Task 5'!$C$3:$D$43</c:f>
              <c:multiLvlStrCache>
                <c:ptCount val="41"/>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pt idx="30">
                    <c:v>Q3</c:v>
                  </c:pt>
                  <c:pt idx="31">
                    <c:v>Q4</c:v>
                  </c:pt>
                  <c:pt idx="32">
                    <c:v>Q1</c:v>
                  </c:pt>
                  <c:pt idx="33">
                    <c:v>Q2</c:v>
                  </c:pt>
                  <c:pt idx="34">
                    <c:v>Q3</c:v>
                  </c:pt>
                  <c:pt idx="35">
                    <c:v>Q4</c:v>
                  </c:pt>
                  <c:pt idx="36">
                    <c:v>Q1</c:v>
                  </c:pt>
                  <c:pt idx="37">
                    <c:v>Q2</c:v>
                  </c:pt>
                  <c:pt idx="38">
                    <c:v>Q3</c:v>
                  </c:pt>
                  <c:pt idx="39">
                    <c:v>Q4</c:v>
                  </c:pt>
                  <c:pt idx="40">
                    <c:v>Q1</c:v>
                  </c:pt>
                </c:lvl>
                <c:lvl>
                  <c:pt idx="0">
                    <c:v>2013</c:v>
                  </c:pt>
                  <c:pt idx="4">
                    <c:v>2014</c:v>
                  </c:pt>
                  <c:pt idx="8">
                    <c:v>2015</c:v>
                  </c:pt>
                  <c:pt idx="12">
                    <c:v>2016</c:v>
                  </c:pt>
                  <c:pt idx="16">
                    <c:v>2017</c:v>
                  </c:pt>
                  <c:pt idx="20">
                    <c:v>2018</c:v>
                  </c:pt>
                  <c:pt idx="24">
                    <c:v>2019</c:v>
                  </c:pt>
                  <c:pt idx="28">
                    <c:v>2020</c:v>
                  </c:pt>
                  <c:pt idx="32">
                    <c:v>2021</c:v>
                  </c:pt>
                  <c:pt idx="36">
                    <c:v>2022</c:v>
                  </c:pt>
                  <c:pt idx="40">
                    <c:v>2023</c:v>
                  </c:pt>
                </c:lvl>
              </c:multiLvlStrCache>
            </c:multiLvlStrRef>
          </c:cat>
          <c:val>
            <c:numRef>
              <c:f>'Task 5'!$E$3:$E$43</c:f>
              <c:numCache>
                <c:formatCode>0.00</c:formatCode>
                <c:ptCount val="41"/>
                <c:pt idx="0">
                  <c:v>1306</c:v>
                </c:pt>
                <c:pt idx="1">
                  <c:v>1363</c:v>
                </c:pt>
                <c:pt idx="2">
                  <c:v>1707</c:v>
                </c:pt>
                <c:pt idx="3">
                  <c:v>1258</c:v>
                </c:pt>
                <c:pt idx="4">
                  <c:v>1421</c:v>
                </c:pt>
                <c:pt idx="5">
                  <c:v>1377</c:v>
                </c:pt>
                <c:pt idx="6">
                  <c:v>1822</c:v>
                </c:pt>
                <c:pt idx="7">
                  <c:v>1403</c:v>
                </c:pt>
                <c:pt idx="8">
                  <c:v>1666</c:v>
                </c:pt>
                <c:pt idx="9">
                  <c:v>1685</c:v>
                </c:pt>
                <c:pt idx="10">
                  <c:v>2146</c:v>
                </c:pt>
                <c:pt idx="11">
                  <c:v>1499</c:v>
                </c:pt>
                <c:pt idx="12">
                  <c:v>1743</c:v>
                </c:pt>
                <c:pt idx="13">
                  <c:v>1720</c:v>
                </c:pt>
                <c:pt idx="14">
                  <c:v>2034</c:v>
                </c:pt>
                <c:pt idx="15">
                  <c:v>1464</c:v>
                </c:pt>
                <c:pt idx="16">
                  <c:v>1676</c:v>
                </c:pt>
                <c:pt idx="17">
                  <c:v>1763</c:v>
                </c:pt>
                <c:pt idx="18">
                  <c:v>2182</c:v>
                </c:pt>
                <c:pt idx="19">
                  <c:v>1669</c:v>
                </c:pt>
                <c:pt idx="20">
                  <c:v>1736</c:v>
                </c:pt>
                <c:pt idx="21">
                  <c:v>1752</c:v>
                </c:pt>
                <c:pt idx="22">
                  <c:v>2248</c:v>
                </c:pt>
                <c:pt idx="23">
                  <c:v>1770</c:v>
                </c:pt>
                <c:pt idx="24">
                  <c:v>1966</c:v>
                </c:pt>
                <c:pt idx="25">
                  <c:v>2023</c:v>
                </c:pt>
                <c:pt idx="26">
                  <c:v>2442</c:v>
                </c:pt>
                <c:pt idx="27">
                  <c:v>1911</c:v>
                </c:pt>
                <c:pt idx="28">
                  <c:v>2031</c:v>
                </c:pt>
                <c:pt idx="29">
                  <c:v>1999</c:v>
                </c:pt>
                <c:pt idx="30">
                  <c:v>2340</c:v>
                </c:pt>
                <c:pt idx="31">
                  <c:v>1785</c:v>
                </c:pt>
                <c:pt idx="32">
                  <c:v>1900</c:v>
                </c:pt>
                <c:pt idx="33">
                  <c:v>2048</c:v>
                </c:pt>
                <c:pt idx="34">
                  <c:v>2434</c:v>
                </c:pt>
                <c:pt idx="35">
                  <c:v>1910</c:v>
                </c:pt>
                <c:pt idx="36">
                  <c:v>2105</c:v>
                </c:pt>
              </c:numCache>
            </c:numRef>
          </c:val>
          <c:smooth val="0"/>
        </c:ser>
        <c:ser>
          <c:idx val="1"/>
          <c:order val="1"/>
          <c:tx>
            <c:strRef>
              <c:f>'Task 5'!$G$2</c:f>
              <c:strCache>
                <c:ptCount val="1"/>
                <c:pt idx="0">
                  <c:v>4 Centered MA</c:v>
                </c:pt>
              </c:strCache>
            </c:strRef>
          </c:tx>
          <c:cat>
            <c:multiLvlStrRef>
              <c:f>'Task 5'!$C$3:$D$43</c:f>
              <c:multiLvlStrCache>
                <c:ptCount val="41"/>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pt idx="30">
                    <c:v>Q3</c:v>
                  </c:pt>
                  <c:pt idx="31">
                    <c:v>Q4</c:v>
                  </c:pt>
                  <c:pt idx="32">
                    <c:v>Q1</c:v>
                  </c:pt>
                  <c:pt idx="33">
                    <c:v>Q2</c:v>
                  </c:pt>
                  <c:pt idx="34">
                    <c:v>Q3</c:v>
                  </c:pt>
                  <c:pt idx="35">
                    <c:v>Q4</c:v>
                  </c:pt>
                  <c:pt idx="36">
                    <c:v>Q1</c:v>
                  </c:pt>
                  <c:pt idx="37">
                    <c:v>Q2</c:v>
                  </c:pt>
                  <c:pt idx="38">
                    <c:v>Q3</c:v>
                  </c:pt>
                  <c:pt idx="39">
                    <c:v>Q4</c:v>
                  </c:pt>
                  <c:pt idx="40">
                    <c:v>Q1</c:v>
                  </c:pt>
                </c:lvl>
                <c:lvl>
                  <c:pt idx="0">
                    <c:v>2013</c:v>
                  </c:pt>
                  <c:pt idx="4">
                    <c:v>2014</c:v>
                  </c:pt>
                  <c:pt idx="8">
                    <c:v>2015</c:v>
                  </c:pt>
                  <c:pt idx="12">
                    <c:v>2016</c:v>
                  </c:pt>
                  <c:pt idx="16">
                    <c:v>2017</c:v>
                  </c:pt>
                  <c:pt idx="20">
                    <c:v>2018</c:v>
                  </c:pt>
                  <c:pt idx="24">
                    <c:v>2019</c:v>
                  </c:pt>
                  <c:pt idx="28">
                    <c:v>2020</c:v>
                  </c:pt>
                  <c:pt idx="32">
                    <c:v>2021</c:v>
                  </c:pt>
                  <c:pt idx="36">
                    <c:v>2022</c:v>
                  </c:pt>
                  <c:pt idx="40">
                    <c:v>2023</c:v>
                  </c:pt>
                </c:lvl>
              </c:multiLvlStrCache>
            </c:multiLvlStrRef>
          </c:cat>
          <c:val>
            <c:numRef>
              <c:f>'Task 5'!$F$3:$F$43</c:f>
              <c:numCache>
                <c:formatCode>0.00</c:formatCode>
                <c:ptCount val="41"/>
                <c:pt idx="2">
                  <c:v>1408.5</c:v>
                </c:pt>
                <c:pt idx="3">
                  <c:v>1437.25</c:v>
                </c:pt>
                <c:pt idx="4">
                  <c:v>1440.75</c:v>
                </c:pt>
                <c:pt idx="5">
                  <c:v>1469.5</c:v>
                </c:pt>
                <c:pt idx="6">
                  <c:v>1505.75</c:v>
                </c:pt>
                <c:pt idx="7">
                  <c:v>1567</c:v>
                </c:pt>
                <c:pt idx="8">
                  <c:v>1644</c:v>
                </c:pt>
                <c:pt idx="9">
                  <c:v>1725</c:v>
                </c:pt>
                <c:pt idx="10">
                  <c:v>1749</c:v>
                </c:pt>
                <c:pt idx="11">
                  <c:v>1768.25</c:v>
                </c:pt>
                <c:pt idx="12">
                  <c:v>1777</c:v>
                </c:pt>
                <c:pt idx="13">
                  <c:v>1749</c:v>
                </c:pt>
                <c:pt idx="14">
                  <c:v>1740.25</c:v>
                </c:pt>
                <c:pt idx="15">
                  <c:v>1723.5</c:v>
                </c:pt>
                <c:pt idx="16">
                  <c:v>1734.25</c:v>
                </c:pt>
                <c:pt idx="17">
                  <c:v>1771.25</c:v>
                </c:pt>
                <c:pt idx="18">
                  <c:v>1822.5</c:v>
                </c:pt>
                <c:pt idx="19">
                  <c:v>1837.5</c:v>
                </c:pt>
                <c:pt idx="20">
                  <c:v>1834.75</c:v>
                </c:pt>
                <c:pt idx="21">
                  <c:v>1851.25</c:v>
                </c:pt>
                <c:pt idx="22">
                  <c:v>1876.5</c:v>
                </c:pt>
                <c:pt idx="23">
                  <c:v>1934</c:v>
                </c:pt>
                <c:pt idx="24">
                  <c:v>2001.75</c:v>
                </c:pt>
                <c:pt idx="25">
                  <c:v>2050.25</c:v>
                </c:pt>
                <c:pt idx="26">
                  <c:v>2085.5</c:v>
                </c:pt>
                <c:pt idx="27">
                  <c:v>2101.75</c:v>
                </c:pt>
                <c:pt idx="28">
                  <c:v>2095.75</c:v>
                </c:pt>
                <c:pt idx="29">
                  <c:v>2070.25</c:v>
                </c:pt>
                <c:pt idx="30">
                  <c:v>2038.75</c:v>
                </c:pt>
                <c:pt idx="31">
                  <c:v>2006</c:v>
                </c:pt>
                <c:pt idx="32">
                  <c:v>2018.25</c:v>
                </c:pt>
                <c:pt idx="33">
                  <c:v>2041.75</c:v>
                </c:pt>
                <c:pt idx="34">
                  <c:v>2073</c:v>
                </c:pt>
                <c:pt idx="35">
                  <c:v>2124.25</c:v>
                </c:pt>
              </c:numCache>
            </c:numRef>
          </c:val>
          <c:smooth val="0"/>
        </c:ser>
        <c:ser>
          <c:idx val="2"/>
          <c:order val="2"/>
          <c:tx>
            <c:strRef>
              <c:f>'Task 5'!$J$2</c:f>
              <c:strCache>
                <c:ptCount val="1"/>
                <c:pt idx="0">
                  <c:v>Deseaonalised</c:v>
                </c:pt>
              </c:strCache>
            </c:strRef>
          </c:tx>
          <c:cat>
            <c:multiLvlStrRef>
              <c:f>'Task 5'!$C$3:$D$43</c:f>
              <c:multiLvlStrCache>
                <c:ptCount val="41"/>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pt idx="30">
                    <c:v>Q3</c:v>
                  </c:pt>
                  <c:pt idx="31">
                    <c:v>Q4</c:v>
                  </c:pt>
                  <c:pt idx="32">
                    <c:v>Q1</c:v>
                  </c:pt>
                  <c:pt idx="33">
                    <c:v>Q2</c:v>
                  </c:pt>
                  <c:pt idx="34">
                    <c:v>Q3</c:v>
                  </c:pt>
                  <c:pt idx="35">
                    <c:v>Q4</c:v>
                  </c:pt>
                  <c:pt idx="36">
                    <c:v>Q1</c:v>
                  </c:pt>
                  <c:pt idx="37">
                    <c:v>Q2</c:v>
                  </c:pt>
                  <c:pt idx="38">
                    <c:v>Q3</c:v>
                  </c:pt>
                  <c:pt idx="39">
                    <c:v>Q4</c:v>
                  </c:pt>
                  <c:pt idx="40">
                    <c:v>Q1</c:v>
                  </c:pt>
                </c:lvl>
                <c:lvl>
                  <c:pt idx="0">
                    <c:v>2013</c:v>
                  </c:pt>
                  <c:pt idx="4">
                    <c:v>2014</c:v>
                  </c:pt>
                  <c:pt idx="8">
                    <c:v>2015</c:v>
                  </c:pt>
                  <c:pt idx="12">
                    <c:v>2016</c:v>
                  </c:pt>
                  <c:pt idx="16">
                    <c:v>2017</c:v>
                  </c:pt>
                  <c:pt idx="20">
                    <c:v>2018</c:v>
                  </c:pt>
                  <c:pt idx="24">
                    <c:v>2019</c:v>
                  </c:pt>
                  <c:pt idx="28">
                    <c:v>2020</c:v>
                  </c:pt>
                  <c:pt idx="32">
                    <c:v>2021</c:v>
                  </c:pt>
                  <c:pt idx="36">
                    <c:v>2022</c:v>
                  </c:pt>
                  <c:pt idx="40">
                    <c:v>2023</c:v>
                  </c:pt>
                </c:lvl>
              </c:multiLvlStrCache>
            </c:multiLvlStrRef>
          </c:cat>
          <c:val>
            <c:numRef>
              <c:f>'Task 5'!$J$3:$J$43</c:f>
              <c:numCache>
                <c:formatCode>0.00</c:formatCode>
                <c:ptCount val="41"/>
                <c:pt idx="0">
                  <c:v>1350.2794783118686</c:v>
                </c:pt>
                <c:pt idx="1">
                  <c:v>1406.3604942864229</c:v>
                </c:pt>
                <c:pt idx="2">
                  <c:v>1443.7302340210056</c:v>
                </c:pt>
                <c:pt idx="3">
                  <c:v>1427.4842291939024</c:v>
                </c:pt>
                <c:pt idx="4">
                  <c:v>1469.1785135384114</c:v>
                </c:pt>
                <c:pt idx="5">
                  <c:v>1420.8058698697023</c:v>
                </c:pt>
                <c:pt idx="6">
                  <c:v>1540.9938408824091</c:v>
                </c:pt>
                <c:pt idx="7">
                  <c:v>1592.0193748482077</c:v>
                </c:pt>
                <c:pt idx="8">
                  <c:v>1722.4851538036546</c:v>
                </c:pt>
                <c:pt idx="9">
                  <c:v>1738.6041327018506</c:v>
                </c:pt>
                <c:pt idx="10">
                  <c:v>1815.0234810832326</c:v>
                </c:pt>
                <c:pt idx="11">
                  <c:v>1700.9529885227821</c:v>
                </c:pt>
                <c:pt idx="12">
                  <c:v>1802.095812172731</c:v>
                </c:pt>
                <c:pt idx="13">
                  <c:v>1774.7175716600493</c:v>
                </c:pt>
                <c:pt idx="14">
                  <c:v>1720.2971857051703</c:v>
                </c:pt>
                <c:pt idx="15">
                  <c:v>1661.23760853726</c:v>
                </c:pt>
                <c:pt idx="16">
                  <c:v>1732.8242003450932</c:v>
                </c:pt>
                <c:pt idx="17">
                  <c:v>1819.0855109515505</c:v>
                </c:pt>
                <c:pt idx="18">
                  <c:v>1845.4712188833241</c:v>
                </c:pt>
                <c:pt idx="19">
                  <c:v>1893.8562627381743</c:v>
                </c:pt>
                <c:pt idx="20">
                  <c:v>1794.858479593724</c:v>
                </c:pt>
                <c:pt idx="21">
                  <c:v>1807.7355729932594</c:v>
                </c:pt>
                <c:pt idx="22">
                  <c:v>1901.2920715168252</c:v>
                </c:pt>
                <c:pt idx="23">
                  <c:v>2008.463502124966</c:v>
                </c:pt>
                <c:pt idx="24">
                  <c:v>2032.6565500468098</c:v>
                </c:pt>
                <c:pt idx="25">
                  <c:v>2087.3567717838837</c:v>
                </c:pt>
                <c:pt idx="26">
                  <c:v>2065.3715474395408</c:v>
                </c:pt>
                <c:pt idx="27">
                  <c:v>2168.4597472094974</c:v>
                </c:pt>
                <c:pt idx="28">
                  <c:v>2099.8603525661601</c:v>
                </c:pt>
                <c:pt idx="29">
                  <c:v>2062.5932707839756</c:v>
                </c:pt>
                <c:pt idx="30">
                  <c:v>1979.1029570059479</c:v>
                </c:pt>
                <c:pt idx="31">
                  <c:v>2025.4843792616184</c:v>
                </c:pt>
                <c:pt idx="32">
                  <c:v>1964.4188428733155</c:v>
                </c:pt>
                <c:pt idx="33">
                  <c:v>2113.1520853254542</c:v>
                </c:pt>
                <c:pt idx="34">
                  <c:v>2058.6053834839645</c:v>
                </c:pt>
                <c:pt idx="35">
                  <c:v>2167.3250220670539</c:v>
                </c:pt>
                <c:pt idx="36">
                  <c:v>2176.3692969728049</c:v>
                </c:pt>
              </c:numCache>
            </c:numRef>
          </c:val>
          <c:smooth val="0"/>
        </c:ser>
        <c:ser>
          <c:idx val="3"/>
          <c:order val="3"/>
          <c:tx>
            <c:strRef>
              <c:f>'Task 5'!$L$2</c:f>
              <c:strCache>
                <c:ptCount val="1"/>
                <c:pt idx="0">
                  <c:v>Forecast </c:v>
                </c:pt>
              </c:strCache>
            </c:strRef>
          </c:tx>
          <c:cat>
            <c:multiLvlStrRef>
              <c:f>'Task 5'!$C$3:$D$43</c:f>
              <c:multiLvlStrCache>
                <c:ptCount val="41"/>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pt idx="30">
                    <c:v>Q3</c:v>
                  </c:pt>
                  <c:pt idx="31">
                    <c:v>Q4</c:v>
                  </c:pt>
                  <c:pt idx="32">
                    <c:v>Q1</c:v>
                  </c:pt>
                  <c:pt idx="33">
                    <c:v>Q2</c:v>
                  </c:pt>
                  <c:pt idx="34">
                    <c:v>Q3</c:v>
                  </c:pt>
                  <c:pt idx="35">
                    <c:v>Q4</c:v>
                  </c:pt>
                  <c:pt idx="36">
                    <c:v>Q1</c:v>
                  </c:pt>
                  <c:pt idx="37">
                    <c:v>Q2</c:v>
                  </c:pt>
                  <c:pt idx="38">
                    <c:v>Q3</c:v>
                  </c:pt>
                  <c:pt idx="39">
                    <c:v>Q4</c:v>
                  </c:pt>
                  <c:pt idx="40">
                    <c:v>Q1</c:v>
                  </c:pt>
                </c:lvl>
                <c:lvl>
                  <c:pt idx="0">
                    <c:v>2013</c:v>
                  </c:pt>
                  <c:pt idx="4">
                    <c:v>2014</c:v>
                  </c:pt>
                  <c:pt idx="8">
                    <c:v>2015</c:v>
                  </c:pt>
                  <c:pt idx="12">
                    <c:v>2016</c:v>
                  </c:pt>
                  <c:pt idx="16">
                    <c:v>2017</c:v>
                  </c:pt>
                  <c:pt idx="20">
                    <c:v>2018</c:v>
                  </c:pt>
                  <c:pt idx="24">
                    <c:v>2019</c:v>
                  </c:pt>
                  <c:pt idx="28">
                    <c:v>2020</c:v>
                  </c:pt>
                  <c:pt idx="32">
                    <c:v>2021</c:v>
                  </c:pt>
                  <c:pt idx="36">
                    <c:v>2022</c:v>
                  </c:pt>
                  <c:pt idx="40">
                    <c:v>2023</c:v>
                  </c:pt>
                </c:lvl>
              </c:multiLvlStrCache>
            </c:multiLvlStrRef>
          </c:cat>
          <c:val>
            <c:numRef>
              <c:f>'Task 5'!$L$3:$L$43</c:f>
              <c:numCache>
                <c:formatCode>0.00</c:formatCode>
                <c:ptCount val="41"/>
                <c:pt idx="36">
                  <c:v>2105</c:v>
                </c:pt>
                <c:pt idx="37">
                  <c:v>2155.6241179386971</c:v>
                </c:pt>
                <c:pt idx="38">
                  <c:v>2654.8573339250524</c:v>
                </c:pt>
                <c:pt idx="39">
                  <c:v>1997.488127494179</c:v>
                </c:pt>
                <c:pt idx="40">
                  <c:v>2212.7765755097289</c:v>
                </c:pt>
              </c:numCache>
            </c:numRef>
          </c:val>
          <c:smooth val="0"/>
        </c:ser>
        <c:dLbls>
          <c:showLegendKey val="0"/>
          <c:showVal val="0"/>
          <c:showCatName val="0"/>
          <c:showSerName val="0"/>
          <c:showPercent val="0"/>
          <c:showBubbleSize val="0"/>
        </c:dLbls>
        <c:marker val="1"/>
        <c:smooth val="0"/>
        <c:axId val="288260480"/>
        <c:axId val="288590464"/>
      </c:lineChart>
      <c:catAx>
        <c:axId val="288260480"/>
        <c:scaling>
          <c:orientation val="minMax"/>
        </c:scaling>
        <c:delete val="0"/>
        <c:axPos val="b"/>
        <c:title>
          <c:tx>
            <c:rich>
              <a:bodyPr/>
              <a:lstStyle/>
              <a:p>
                <a:pPr>
                  <a:defRPr/>
                </a:pPr>
                <a:r>
                  <a:rPr lang="en-GB"/>
                  <a:t>Time Period</a:t>
                </a:r>
              </a:p>
            </c:rich>
          </c:tx>
          <c:layout/>
          <c:overlay val="0"/>
        </c:title>
        <c:majorTickMark val="out"/>
        <c:minorTickMark val="none"/>
        <c:tickLblPos val="nextTo"/>
        <c:crossAx val="288590464"/>
        <c:crosses val="autoZero"/>
        <c:auto val="1"/>
        <c:lblAlgn val="ctr"/>
        <c:lblOffset val="100"/>
        <c:noMultiLvlLbl val="0"/>
      </c:catAx>
      <c:valAx>
        <c:axId val="288590464"/>
        <c:scaling>
          <c:orientation val="minMax"/>
        </c:scaling>
        <c:delete val="0"/>
        <c:axPos val="l"/>
        <c:majorGridlines/>
        <c:title>
          <c:tx>
            <c:rich>
              <a:bodyPr rot="-5400000" vert="horz"/>
              <a:lstStyle/>
              <a:p>
                <a:pPr>
                  <a:defRPr/>
                </a:pPr>
                <a:r>
                  <a:rPr lang="en-GB" sz="1800" b="0" i="0" baseline="0">
                    <a:effectLst/>
                  </a:rPr>
                  <a:t>Sales (kgs)</a:t>
                </a:r>
                <a:endParaRPr lang="en-GB">
                  <a:effectLst/>
                </a:endParaRPr>
              </a:p>
            </c:rich>
          </c:tx>
          <c:layout/>
          <c:overlay val="0"/>
        </c:title>
        <c:numFmt formatCode="0.00" sourceLinked="1"/>
        <c:majorTickMark val="out"/>
        <c:minorTickMark val="none"/>
        <c:tickLblPos val="nextTo"/>
        <c:crossAx val="2882604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4" Type="http://schemas.openxmlformats.org/officeDocument/2006/relationships/chart" Target="../charts/chart2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165100</xdr:colOff>
      <xdr:row>0</xdr:row>
      <xdr:rowOff>165100</xdr:rowOff>
    </xdr:to>
    <xdr:pic>
      <xdr:nvPicPr>
        <xdr:cNvPr id="2" name="Picture 2">
          <a:extLst>
            <a:ext uri="{FF2B5EF4-FFF2-40B4-BE49-F238E27FC236}">
              <a16:creationId xmlns:a16="http://schemas.microsoft.com/office/drawing/2014/main" xmlns="" id="{E460F0E3-7F1F-4F5A-AD07-4AD62115F1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63512" cy="163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26459</xdr:colOff>
      <xdr:row>2</xdr:row>
      <xdr:rowOff>141111</xdr:rowOff>
    </xdr:from>
    <xdr:to>
      <xdr:col>7</xdr:col>
      <xdr:colOff>462140</xdr:colOff>
      <xdr:row>20</xdr:row>
      <xdr:rowOff>26811</xdr:rowOff>
    </xdr:to>
    <xdr:graphicFrame macro="">
      <xdr:nvGraphicFramePr>
        <xdr:cNvPr id="2" name="Chart 1">
          <a:extLst>
            <a:ext uri="{FF2B5EF4-FFF2-40B4-BE49-F238E27FC236}">
              <a16:creationId xmlns:a16="http://schemas.microsoft.com/office/drawing/2014/main" xmlns="" id="{BC826C55-B18E-4385-9361-6C722A73C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8820</xdr:colOff>
      <xdr:row>2</xdr:row>
      <xdr:rowOff>132292</xdr:rowOff>
    </xdr:from>
    <xdr:to>
      <xdr:col>15</xdr:col>
      <xdr:colOff>444500</xdr:colOff>
      <xdr:row>20</xdr:row>
      <xdr:rowOff>17992</xdr:rowOff>
    </xdr:to>
    <xdr:graphicFrame macro="">
      <xdr:nvGraphicFramePr>
        <xdr:cNvPr id="3" name="Chart 2">
          <a:extLst>
            <a:ext uri="{FF2B5EF4-FFF2-40B4-BE49-F238E27FC236}">
              <a16:creationId xmlns:a16="http://schemas.microsoft.com/office/drawing/2014/main" xmlns="" id="{7B1EE4BA-C077-44F2-BF56-33961DD90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564445</xdr:colOff>
      <xdr:row>3</xdr:row>
      <xdr:rowOff>8819</xdr:rowOff>
    </xdr:from>
    <xdr:to>
      <xdr:col>23</xdr:col>
      <xdr:colOff>409223</xdr:colOff>
      <xdr:row>20</xdr:row>
      <xdr:rowOff>53269</xdr:rowOff>
    </xdr:to>
    <xdr:graphicFrame macro="">
      <xdr:nvGraphicFramePr>
        <xdr:cNvPr id="4" name="Chart 3">
          <a:extLst>
            <a:ext uri="{FF2B5EF4-FFF2-40B4-BE49-F238E27FC236}">
              <a16:creationId xmlns:a16="http://schemas.microsoft.com/office/drawing/2014/main" xmlns="" id="{FF6ED24D-C117-484A-A84D-1F4976DC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0</xdr:rowOff>
    </xdr:from>
    <xdr:to>
      <xdr:col>7</xdr:col>
      <xdr:colOff>435681</xdr:colOff>
      <xdr:row>38</xdr:row>
      <xdr:rowOff>44450</xdr:rowOff>
    </xdr:to>
    <xdr:graphicFrame macro="">
      <xdr:nvGraphicFramePr>
        <xdr:cNvPr id="5" name="Chart 4">
          <a:extLst>
            <a:ext uri="{FF2B5EF4-FFF2-40B4-BE49-F238E27FC236}">
              <a16:creationId xmlns:a16="http://schemas.microsoft.com/office/drawing/2014/main" xmlns="" id="{5C471982-920E-4914-9BBC-D62948BAE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21</xdr:row>
      <xdr:rowOff>0</xdr:rowOff>
    </xdr:from>
    <xdr:to>
      <xdr:col>15</xdr:col>
      <xdr:colOff>435680</xdr:colOff>
      <xdr:row>38</xdr:row>
      <xdr:rowOff>44450</xdr:rowOff>
    </xdr:to>
    <xdr:graphicFrame macro="">
      <xdr:nvGraphicFramePr>
        <xdr:cNvPr id="6" name="Chart 5">
          <a:extLst>
            <a:ext uri="{FF2B5EF4-FFF2-40B4-BE49-F238E27FC236}">
              <a16:creationId xmlns:a16="http://schemas.microsoft.com/office/drawing/2014/main" xmlns="" id="{B8B0AC1A-52D4-49AB-A7F9-26EA150EB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21</xdr:row>
      <xdr:rowOff>0</xdr:rowOff>
    </xdr:from>
    <xdr:to>
      <xdr:col>23</xdr:col>
      <xdr:colOff>435680</xdr:colOff>
      <xdr:row>38</xdr:row>
      <xdr:rowOff>44450</xdr:rowOff>
    </xdr:to>
    <xdr:graphicFrame macro="">
      <xdr:nvGraphicFramePr>
        <xdr:cNvPr id="7" name="Chart 6">
          <a:extLst>
            <a:ext uri="{FF2B5EF4-FFF2-40B4-BE49-F238E27FC236}">
              <a16:creationId xmlns:a16="http://schemas.microsoft.com/office/drawing/2014/main" xmlns="" id="{439E95BA-DE4A-467B-AE09-D070FE6E3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39</xdr:row>
      <xdr:rowOff>0</xdr:rowOff>
    </xdr:from>
    <xdr:to>
      <xdr:col>7</xdr:col>
      <xdr:colOff>435681</xdr:colOff>
      <xdr:row>56</xdr:row>
      <xdr:rowOff>44450</xdr:rowOff>
    </xdr:to>
    <xdr:graphicFrame macro="">
      <xdr:nvGraphicFramePr>
        <xdr:cNvPr id="8" name="Chart 7">
          <a:extLst>
            <a:ext uri="{FF2B5EF4-FFF2-40B4-BE49-F238E27FC236}">
              <a16:creationId xmlns:a16="http://schemas.microsoft.com/office/drawing/2014/main" xmlns="" id="{B3C695B1-6AFE-4BD4-A6E0-74B573CEA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39</xdr:row>
      <xdr:rowOff>0</xdr:rowOff>
    </xdr:from>
    <xdr:to>
      <xdr:col>15</xdr:col>
      <xdr:colOff>435680</xdr:colOff>
      <xdr:row>56</xdr:row>
      <xdr:rowOff>44450</xdr:rowOff>
    </xdr:to>
    <xdr:graphicFrame macro="">
      <xdr:nvGraphicFramePr>
        <xdr:cNvPr id="9" name="Chart 8">
          <a:extLst>
            <a:ext uri="{FF2B5EF4-FFF2-40B4-BE49-F238E27FC236}">
              <a16:creationId xmlns:a16="http://schemas.microsoft.com/office/drawing/2014/main" xmlns="" id="{55A846FA-69BD-485C-8D9A-424B2DADE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0</xdr:colOff>
      <xdr:row>39</xdr:row>
      <xdr:rowOff>0</xdr:rowOff>
    </xdr:from>
    <xdr:to>
      <xdr:col>23</xdr:col>
      <xdr:colOff>435680</xdr:colOff>
      <xdr:row>56</xdr:row>
      <xdr:rowOff>44450</xdr:rowOff>
    </xdr:to>
    <xdr:graphicFrame macro="">
      <xdr:nvGraphicFramePr>
        <xdr:cNvPr id="10" name="Chart 9">
          <a:extLst>
            <a:ext uri="{FF2B5EF4-FFF2-40B4-BE49-F238E27FC236}">
              <a16:creationId xmlns:a16="http://schemas.microsoft.com/office/drawing/2014/main" xmlns="" id="{7EEFD18A-3A6E-4F22-AFED-CF87EC8BF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57</xdr:row>
      <xdr:rowOff>0</xdr:rowOff>
    </xdr:from>
    <xdr:to>
      <xdr:col>7</xdr:col>
      <xdr:colOff>435681</xdr:colOff>
      <xdr:row>74</xdr:row>
      <xdr:rowOff>44450</xdr:rowOff>
    </xdr:to>
    <xdr:graphicFrame macro="">
      <xdr:nvGraphicFramePr>
        <xdr:cNvPr id="11" name="Chart 10">
          <a:extLst>
            <a:ext uri="{FF2B5EF4-FFF2-40B4-BE49-F238E27FC236}">
              <a16:creationId xmlns:a16="http://schemas.microsoft.com/office/drawing/2014/main" xmlns="" id="{ABED5AB9-46DC-43CB-A534-602A110A1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0</xdr:colOff>
      <xdr:row>57</xdr:row>
      <xdr:rowOff>0</xdr:rowOff>
    </xdr:from>
    <xdr:to>
      <xdr:col>15</xdr:col>
      <xdr:colOff>435680</xdr:colOff>
      <xdr:row>74</xdr:row>
      <xdr:rowOff>44450</xdr:rowOff>
    </xdr:to>
    <xdr:graphicFrame macro="">
      <xdr:nvGraphicFramePr>
        <xdr:cNvPr id="12" name="Chart 11">
          <a:extLst>
            <a:ext uri="{FF2B5EF4-FFF2-40B4-BE49-F238E27FC236}">
              <a16:creationId xmlns:a16="http://schemas.microsoft.com/office/drawing/2014/main" xmlns="" id="{9E47B880-F986-41B1-A7D9-15AB3FB42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0</xdr:colOff>
      <xdr:row>57</xdr:row>
      <xdr:rowOff>0</xdr:rowOff>
    </xdr:from>
    <xdr:to>
      <xdr:col>23</xdr:col>
      <xdr:colOff>435680</xdr:colOff>
      <xdr:row>74</xdr:row>
      <xdr:rowOff>44450</xdr:rowOff>
    </xdr:to>
    <xdr:graphicFrame macro="">
      <xdr:nvGraphicFramePr>
        <xdr:cNvPr id="13" name="Chart 12">
          <a:extLst>
            <a:ext uri="{FF2B5EF4-FFF2-40B4-BE49-F238E27FC236}">
              <a16:creationId xmlns:a16="http://schemas.microsoft.com/office/drawing/2014/main" xmlns="" id="{BA978698-7C9E-4C0D-8C88-A08B4C72B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75</xdr:row>
      <xdr:rowOff>0</xdr:rowOff>
    </xdr:from>
    <xdr:to>
      <xdr:col>7</xdr:col>
      <xdr:colOff>435681</xdr:colOff>
      <xdr:row>92</xdr:row>
      <xdr:rowOff>44450</xdr:rowOff>
    </xdr:to>
    <xdr:graphicFrame macro="">
      <xdr:nvGraphicFramePr>
        <xdr:cNvPr id="14" name="Chart 13">
          <a:extLst>
            <a:ext uri="{FF2B5EF4-FFF2-40B4-BE49-F238E27FC236}">
              <a16:creationId xmlns:a16="http://schemas.microsoft.com/office/drawing/2014/main" xmlns="" id="{96E18A53-385A-4C5F-BD50-90DF36466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26</xdr:row>
      <xdr:rowOff>0</xdr:rowOff>
    </xdr:from>
    <xdr:to>
      <xdr:col>24</xdr:col>
      <xdr:colOff>0</xdr:colOff>
      <xdr:row>36</xdr:row>
      <xdr:rowOff>28575</xdr:rowOff>
    </xdr:to>
    <xdr:graphicFrame macro="">
      <xdr:nvGraphicFramePr>
        <xdr:cNvPr id="16" name="Chart 15">
          <a:extLst>
            <a:ext uri="{FF2B5EF4-FFF2-40B4-BE49-F238E27FC236}">
              <a16:creationId xmlns:a16="http://schemas.microsoft.com/office/drawing/2014/main" xmlns="" id="{9C7C0B53-5533-40C1-B6F7-0379D5F91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66</xdr:row>
      <xdr:rowOff>0</xdr:rowOff>
    </xdr:from>
    <xdr:to>
      <xdr:col>24</xdr:col>
      <xdr:colOff>0</xdr:colOff>
      <xdr:row>76</xdr:row>
      <xdr:rowOff>28575</xdr:rowOff>
    </xdr:to>
    <xdr:graphicFrame macro="">
      <xdr:nvGraphicFramePr>
        <xdr:cNvPr id="17" name="Chart 16">
          <a:extLst>
            <a:ext uri="{FF2B5EF4-FFF2-40B4-BE49-F238E27FC236}">
              <a16:creationId xmlns:a16="http://schemas.microsoft.com/office/drawing/2014/main" xmlns="" id="{8B9CC1B5-2D8D-4935-8E7B-602316C99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25</xdr:row>
      <xdr:rowOff>180975</xdr:rowOff>
    </xdr:from>
    <xdr:to>
      <xdr:col>31</xdr:col>
      <xdr:colOff>0</xdr:colOff>
      <xdr:row>36</xdr:row>
      <xdr:rowOff>0</xdr:rowOff>
    </xdr:to>
    <xdr:graphicFrame macro="">
      <xdr:nvGraphicFramePr>
        <xdr:cNvPr id="18" name="Chart 17">
          <a:extLst>
            <a:ext uri="{FF2B5EF4-FFF2-40B4-BE49-F238E27FC236}">
              <a16:creationId xmlns:a16="http://schemas.microsoft.com/office/drawing/2014/main" xmlns="" id="{E2E6FAD4-FF1A-40A4-8852-20C29BC57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37</xdr:row>
      <xdr:rowOff>0</xdr:rowOff>
    </xdr:from>
    <xdr:to>
      <xdr:col>24</xdr:col>
      <xdr:colOff>0</xdr:colOff>
      <xdr:row>47</xdr:row>
      <xdr:rowOff>28575</xdr:rowOff>
    </xdr:to>
    <xdr:graphicFrame macro="">
      <xdr:nvGraphicFramePr>
        <xdr:cNvPr id="21" name="Chart 20">
          <a:extLst>
            <a:ext uri="{FF2B5EF4-FFF2-40B4-BE49-F238E27FC236}">
              <a16:creationId xmlns:a16="http://schemas.microsoft.com/office/drawing/2014/main" xmlns="" id="{94617CB9-BF12-4256-9256-65A6D8876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9525</xdr:colOff>
      <xdr:row>37</xdr:row>
      <xdr:rowOff>0</xdr:rowOff>
    </xdr:from>
    <xdr:to>
      <xdr:col>31</xdr:col>
      <xdr:colOff>9525</xdr:colOff>
      <xdr:row>47</xdr:row>
      <xdr:rowOff>38100</xdr:rowOff>
    </xdr:to>
    <xdr:graphicFrame macro="">
      <xdr:nvGraphicFramePr>
        <xdr:cNvPr id="22" name="Chart 21">
          <a:extLst>
            <a:ext uri="{FF2B5EF4-FFF2-40B4-BE49-F238E27FC236}">
              <a16:creationId xmlns:a16="http://schemas.microsoft.com/office/drawing/2014/main" xmlns="" id="{B5047DFC-559A-40C9-873B-B8345E146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48</xdr:row>
      <xdr:rowOff>0</xdr:rowOff>
    </xdr:from>
    <xdr:to>
      <xdr:col>24</xdr:col>
      <xdr:colOff>0</xdr:colOff>
      <xdr:row>58</xdr:row>
      <xdr:rowOff>19050</xdr:rowOff>
    </xdr:to>
    <xdr:graphicFrame macro="">
      <xdr:nvGraphicFramePr>
        <xdr:cNvPr id="23" name="Chart 22">
          <a:extLst>
            <a:ext uri="{FF2B5EF4-FFF2-40B4-BE49-F238E27FC236}">
              <a16:creationId xmlns:a16="http://schemas.microsoft.com/office/drawing/2014/main" xmlns="" id="{78169FB1-75F6-4FF1-ABF0-0B26A59DD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48</xdr:row>
      <xdr:rowOff>0</xdr:rowOff>
    </xdr:from>
    <xdr:to>
      <xdr:col>31</xdr:col>
      <xdr:colOff>0</xdr:colOff>
      <xdr:row>58</xdr:row>
      <xdr:rowOff>19050</xdr:rowOff>
    </xdr:to>
    <xdr:graphicFrame macro="">
      <xdr:nvGraphicFramePr>
        <xdr:cNvPr id="24" name="Chart 23">
          <a:extLst>
            <a:ext uri="{FF2B5EF4-FFF2-40B4-BE49-F238E27FC236}">
              <a16:creationId xmlns:a16="http://schemas.microsoft.com/office/drawing/2014/main" xmlns="" id="{5BED4C72-6ED9-4AD2-9B89-29CF0BFA5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295275</xdr:colOff>
      <xdr:row>22</xdr:row>
      <xdr:rowOff>142875</xdr:rowOff>
    </xdr:from>
    <xdr:to>
      <xdr:col>23</xdr:col>
      <xdr:colOff>295275</xdr:colOff>
      <xdr:row>32</xdr:row>
      <xdr:rowOff>171450</xdr:rowOff>
    </xdr:to>
    <xdr:graphicFrame macro="">
      <xdr:nvGraphicFramePr>
        <xdr:cNvPr id="2" name="Chart 1">
          <a:extLst>
            <a:ext uri="{FF2B5EF4-FFF2-40B4-BE49-F238E27FC236}">
              <a16:creationId xmlns:a16="http://schemas.microsoft.com/office/drawing/2014/main" xmlns="" id="{8C6F2132-6B2D-45FE-7286-50500BCF0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257175</xdr:colOff>
      <xdr:row>33</xdr:row>
      <xdr:rowOff>133350</xdr:rowOff>
    </xdr:from>
    <xdr:to>
      <xdr:col>23</xdr:col>
      <xdr:colOff>257175</xdr:colOff>
      <xdr:row>43</xdr:row>
      <xdr:rowOff>152400</xdr:rowOff>
    </xdr:to>
    <xdr:graphicFrame macro="">
      <xdr:nvGraphicFramePr>
        <xdr:cNvPr id="6" name="Chart 5">
          <a:extLst>
            <a:ext uri="{FF2B5EF4-FFF2-40B4-BE49-F238E27FC236}">
              <a16:creationId xmlns:a16="http://schemas.microsoft.com/office/drawing/2014/main" xmlns="" id="{C056699B-5CC9-4B58-A7F6-B9F9F3ECE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266700</xdr:colOff>
      <xdr:row>44</xdr:row>
      <xdr:rowOff>152400</xdr:rowOff>
    </xdr:from>
    <xdr:to>
      <xdr:col>23</xdr:col>
      <xdr:colOff>266700</xdr:colOff>
      <xdr:row>54</xdr:row>
      <xdr:rowOff>180975</xdr:rowOff>
    </xdr:to>
    <xdr:graphicFrame macro="">
      <xdr:nvGraphicFramePr>
        <xdr:cNvPr id="7" name="Chart 6">
          <a:extLst>
            <a:ext uri="{FF2B5EF4-FFF2-40B4-BE49-F238E27FC236}">
              <a16:creationId xmlns:a16="http://schemas.microsoft.com/office/drawing/2014/main" xmlns="" id="{5FD289D5-B4D5-4FA9-8D1F-B427260F9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295275</xdr:colOff>
      <xdr:row>56</xdr:row>
      <xdr:rowOff>0</xdr:rowOff>
    </xdr:from>
    <xdr:to>
      <xdr:col>23</xdr:col>
      <xdr:colOff>295275</xdr:colOff>
      <xdr:row>66</xdr:row>
      <xdr:rowOff>38100</xdr:rowOff>
    </xdr:to>
    <xdr:graphicFrame macro="">
      <xdr:nvGraphicFramePr>
        <xdr:cNvPr id="8" name="Chart 7">
          <a:extLst>
            <a:ext uri="{FF2B5EF4-FFF2-40B4-BE49-F238E27FC236}">
              <a16:creationId xmlns:a16="http://schemas.microsoft.com/office/drawing/2014/main" xmlns="" id="{B455A9C9-5AEF-4105-8FE5-B93933D2B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381000</xdr:colOff>
      <xdr:row>25</xdr:row>
      <xdr:rowOff>19050</xdr:rowOff>
    </xdr:to>
    <xdr:graphicFrame macro="">
      <xdr:nvGraphicFramePr>
        <xdr:cNvPr id="2" name="Chart 2">
          <a:extLst>
            <a:ext uri="{FF2B5EF4-FFF2-40B4-BE49-F238E27FC236}">
              <a16:creationId xmlns:a16="http://schemas.microsoft.com/office/drawing/2014/main" xmlns=""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28575</xdr:colOff>
      <xdr:row>32</xdr:row>
      <xdr:rowOff>28575</xdr:rowOff>
    </xdr:from>
    <xdr:to>
      <xdr:col>18</xdr:col>
      <xdr:colOff>381000</xdr:colOff>
      <xdr:row>46</xdr:row>
      <xdr:rowOff>104775</xdr:rowOff>
    </xdr:to>
    <xdr:graphicFrame macro="">
      <xdr:nvGraphicFramePr>
        <xdr:cNvPr id="2" name="Chart 1">
          <a:extLst>
            <a:ext uri="{FF2B5EF4-FFF2-40B4-BE49-F238E27FC236}">
              <a16:creationId xmlns:a16="http://schemas.microsoft.com/office/drawing/2014/main" xmlns="" id="{D1991ECB-A347-0B26-D3AC-AD8EDCE80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371475</xdr:colOff>
      <xdr:row>14</xdr:row>
      <xdr:rowOff>171450</xdr:rowOff>
    </xdr:from>
    <xdr:to>
      <xdr:col>18</xdr:col>
      <xdr:colOff>66675</xdr:colOff>
      <xdr:row>29</xdr:row>
      <xdr:rowOff>57150</xdr:rowOff>
    </xdr:to>
    <xdr:graphicFrame macro="">
      <xdr:nvGraphicFramePr>
        <xdr:cNvPr id="3" name="Chart 2">
          <a:extLst>
            <a:ext uri="{FF2B5EF4-FFF2-40B4-BE49-F238E27FC236}">
              <a16:creationId xmlns:a16="http://schemas.microsoft.com/office/drawing/2014/main" xmlns="" id="{44498B9C-6387-3FD5-B499-E0FF17A90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409575</xdr:colOff>
      <xdr:row>15</xdr:row>
      <xdr:rowOff>123825</xdr:rowOff>
    </xdr:from>
    <xdr:to>
      <xdr:col>17</xdr:col>
      <xdr:colOff>104775</xdr:colOff>
      <xdr:row>30</xdr:row>
      <xdr:rowOff>9525</xdr:rowOff>
    </xdr:to>
    <xdr:graphicFrame macro="">
      <xdr:nvGraphicFramePr>
        <xdr:cNvPr id="3" name="Chart 2">
          <a:extLst>
            <a:ext uri="{FF2B5EF4-FFF2-40B4-BE49-F238E27FC236}">
              <a16:creationId xmlns:a16="http://schemas.microsoft.com/office/drawing/2014/main" xmlns="" id="{C615FE8B-9077-76EB-5FCA-300A6BF91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238125</xdr:colOff>
      <xdr:row>14</xdr:row>
      <xdr:rowOff>28575</xdr:rowOff>
    </xdr:from>
    <xdr:to>
      <xdr:col>16</xdr:col>
      <xdr:colOff>542925</xdr:colOff>
      <xdr:row>28</xdr:row>
      <xdr:rowOff>104775</xdr:rowOff>
    </xdr:to>
    <xdr:graphicFrame macro="">
      <xdr:nvGraphicFramePr>
        <xdr:cNvPr id="3" name="Chart 2">
          <a:extLst>
            <a:ext uri="{FF2B5EF4-FFF2-40B4-BE49-F238E27FC236}">
              <a16:creationId xmlns:a16="http://schemas.microsoft.com/office/drawing/2014/main" xmlns="" id="{A19F1083-DBB5-242C-FECA-053E79166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571500</xdr:colOff>
      <xdr:row>12</xdr:row>
      <xdr:rowOff>76200</xdr:rowOff>
    </xdr:from>
    <xdr:to>
      <xdr:col>15</xdr:col>
      <xdr:colOff>266700</xdr:colOff>
      <xdr:row>26</xdr:row>
      <xdr:rowOff>152400</xdr:rowOff>
    </xdr:to>
    <xdr:graphicFrame macro="">
      <xdr:nvGraphicFramePr>
        <xdr:cNvPr id="3" name="Chart 2">
          <a:extLst>
            <a:ext uri="{FF2B5EF4-FFF2-40B4-BE49-F238E27FC236}">
              <a16:creationId xmlns:a16="http://schemas.microsoft.com/office/drawing/2014/main" xmlns="" id="{729F0E4A-3F6C-FDFE-84FE-95CFC1A29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400050</xdr:colOff>
      <xdr:row>13</xdr:row>
      <xdr:rowOff>0</xdr:rowOff>
    </xdr:from>
    <xdr:to>
      <xdr:col>15</xdr:col>
      <xdr:colOff>95250</xdr:colOff>
      <xdr:row>27</xdr:row>
      <xdr:rowOff>76200</xdr:rowOff>
    </xdr:to>
    <xdr:graphicFrame macro="">
      <xdr:nvGraphicFramePr>
        <xdr:cNvPr id="3" name="Chart 2">
          <a:extLst>
            <a:ext uri="{FF2B5EF4-FFF2-40B4-BE49-F238E27FC236}">
              <a16:creationId xmlns:a16="http://schemas.microsoft.com/office/drawing/2014/main" xmlns="" id="{3FB25A69-3E66-64F3-5180-D8EC89502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95250</xdr:colOff>
      <xdr:row>13</xdr:row>
      <xdr:rowOff>57150</xdr:rowOff>
    </xdr:from>
    <xdr:to>
      <xdr:col>13</xdr:col>
      <xdr:colOff>400050</xdr:colOff>
      <xdr:row>27</xdr:row>
      <xdr:rowOff>133350</xdr:rowOff>
    </xdr:to>
    <xdr:graphicFrame macro="">
      <xdr:nvGraphicFramePr>
        <xdr:cNvPr id="3" name="Chart 2">
          <a:extLst>
            <a:ext uri="{FF2B5EF4-FFF2-40B4-BE49-F238E27FC236}">
              <a16:creationId xmlns:a16="http://schemas.microsoft.com/office/drawing/2014/main" xmlns="" id="{C00D2D38-1673-503C-AD8F-A8AF2627E6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504825</xdr:colOff>
      <xdr:row>14</xdr:row>
      <xdr:rowOff>28575</xdr:rowOff>
    </xdr:from>
    <xdr:to>
      <xdr:col>12</xdr:col>
      <xdr:colOff>200025</xdr:colOff>
      <xdr:row>28</xdr:row>
      <xdr:rowOff>104775</xdr:rowOff>
    </xdr:to>
    <xdr:graphicFrame macro="">
      <xdr:nvGraphicFramePr>
        <xdr:cNvPr id="2" name="Chart 1">
          <a:extLst>
            <a:ext uri="{FF2B5EF4-FFF2-40B4-BE49-F238E27FC236}">
              <a16:creationId xmlns:a16="http://schemas.microsoft.com/office/drawing/2014/main" xmlns="" id="{8332B2DA-5BB3-D6B5-74EE-F935A1F65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276225</xdr:colOff>
      <xdr:row>16</xdr:row>
      <xdr:rowOff>95250</xdr:rowOff>
    </xdr:from>
    <xdr:to>
      <xdr:col>6</xdr:col>
      <xdr:colOff>457200</xdr:colOff>
      <xdr:row>33</xdr:row>
      <xdr:rowOff>85725</xdr:rowOff>
    </xdr:to>
    <xdr:graphicFrame macro="">
      <xdr:nvGraphicFramePr>
        <xdr:cNvPr id="3" name="Chart 2">
          <a:extLst>
            <a:ext uri="{FF2B5EF4-FFF2-40B4-BE49-F238E27FC236}">
              <a16:creationId xmlns:a16="http://schemas.microsoft.com/office/drawing/2014/main" xmlns="" id="{7E6DA23E-AEF8-BEE6-9053-72BFA7958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17</xdr:col>
      <xdr:colOff>76200</xdr:colOff>
      <xdr:row>24</xdr:row>
      <xdr:rowOff>152399</xdr:rowOff>
    </xdr:from>
    <xdr:to>
      <xdr:col>32</xdr:col>
      <xdr:colOff>171450</xdr:colOff>
      <xdr:row>46</xdr:row>
      <xdr:rowOff>95249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XRealStats.xla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LogitAUC"/>
      <definedName name="LogitCoeff"/>
      <definedName name="LogitConverge"/>
      <definedName name="LogitCorrect"/>
      <definedName name="LogitCov"/>
      <definedName name="LogitL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 5.2 (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
  <sheetViews>
    <sheetView workbookViewId="0">
      <selection activeCell="K23" sqref="K23"/>
    </sheetView>
  </sheetViews>
  <sheetFormatPr defaultColWidth="9" defaultRowHeight="15" x14ac:dyDescent="0.25"/>
  <cols>
    <col min="1" max="16384" width="9" style="13"/>
  </cols>
  <sheetData>
    <row r="1" spans="1:2" ht="18.75" x14ac:dyDescent="0.3">
      <c r="B1" s="14" t="s">
        <v>288</v>
      </c>
    </row>
    <row r="2" spans="1:2" ht="21" x14ac:dyDescent="0.25">
      <c r="A2" s="15" t="s">
        <v>272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Normal="100" zoomScalePageLayoutView="120" workbookViewId="0">
      <selection activeCell="C31" sqref="C31"/>
    </sheetView>
  </sheetViews>
  <sheetFormatPr defaultColWidth="8.85546875" defaultRowHeight="15" x14ac:dyDescent="0.2"/>
  <cols>
    <col min="1" max="1" width="17.28515625" style="17" bestFit="1" customWidth="1"/>
    <col min="2" max="2" width="45.42578125" style="17" bestFit="1" customWidth="1"/>
    <col min="3" max="3" width="77.5703125" style="17" bestFit="1" customWidth="1"/>
    <col min="4" max="4" width="71.140625" style="17" bestFit="1" customWidth="1"/>
    <col min="5" max="16384" width="8.85546875" style="17"/>
  </cols>
  <sheetData>
    <row r="1" spans="1:4" ht="24.75" customHeight="1" thickBot="1" x14ac:dyDescent="0.25">
      <c r="A1" s="16" t="s">
        <v>15</v>
      </c>
      <c r="B1" s="16" t="s">
        <v>9</v>
      </c>
      <c r="C1" s="16" t="s">
        <v>10</v>
      </c>
      <c r="D1" s="16" t="s">
        <v>1</v>
      </c>
    </row>
    <row r="2" spans="1:4" ht="15" customHeight="1" thickTop="1" x14ac:dyDescent="0.2">
      <c r="A2" s="18" t="s">
        <v>0</v>
      </c>
      <c r="B2" s="18" t="s">
        <v>0</v>
      </c>
      <c r="C2" s="18" t="s">
        <v>11</v>
      </c>
      <c r="D2" s="18"/>
    </row>
    <row r="3" spans="1:4" ht="15" customHeight="1" x14ac:dyDescent="0.2">
      <c r="A3" s="19" t="s">
        <v>258</v>
      </c>
      <c r="B3" s="19" t="s">
        <v>283</v>
      </c>
      <c r="C3" s="19" t="s">
        <v>284</v>
      </c>
      <c r="D3" s="19" t="s">
        <v>269</v>
      </c>
    </row>
    <row r="4" spans="1:4" ht="15" customHeight="1" x14ac:dyDescent="0.2">
      <c r="A4" s="19" t="s">
        <v>43</v>
      </c>
      <c r="B4" s="19" t="s">
        <v>2</v>
      </c>
      <c r="C4" s="19" t="s">
        <v>274</v>
      </c>
      <c r="D4" s="19" t="s">
        <v>287</v>
      </c>
    </row>
    <row r="5" spans="1:4" ht="15" customHeight="1" x14ac:dyDescent="0.2">
      <c r="A5" s="19" t="s">
        <v>3</v>
      </c>
      <c r="B5" s="19" t="s">
        <v>3</v>
      </c>
      <c r="C5" s="19" t="s">
        <v>12</v>
      </c>
      <c r="D5" s="19" t="s">
        <v>285</v>
      </c>
    </row>
    <row r="6" spans="1:4" ht="15" customHeight="1" x14ac:dyDescent="0.2">
      <c r="A6" s="19" t="s">
        <v>44</v>
      </c>
      <c r="B6" s="19" t="s">
        <v>45</v>
      </c>
      <c r="C6" s="19" t="s">
        <v>275</v>
      </c>
      <c r="D6" s="19" t="s">
        <v>273</v>
      </c>
    </row>
    <row r="7" spans="1:4" ht="15" customHeight="1" x14ac:dyDescent="0.2">
      <c r="A7" s="27" t="s">
        <v>46</v>
      </c>
      <c r="B7" s="27" t="s">
        <v>47</v>
      </c>
      <c r="C7" s="27" t="s">
        <v>276</v>
      </c>
      <c r="D7" s="27" t="s">
        <v>48</v>
      </c>
    </row>
    <row r="8" spans="1:4" ht="15" customHeight="1" x14ac:dyDescent="0.2">
      <c r="A8" s="27" t="s">
        <v>49</v>
      </c>
      <c r="B8" s="27" t="s">
        <v>50</v>
      </c>
      <c r="C8" s="27" t="s">
        <v>277</v>
      </c>
      <c r="D8" s="27" t="s">
        <v>51</v>
      </c>
    </row>
    <row r="9" spans="1:4" ht="15" customHeight="1" x14ac:dyDescent="0.2">
      <c r="A9" s="27" t="s">
        <v>8</v>
      </c>
      <c r="B9" s="27" t="s">
        <v>4</v>
      </c>
      <c r="C9" s="27" t="s">
        <v>278</v>
      </c>
      <c r="D9" s="27" t="s">
        <v>14</v>
      </c>
    </row>
    <row r="10" spans="1:4" ht="15" customHeight="1" x14ac:dyDescent="0.2">
      <c r="A10" s="27" t="s">
        <v>52</v>
      </c>
      <c r="B10" s="27" t="s">
        <v>53</v>
      </c>
      <c r="C10" s="27" t="s">
        <v>279</v>
      </c>
      <c r="D10" s="27" t="s">
        <v>266</v>
      </c>
    </row>
    <row r="11" spans="1:4" ht="15" customHeight="1" x14ac:dyDescent="0.2">
      <c r="A11" s="27" t="s">
        <v>54</v>
      </c>
      <c r="B11" s="27" t="s">
        <v>5</v>
      </c>
      <c r="C11" s="27" t="s">
        <v>280</v>
      </c>
      <c r="D11" s="27" t="s">
        <v>14</v>
      </c>
    </row>
    <row r="12" spans="1:4" ht="15" customHeight="1" x14ac:dyDescent="0.2">
      <c r="A12" s="27" t="s">
        <v>259</v>
      </c>
      <c r="B12" s="27" t="s">
        <v>6</v>
      </c>
      <c r="C12" s="27" t="s">
        <v>13</v>
      </c>
      <c r="D12" s="27" t="s">
        <v>14</v>
      </c>
    </row>
    <row r="13" spans="1:4" ht="15" customHeight="1" x14ac:dyDescent="0.2">
      <c r="A13" s="27" t="s">
        <v>55</v>
      </c>
      <c r="B13" s="27" t="s">
        <v>7</v>
      </c>
      <c r="C13" s="27" t="s">
        <v>281</v>
      </c>
      <c r="D13" s="27" t="s">
        <v>56</v>
      </c>
    </row>
    <row r="14" spans="1:4" ht="15" customHeight="1" x14ac:dyDescent="0.2">
      <c r="A14" s="27" t="s">
        <v>263</v>
      </c>
      <c r="B14" s="27" t="s">
        <v>261</v>
      </c>
      <c r="C14" s="27" t="s">
        <v>267</v>
      </c>
      <c r="D14" s="27" t="s">
        <v>260</v>
      </c>
    </row>
    <row r="15" spans="1:4" ht="15" customHeight="1" x14ac:dyDescent="0.2">
      <c r="A15" s="27" t="s">
        <v>264</v>
      </c>
      <c r="B15" s="27" t="s">
        <v>262</v>
      </c>
      <c r="C15" s="27" t="s">
        <v>268</v>
      </c>
      <c r="D15" s="27" t="s">
        <v>265</v>
      </c>
    </row>
    <row r="16" spans="1:4" ht="15" customHeight="1" x14ac:dyDescent="0.2">
      <c r="A16" s="28" t="s">
        <v>270</v>
      </c>
      <c r="B16" s="28" t="s">
        <v>271</v>
      </c>
      <c r="C16" s="28" t="s">
        <v>286</v>
      </c>
      <c r="D16" s="28" t="s">
        <v>290</v>
      </c>
    </row>
    <row r="17" spans="1:4" ht="15" customHeight="1" thickBot="1" x14ac:dyDescent="0.25">
      <c r="A17" s="29" t="s">
        <v>42</v>
      </c>
      <c r="B17" s="29" t="s">
        <v>282</v>
      </c>
      <c r="C17" s="29" t="s">
        <v>291</v>
      </c>
      <c r="D17" s="29" t="s">
        <v>57</v>
      </c>
    </row>
    <row r="18" spans="1:4" ht="15" customHeight="1" thickTop="1" x14ac:dyDescent="0.25">
      <c r="A18" s="30" t="s">
        <v>21</v>
      </c>
      <c r="B18" s="30" t="s">
        <v>22</v>
      </c>
      <c r="C18" s="30" t="s">
        <v>25</v>
      </c>
      <c r="D18" s="31"/>
    </row>
    <row r="19" spans="1:4" ht="15" customHeight="1" x14ac:dyDescent="0.25">
      <c r="A19" s="30" t="s">
        <v>20</v>
      </c>
      <c r="B19" s="30" t="s">
        <v>23</v>
      </c>
      <c r="C19" s="30" t="s">
        <v>24</v>
      </c>
      <c r="D19" s="31"/>
    </row>
    <row r="20" spans="1:4" ht="15" customHeight="1" thickBot="1" x14ac:dyDescent="0.3">
      <c r="A20" s="32" t="s">
        <v>293</v>
      </c>
      <c r="B20" s="33" t="s">
        <v>294</v>
      </c>
      <c r="C20" s="34" t="s">
        <v>295</v>
      </c>
      <c r="D20" s="35" t="s">
        <v>289</v>
      </c>
    </row>
    <row r="21" spans="1:4" ht="15.75" thickTop="1" x14ac:dyDescent="0.2"/>
    <row r="25" spans="1:4" x14ac:dyDescent="0.2">
      <c r="C25" s="20"/>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245"/>
  <sheetViews>
    <sheetView topLeftCell="C1" zoomScaleNormal="100" workbookViewId="0">
      <selection activeCell="E14" sqref="E14"/>
    </sheetView>
  </sheetViews>
  <sheetFormatPr defaultColWidth="9" defaultRowHeight="15" x14ac:dyDescent="0.2"/>
  <cols>
    <col min="1" max="1" width="15.5703125" style="17" bestFit="1" customWidth="1"/>
    <col min="2" max="2" width="13.5703125" style="17" customWidth="1"/>
    <col min="3" max="3" width="12.140625" style="17" bestFit="1" customWidth="1"/>
    <col min="4" max="4" width="8.140625" style="17" bestFit="1" customWidth="1"/>
    <col min="5" max="5" width="14.85546875" style="17" bestFit="1" customWidth="1"/>
    <col min="6" max="6" width="8.140625" style="17" bestFit="1" customWidth="1"/>
    <col min="7" max="7" width="15.42578125" style="17" bestFit="1" customWidth="1"/>
    <col min="8" max="8" width="7.7109375" style="17" bestFit="1" customWidth="1"/>
    <col min="9" max="9" width="14.85546875" style="17" bestFit="1" customWidth="1"/>
    <col min="10" max="10" width="15.7109375" style="17" bestFit="1" customWidth="1"/>
    <col min="11" max="11" width="19" style="17" bestFit="1" customWidth="1"/>
    <col min="12" max="12" width="11.85546875" style="17" bestFit="1" customWidth="1"/>
    <col min="13" max="13" width="18.140625" style="17" bestFit="1" customWidth="1"/>
    <col min="14" max="14" width="16.28515625" style="17" bestFit="1" customWidth="1"/>
    <col min="15" max="15" width="11.7109375" style="17" bestFit="1" customWidth="1"/>
    <col min="16" max="16" width="14" style="17" bestFit="1" customWidth="1"/>
    <col min="17" max="16384" width="9" style="17"/>
  </cols>
  <sheetData>
    <row r="1" spans="1:16" ht="15.75" x14ac:dyDescent="0.2">
      <c r="A1" s="21" t="s">
        <v>0</v>
      </c>
      <c r="B1" s="21" t="s">
        <v>258</v>
      </c>
      <c r="C1" s="21" t="s">
        <v>43</v>
      </c>
      <c r="D1" s="21" t="s">
        <v>3</v>
      </c>
      <c r="E1" s="21" t="s">
        <v>44</v>
      </c>
      <c r="F1" s="21" t="s">
        <v>46</v>
      </c>
      <c r="G1" s="21" t="s">
        <v>49</v>
      </c>
      <c r="H1" s="21" t="s">
        <v>8</v>
      </c>
      <c r="I1" s="21" t="s">
        <v>52</v>
      </c>
      <c r="J1" s="21" t="s">
        <v>54</v>
      </c>
      <c r="K1" s="21" t="s">
        <v>259</v>
      </c>
      <c r="L1" s="21" t="s">
        <v>55</v>
      </c>
      <c r="M1" s="21" t="s">
        <v>263</v>
      </c>
      <c r="N1" s="21" t="s">
        <v>264</v>
      </c>
      <c r="O1" s="21" t="s">
        <v>270</v>
      </c>
      <c r="P1" s="21" t="s">
        <v>42</v>
      </c>
    </row>
    <row r="2" spans="1:16" x14ac:dyDescent="0.2">
      <c r="A2" s="22" t="s">
        <v>58</v>
      </c>
      <c r="B2" s="23">
        <v>3</v>
      </c>
      <c r="C2" s="23">
        <v>0</v>
      </c>
      <c r="D2" s="23">
        <v>1</v>
      </c>
      <c r="E2" s="23">
        <v>1</v>
      </c>
      <c r="F2" s="24">
        <v>8.5</v>
      </c>
      <c r="G2" s="25">
        <v>5.4</v>
      </c>
      <c r="H2" s="24">
        <v>4.8</v>
      </c>
      <c r="I2" s="24">
        <v>6</v>
      </c>
      <c r="J2" s="24">
        <v>6.8</v>
      </c>
      <c r="K2" s="24">
        <v>5</v>
      </c>
      <c r="L2" s="24">
        <v>5.0999999999999996</v>
      </c>
      <c r="M2" s="24">
        <v>3.7</v>
      </c>
      <c r="N2" s="24">
        <v>5.9</v>
      </c>
      <c r="O2" s="24">
        <v>12.600000000000001</v>
      </c>
      <c r="P2" s="23">
        <v>1</v>
      </c>
    </row>
    <row r="3" spans="1:16" x14ac:dyDescent="0.2">
      <c r="A3" s="22" t="s">
        <v>59</v>
      </c>
      <c r="B3" s="23">
        <v>13</v>
      </c>
      <c r="C3" s="23">
        <v>1</v>
      </c>
      <c r="D3" s="23">
        <v>0</v>
      </c>
      <c r="E3" s="23">
        <v>0</v>
      </c>
      <c r="F3" s="24">
        <v>8.1999999999999993</v>
      </c>
      <c r="G3" s="25">
        <v>2.7</v>
      </c>
      <c r="H3" s="24">
        <v>3.4</v>
      </c>
      <c r="I3" s="24">
        <v>3.1</v>
      </c>
      <c r="J3" s="24">
        <v>5.3</v>
      </c>
      <c r="K3" s="24">
        <v>3.9</v>
      </c>
      <c r="L3" s="24">
        <v>4.3</v>
      </c>
      <c r="M3" s="24">
        <v>4.9000000000000004</v>
      </c>
      <c r="N3" s="24">
        <v>7.2</v>
      </c>
      <c r="O3" s="24">
        <v>11.25</v>
      </c>
      <c r="P3" s="23">
        <v>0</v>
      </c>
    </row>
    <row r="4" spans="1:16" x14ac:dyDescent="0.2">
      <c r="A4" s="22" t="s">
        <v>60</v>
      </c>
      <c r="B4" s="23">
        <v>12</v>
      </c>
      <c r="C4" s="23">
        <v>0</v>
      </c>
      <c r="D4" s="23">
        <v>1</v>
      </c>
      <c r="E4" s="23">
        <v>1</v>
      </c>
      <c r="F4" s="24">
        <v>9.1999999999999993</v>
      </c>
      <c r="G4" s="25">
        <v>4.9000000000000004</v>
      </c>
      <c r="H4" s="24">
        <v>5.4</v>
      </c>
      <c r="I4" s="24">
        <v>5.8</v>
      </c>
      <c r="J4" s="24">
        <v>4.5</v>
      </c>
      <c r="K4" s="24">
        <v>5.4</v>
      </c>
      <c r="L4" s="24">
        <v>4</v>
      </c>
      <c r="M4" s="24">
        <v>4.5</v>
      </c>
      <c r="N4" s="24">
        <v>5.6</v>
      </c>
      <c r="O4" s="24">
        <v>13.5</v>
      </c>
      <c r="P4" s="23">
        <v>1</v>
      </c>
    </row>
    <row r="5" spans="1:16" x14ac:dyDescent="0.2">
      <c r="A5" s="22" t="s">
        <v>61</v>
      </c>
      <c r="B5" s="23">
        <v>14</v>
      </c>
      <c r="C5" s="23">
        <v>1</v>
      </c>
      <c r="D5" s="23">
        <v>1</v>
      </c>
      <c r="E5" s="23">
        <v>0</v>
      </c>
      <c r="F5" s="24">
        <v>6.4</v>
      </c>
      <c r="G5" s="25">
        <v>3.3</v>
      </c>
      <c r="H5" s="24">
        <v>4.7</v>
      </c>
      <c r="I5" s="24">
        <v>4.5</v>
      </c>
      <c r="J5" s="24">
        <v>8.8000000000000007</v>
      </c>
      <c r="K5" s="24">
        <v>4.3</v>
      </c>
      <c r="L5" s="24">
        <v>4.0999999999999996</v>
      </c>
      <c r="M5" s="24">
        <v>3</v>
      </c>
      <c r="N5" s="24">
        <v>3.7</v>
      </c>
      <c r="O5" s="24">
        <v>10.8</v>
      </c>
      <c r="P5" s="23">
        <v>0</v>
      </c>
    </row>
    <row r="6" spans="1:16" x14ac:dyDescent="0.2">
      <c r="A6" s="22" t="s">
        <v>62</v>
      </c>
      <c r="B6" s="23">
        <v>9</v>
      </c>
      <c r="C6" s="23">
        <v>0</v>
      </c>
      <c r="D6" s="23">
        <v>0</v>
      </c>
      <c r="E6" s="23">
        <v>1</v>
      </c>
      <c r="F6" s="24">
        <v>9</v>
      </c>
      <c r="G6" s="25">
        <v>4.9000000000000004</v>
      </c>
      <c r="H6" s="24">
        <v>2.2000000000000002</v>
      </c>
      <c r="I6" s="24">
        <v>4.5</v>
      </c>
      <c r="J6" s="24">
        <v>6.8</v>
      </c>
      <c r="K6" s="24">
        <v>4.5</v>
      </c>
      <c r="L6" s="24">
        <v>3.5</v>
      </c>
      <c r="M6" s="24">
        <v>3.5</v>
      </c>
      <c r="N6" s="24">
        <v>6.9</v>
      </c>
      <c r="O6" s="24">
        <v>13.5</v>
      </c>
      <c r="P6" s="23">
        <v>0</v>
      </c>
    </row>
    <row r="7" spans="1:16" x14ac:dyDescent="0.2">
      <c r="A7" s="22" t="s">
        <v>63</v>
      </c>
      <c r="B7" s="23">
        <v>8</v>
      </c>
      <c r="C7" s="23">
        <v>1</v>
      </c>
      <c r="D7" s="23">
        <v>1</v>
      </c>
      <c r="E7" s="23">
        <v>0</v>
      </c>
      <c r="F7" s="24">
        <v>6.5</v>
      </c>
      <c r="G7" s="25">
        <v>2.8</v>
      </c>
      <c r="H7" s="24">
        <v>4</v>
      </c>
      <c r="I7" s="24">
        <v>3.7</v>
      </c>
      <c r="J7" s="24">
        <v>8.5</v>
      </c>
      <c r="K7" s="24">
        <v>3.6</v>
      </c>
      <c r="L7" s="24">
        <v>4.7</v>
      </c>
      <c r="M7" s="24">
        <v>3.3</v>
      </c>
      <c r="N7" s="24">
        <v>4.0999999999999996</v>
      </c>
      <c r="O7" s="24">
        <v>9.1499999999999986</v>
      </c>
      <c r="P7" s="23">
        <v>0</v>
      </c>
    </row>
    <row r="8" spans="1:16" x14ac:dyDescent="0.2">
      <c r="A8" s="22" t="s">
        <v>64</v>
      </c>
      <c r="B8" s="23">
        <v>2</v>
      </c>
      <c r="C8" s="23">
        <v>1</v>
      </c>
      <c r="D8" s="23">
        <v>1</v>
      </c>
      <c r="E8" s="23">
        <v>0</v>
      </c>
      <c r="F8" s="24">
        <v>6.9</v>
      </c>
      <c r="G8" s="25">
        <v>3.7</v>
      </c>
      <c r="H8" s="24">
        <v>2.1</v>
      </c>
      <c r="I8" s="24">
        <v>5.4</v>
      </c>
      <c r="J8" s="24">
        <v>8.9</v>
      </c>
      <c r="K8" s="24">
        <v>2.1</v>
      </c>
      <c r="L8" s="24">
        <v>4.2</v>
      </c>
      <c r="M8" s="24">
        <v>2</v>
      </c>
      <c r="N8" s="24">
        <v>2.6</v>
      </c>
      <c r="O8" s="24">
        <v>10.8</v>
      </c>
      <c r="P8" s="23">
        <v>1</v>
      </c>
    </row>
    <row r="9" spans="1:16" x14ac:dyDescent="0.2">
      <c r="A9" s="22" t="s">
        <v>65</v>
      </c>
      <c r="B9" s="23">
        <v>9</v>
      </c>
      <c r="C9" s="23">
        <v>0</v>
      </c>
      <c r="D9" s="23">
        <v>1</v>
      </c>
      <c r="E9" s="23">
        <v>0</v>
      </c>
      <c r="F9" s="24">
        <v>6.2</v>
      </c>
      <c r="G9" s="25">
        <v>4.8</v>
      </c>
      <c r="H9" s="24">
        <v>4.5999999999999996</v>
      </c>
      <c r="I9" s="24">
        <v>5.0999999999999996</v>
      </c>
      <c r="J9" s="24">
        <v>6.9</v>
      </c>
      <c r="K9" s="24">
        <v>4.3</v>
      </c>
      <c r="L9" s="24">
        <v>6.3</v>
      </c>
      <c r="M9" s="24">
        <v>3.7</v>
      </c>
      <c r="N9" s="24">
        <v>4.8</v>
      </c>
      <c r="O9" s="24">
        <v>11.55</v>
      </c>
      <c r="P9" s="23">
        <v>0</v>
      </c>
    </row>
    <row r="10" spans="1:16" x14ac:dyDescent="0.2">
      <c r="A10" s="22" t="s">
        <v>66</v>
      </c>
      <c r="B10" s="23">
        <v>7</v>
      </c>
      <c r="C10" s="23">
        <v>1</v>
      </c>
      <c r="D10" s="23">
        <v>1</v>
      </c>
      <c r="E10" s="23">
        <v>0</v>
      </c>
      <c r="F10" s="24">
        <v>5.8</v>
      </c>
      <c r="G10" s="25">
        <v>5.0999999999999996</v>
      </c>
      <c r="H10" s="24">
        <v>3.7</v>
      </c>
      <c r="I10" s="24">
        <v>5.8</v>
      </c>
      <c r="J10" s="24">
        <v>9.3000000000000007</v>
      </c>
      <c r="K10" s="24">
        <v>4.4000000000000004</v>
      </c>
      <c r="L10" s="24">
        <v>6.1</v>
      </c>
      <c r="M10" s="24">
        <v>4.5999999999999996</v>
      </c>
      <c r="N10" s="24">
        <v>6.7</v>
      </c>
      <c r="O10" s="24">
        <v>12.299999999999999</v>
      </c>
      <c r="P10" s="23">
        <v>1</v>
      </c>
    </row>
    <row r="11" spans="1:16" x14ac:dyDescent="0.2">
      <c r="A11" s="22" t="s">
        <v>67</v>
      </c>
      <c r="B11" s="23">
        <v>9</v>
      </c>
      <c r="C11" s="23">
        <v>0</v>
      </c>
      <c r="D11" s="23">
        <v>1</v>
      </c>
      <c r="E11" s="23">
        <v>0</v>
      </c>
      <c r="F11" s="24">
        <v>6.4</v>
      </c>
      <c r="G11" s="25">
        <v>4.5</v>
      </c>
      <c r="H11" s="24">
        <v>4.7</v>
      </c>
      <c r="I11" s="24">
        <v>5.7</v>
      </c>
      <c r="J11" s="24">
        <v>8.4</v>
      </c>
      <c r="K11" s="24">
        <v>4.0999999999999996</v>
      </c>
      <c r="L11" s="24">
        <v>5.8</v>
      </c>
      <c r="M11" s="24">
        <v>4.4000000000000004</v>
      </c>
      <c r="N11" s="24">
        <v>6.1</v>
      </c>
      <c r="O11" s="24">
        <v>10.050000000000001</v>
      </c>
      <c r="P11" s="23">
        <v>0</v>
      </c>
    </row>
    <row r="12" spans="1:16" x14ac:dyDescent="0.2">
      <c r="A12" s="22" t="s">
        <v>68</v>
      </c>
      <c r="B12" s="23">
        <v>10</v>
      </c>
      <c r="C12" s="23">
        <v>0</v>
      </c>
      <c r="D12" s="23">
        <v>0</v>
      </c>
      <c r="E12" s="23">
        <v>1</v>
      </c>
      <c r="F12" s="24">
        <v>8.6999999999999993</v>
      </c>
      <c r="G12" s="25">
        <v>4.7</v>
      </c>
      <c r="H12" s="24">
        <v>2.7</v>
      </c>
      <c r="I12" s="24">
        <v>4.5999999999999996</v>
      </c>
      <c r="J12" s="24">
        <v>6.8</v>
      </c>
      <c r="K12" s="24">
        <v>3.8</v>
      </c>
      <c r="L12" s="24">
        <v>3.7</v>
      </c>
      <c r="M12" s="24">
        <v>4</v>
      </c>
      <c r="N12" s="24">
        <v>4.8</v>
      </c>
      <c r="O12" s="24">
        <v>12.600000000000001</v>
      </c>
      <c r="P12" s="23">
        <v>1</v>
      </c>
    </row>
    <row r="13" spans="1:16" x14ac:dyDescent="0.2">
      <c r="A13" s="22" t="s">
        <v>69</v>
      </c>
      <c r="B13" s="23">
        <v>4</v>
      </c>
      <c r="C13" s="23">
        <v>0</v>
      </c>
      <c r="D13" s="23">
        <v>1</v>
      </c>
      <c r="E13" s="23">
        <v>0</v>
      </c>
      <c r="F13" s="24">
        <v>6.1</v>
      </c>
      <c r="G13" s="25">
        <v>4.9000000000000004</v>
      </c>
      <c r="H13" s="24">
        <v>4.4000000000000004</v>
      </c>
      <c r="I13" s="24">
        <v>6.4</v>
      </c>
      <c r="J13" s="24">
        <v>8.1999999999999993</v>
      </c>
      <c r="K13" s="24">
        <v>3</v>
      </c>
      <c r="L13" s="24">
        <v>4.9000000000000004</v>
      </c>
      <c r="M13" s="24">
        <v>3.2</v>
      </c>
      <c r="N13" s="24">
        <v>3.9</v>
      </c>
      <c r="O13" s="24">
        <v>9.8999999999999986</v>
      </c>
      <c r="P13" s="23">
        <v>0</v>
      </c>
    </row>
    <row r="14" spans="1:16" x14ac:dyDescent="0.2">
      <c r="A14" s="22" t="s">
        <v>70</v>
      </c>
      <c r="B14" s="23">
        <v>13</v>
      </c>
      <c r="C14" s="23">
        <v>1</v>
      </c>
      <c r="D14" s="23">
        <v>0</v>
      </c>
      <c r="E14" s="23">
        <v>1</v>
      </c>
      <c r="F14" s="24">
        <v>9.5</v>
      </c>
      <c r="G14" s="25">
        <v>7.1</v>
      </c>
      <c r="H14" s="24">
        <v>5</v>
      </c>
      <c r="I14" s="24">
        <v>6.6</v>
      </c>
      <c r="J14" s="24">
        <v>7.6</v>
      </c>
      <c r="K14" s="24">
        <v>5.0999999999999996</v>
      </c>
      <c r="L14" s="24">
        <v>4.5</v>
      </c>
      <c r="M14" s="24">
        <v>4.4000000000000004</v>
      </c>
      <c r="N14" s="24">
        <v>6.9</v>
      </c>
      <c r="O14" s="24">
        <v>11.850000000000001</v>
      </c>
      <c r="P14" s="23">
        <v>1</v>
      </c>
    </row>
    <row r="15" spans="1:16" x14ac:dyDescent="0.2">
      <c r="A15" s="22" t="s">
        <v>71</v>
      </c>
      <c r="B15" s="23">
        <v>7</v>
      </c>
      <c r="C15" s="23">
        <v>1</v>
      </c>
      <c r="D15" s="23">
        <v>0</v>
      </c>
      <c r="E15" s="23">
        <v>1</v>
      </c>
      <c r="F15" s="24">
        <v>9.1999999999999993</v>
      </c>
      <c r="G15" s="25">
        <v>5.4</v>
      </c>
      <c r="H15" s="24">
        <v>2.4</v>
      </c>
      <c r="I15" s="24">
        <v>4.8</v>
      </c>
      <c r="J15" s="24">
        <v>7.1</v>
      </c>
      <c r="K15" s="24">
        <v>4.5</v>
      </c>
      <c r="L15" s="24">
        <v>2.6</v>
      </c>
      <c r="M15" s="24">
        <v>4.2</v>
      </c>
      <c r="N15" s="24">
        <v>5.5</v>
      </c>
      <c r="O15" s="24">
        <v>12.299999999999999</v>
      </c>
      <c r="P15" s="23">
        <v>0</v>
      </c>
    </row>
    <row r="16" spans="1:16" x14ac:dyDescent="0.2">
      <c r="A16" s="22" t="s">
        <v>72</v>
      </c>
      <c r="B16" s="23">
        <v>15</v>
      </c>
      <c r="C16" s="23">
        <v>0</v>
      </c>
      <c r="D16" s="23">
        <v>1</v>
      </c>
      <c r="E16" s="23">
        <v>1</v>
      </c>
      <c r="F16" s="24">
        <v>6.3</v>
      </c>
      <c r="G16" s="25">
        <v>4.5</v>
      </c>
      <c r="H16" s="24">
        <v>4.5</v>
      </c>
      <c r="I16" s="24">
        <v>5.9</v>
      </c>
      <c r="J16" s="24">
        <v>8.8000000000000007</v>
      </c>
      <c r="K16" s="24">
        <v>4.8</v>
      </c>
      <c r="L16" s="24">
        <v>6.2</v>
      </c>
      <c r="M16" s="24">
        <v>5.2</v>
      </c>
      <c r="N16" s="24">
        <v>6.9</v>
      </c>
      <c r="O16" s="24">
        <v>11.399999999999999</v>
      </c>
      <c r="P16" s="23">
        <v>1</v>
      </c>
    </row>
    <row r="17" spans="1:16" x14ac:dyDescent="0.2">
      <c r="A17" s="22" t="s">
        <v>73</v>
      </c>
      <c r="B17" s="23">
        <v>1</v>
      </c>
      <c r="C17" s="23">
        <v>0</v>
      </c>
      <c r="D17" s="23">
        <v>0</v>
      </c>
      <c r="E17" s="23">
        <v>0</v>
      </c>
      <c r="F17" s="24">
        <v>8.6999999999999993</v>
      </c>
      <c r="G17" s="25">
        <v>3.2</v>
      </c>
      <c r="H17" s="24">
        <v>3.2</v>
      </c>
      <c r="I17" s="24">
        <v>3.8</v>
      </c>
      <c r="J17" s="24">
        <v>4.9000000000000004</v>
      </c>
      <c r="K17" s="24">
        <v>4.3</v>
      </c>
      <c r="L17" s="24">
        <v>3.9</v>
      </c>
      <c r="M17" s="24">
        <v>4.5</v>
      </c>
      <c r="N17" s="24">
        <v>6.8</v>
      </c>
      <c r="O17" s="24">
        <v>10.649999999999999</v>
      </c>
      <c r="P17" s="23">
        <v>0</v>
      </c>
    </row>
    <row r="18" spans="1:16" x14ac:dyDescent="0.2">
      <c r="A18" s="22" t="s">
        <v>74</v>
      </c>
      <c r="B18" s="23">
        <v>4</v>
      </c>
      <c r="C18" s="23">
        <v>1</v>
      </c>
      <c r="D18" s="23">
        <v>1</v>
      </c>
      <c r="E18" s="23">
        <v>1</v>
      </c>
      <c r="F18" s="24">
        <v>5.7</v>
      </c>
      <c r="G18" s="25">
        <v>4</v>
      </c>
      <c r="H18" s="24">
        <v>3.3</v>
      </c>
      <c r="I18" s="24">
        <v>5.0999999999999996</v>
      </c>
      <c r="J18" s="24">
        <v>6.2</v>
      </c>
      <c r="K18" s="24">
        <v>4.2</v>
      </c>
      <c r="L18" s="24">
        <v>6.2</v>
      </c>
      <c r="M18" s="24">
        <v>4.5</v>
      </c>
      <c r="N18" s="24">
        <v>6</v>
      </c>
      <c r="O18" s="24">
        <v>10.8</v>
      </c>
      <c r="P18" s="23">
        <v>1</v>
      </c>
    </row>
    <row r="19" spans="1:16" x14ac:dyDescent="0.2">
      <c r="A19" s="22" t="s">
        <v>75</v>
      </c>
      <c r="B19" s="23">
        <v>8</v>
      </c>
      <c r="C19" s="23">
        <v>0</v>
      </c>
      <c r="D19" s="23">
        <v>1</v>
      </c>
      <c r="E19" s="23">
        <v>0</v>
      </c>
      <c r="F19" s="24">
        <v>5.9</v>
      </c>
      <c r="G19" s="25">
        <v>5.6</v>
      </c>
      <c r="H19" s="24">
        <v>3.5</v>
      </c>
      <c r="I19" s="24">
        <v>5.5</v>
      </c>
      <c r="J19" s="24">
        <v>8.4</v>
      </c>
      <c r="K19" s="24">
        <v>5.7</v>
      </c>
      <c r="L19" s="24">
        <v>5.8</v>
      </c>
      <c r="M19" s="24">
        <v>4.8</v>
      </c>
      <c r="N19" s="24">
        <v>7.2</v>
      </c>
      <c r="O19" s="24">
        <v>12.299999999999999</v>
      </c>
      <c r="P19" s="23">
        <v>0</v>
      </c>
    </row>
    <row r="20" spans="1:16" x14ac:dyDescent="0.2">
      <c r="A20" s="22" t="s">
        <v>76</v>
      </c>
      <c r="B20" s="23">
        <v>12</v>
      </c>
      <c r="C20" s="23">
        <v>1</v>
      </c>
      <c r="D20" s="23">
        <v>1</v>
      </c>
      <c r="E20" s="23">
        <v>0</v>
      </c>
      <c r="F20" s="24">
        <v>5.6</v>
      </c>
      <c r="G20" s="25">
        <v>4.9000000000000004</v>
      </c>
      <c r="H20" s="24">
        <v>3.7</v>
      </c>
      <c r="I20" s="24">
        <v>5.6</v>
      </c>
      <c r="J20" s="24">
        <v>9.1</v>
      </c>
      <c r="K20" s="24">
        <v>5</v>
      </c>
      <c r="L20" s="24">
        <v>6</v>
      </c>
      <c r="M20" s="24">
        <v>4.5</v>
      </c>
      <c r="N20" s="24">
        <v>6.4</v>
      </c>
      <c r="O20" s="24">
        <v>11.850000000000001</v>
      </c>
      <c r="P20" s="23">
        <v>1</v>
      </c>
    </row>
    <row r="21" spans="1:16" x14ac:dyDescent="0.2">
      <c r="A21" s="22" t="s">
        <v>77</v>
      </c>
      <c r="B21" s="23">
        <v>13</v>
      </c>
      <c r="C21" s="23">
        <v>0</v>
      </c>
      <c r="D21" s="23">
        <v>1</v>
      </c>
      <c r="E21" s="23">
        <v>0</v>
      </c>
      <c r="F21" s="24">
        <v>9.1</v>
      </c>
      <c r="G21" s="25">
        <v>6</v>
      </c>
      <c r="H21" s="24">
        <v>5.3</v>
      </c>
      <c r="I21" s="24">
        <v>7.1</v>
      </c>
      <c r="J21" s="24">
        <v>8.4</v>
      </c>
      <c r="K21" s="24">
        <v>4.5</v>
      </c>
      <c r="L21" s="24">
        <v>6.1</v>
      </c>
      <c r="M21" s="24">
        <v>4.4000000000000004</v>
      </c>
      <c r="N21" s="24">
        <v>6</v>
      </c>
      <c r="O21" s="24">
        <v>13.200000000000001</v>
      </c>
      <c r="P21" s="23">
        <v>1</v>
      </c>
    </row>
    <row r="22" spans="1:16" x14ac:dyDescent="0.2">
      <c r="A22" s="22" t="s">
        <v>78</v>
      </c>
      <c r="B22" s="23">
        <v>8</v>
      </c>
      <c r="C22" s="23">
        <v>0</v>
      </c>
      <c r="D22" s="23">
        <v>1</v>
      </c>
      <c r="E22" s="23">
        <v>0</v>
      </c>
      <c r="F22" s="24">
        <v>5.2</v>
      </c>
      <c r="G22" s="25">
        <v>3.8</v>
      </c>
      <c r="H22" s="24">
        <v>3.9</v>
      </c>
      <c r="I22" s="24">
        <v>5</v>
      </c>
      <c r="J22" s="24">
        <v>8.4</v>
      </c>
      <c r="K22" s="24">
        <v>3.3</v>
      </c>
      <c r="L22" s="24">
        <v>4.9000000000000004</v>
      </c>
      <c r="M22" s="24">
        <v>3.3</v>
      </c>
      <c r="N22" s="24">
        <v>5.2</v>
      </c>
      <c r="O22" s="24">
        <v>10.5</v>
      </c>
      <c r="P22" s="23">
        <v>0</v>
      </c>
    </row>
    <row r="23" spans="1:16" x14ac:dyDescent="0.2">
      <c r="A23" s="22" t="s">
        <v>79</v>
      </c>
      <c r="B23" s="23">
        <v>12</v>
      </c>
      <c r="C23" s="23">
        <v>1</v>
      </c>
      <c r="D23" s="23">
        <v>1</v>
      </c>
      <c r="E23" s="23">
        <v>1</v>
      </c>
      <c r="F23" s="24">
        <v>9.6</v>
      </c>
      <c r="G23" s="25">
        <v>7.2</v>
      </c>
      <c r="H23" s="24">
        <v>5.4</v>
      </c>
      <c r="I23" s="24">
        <v>7.8</v>
      </c>
      <c r="J23" s="24">
        <v>4.5</v>
      </c>
      <c r="K23" s="24">
        <v>4.3</v>
      </c>
      <c r="L23" s="24">
        <v>3</v>
      </c>
      <c r="M23" s="24">
        <v>4.3</v>
      </c>
      <c r="N23" s="24">
        <v>7.7</v>
      </c>
      <c r="O23" s="24">
        <v>14.850000000000001</v>
      </c>
      <c r="P23" s="23">
        <v>1</v>
      </c>
    </row>
    <row r="24" spans="1:16" x14ac:dyDescent="0.2">
      <c r="A24" s="22" t="s">
        <v>80</v>
      </c>
      <c r="B24" s="23">
        <v>3</v>
      </c>
      <c r="C24" s="23">
        <v>0</v>
      </c>
      <c r="D24" s="23">
        <v>0</v>
      </c>
      <c r="E24" s="23">
        <v>1</v>
      </c>
      <c r="F24" s="24">
        <v>8.6</v>
      </c>
      <c r="G24" s="25">
        <v>5.0999999999999996</v>
      </c>
      <c r="H24" s="24">
        <v>3.5</v>
      </c>
      <c r="I24" s="24">
        <v>4.7</v>
      </c>
      <c r="J24" s="24">
        <v>3.7</v>
      </c>
      <c r="K24" s="24">
        <v>4.8</v>
      </c>
      <c r="L24" s="24">
        <v>3.4</v>
      </c>
      <c r="M24" s="24">
        <v>4</v>
      </c>
      <c r="N24" s="24">
        <v>5.0999999999999996</v>
      </c>
      <c r="O24" s="24">
        <v>12.149999999999999</v>
      </c>
      <c r="P24" s="23">
        <v>1</v>
      </c>
    </row>
    <row r="25" spans="1:16" x14ac:dyDescent="0.2">
      <c r="A25" s="22" t="s">
        <v>81</v>
      </c>
      <c r="B25" s="23">
        <v>10</v>
      </c>
      <c r="C25" s="23">
        <v>0</v>
      </c>
      <c r="D25" s="23">
        <v>1</v>
      </c>
      <c r="E25" s="23">
        <v>1</v>
      </c>
      <c r="F25" s="24">
        <v>9.3000000000000007</v>
      </c>
      <c r="G25" s="25">
        <v>3.9</v>
      </c>
      <c r="H25" s="24">
        <v>2.2000000000000002</v>
      </c>
      <c r="I25" s="24">
        <v>4.5</v>
      </c>
      <c r="J25" s="24">
        <v>6.2</v>
      </c>
      <c r="K25" s="24">
        <v>6.7</v>
      </c>
      <c r="L25" s="24">
        <v>4.4000000000000004</v>
      </c>
      <c r="M25" s="24">
        <v>4.5</v>
      </c>
      <c r="N25" s="24">
        <v>7.2</v>
      </c>
      <c r="O25" s="24">
        <v>12</v>
      </c>
      <c r="P25" s="23">
        <v>1</v>
      </c>
    </row>
    <row r="26" spans="1:16" x14ac:dyDescent="0.2">
      <c r="A26" s="22" t="s">
        <v>82</v>
      </c>
      <c r="B26" s="23">
        <v>5</v>
      </c>
      <c r="C26" s="23">
        <v>0</v>
      </c>
      <c r="D26" s="23">
        <v>1</v>
      </c>
      <c r="E26" s="23">
        <v>0</v>
      </c>
      <c r="F26" s="24">
        <v>6</v>
      </c>
      <c r="G26" s="25">
        <v>4.0999999999999996</v>
      </c>
      <c r="H26" s="24">
        <v>3.5</v>
      </c>
      <c r="I26" s="24">
        <v>5.3</v>
      </c>
      <c r="J26" s="24">
        <v>8</v>
      </c>
      <c r="K26" s="24">
        <v>4.7</v>
      </c>
      <c r="L26" s="24">
        <v>5.3</v>
      </c>
      <c r="M26" s="24">
        <v>4</v>
      </c>
      <c r="N26" s="24">
        <v>4.7</v>
      </c>
      <c r="O26" s="24">
        <v>8.25</v>
      </c>
      <c r="P26" s="23">
        <v>0</v>
      </c>
    </row>
    <row r="27" spans="1:16" x14ac:dyDescent="0.2">
      <c r="A27" s="22" t="s">
        <v>83</v>
      </c>
      <c r="B27" s="23">
        <v>3</v>
      </c>
      <c r="C27" s="23">
        <v>0</v>
      </c>
      <c r="D27" s="23">
        <v>1</v>
      </c>
      <c r="E27" s="23">
        <v>0</v>
      </c>
      <c r="F27" s="24">
        <v>6.4</v>
      </c>
      <c r="G27" s="25">
        <v>3.6</v>
      </c>
      <c r="H27" s="24">
        <v>4</v>
      </c>
      <c r="I27" s="24">
        <v>5.3</v>
      </c>
      <c r="J27" s="24">
        <v>7.1</v>
      </c>
      <c r="K27" s="24">
        <v>5.6</v>
      </c>
      <c r="L27" s="24">
        <v>6.6</v>
      </c>
      <c r="M27" s="24">
        <v>3.9</v>
      </c>
      <c r="N27" s="24">
        <v>6.1</v>
      </c>
      <c r="O27" s="24">
        <v>10.5</v>
      </c>
      <c r="P27" s="23">
        <v>0</v>
      </c>
    </row>
    <row r="28" spans="1:16" x14ac:dyDescent="0.2">
      <c r="A28" s="22" t="s">
        <v>84</v>
      </c>
      <c r="B28" s="23">
        <v>9</v>
      </c>
      <c r="C28" s="23">
        <v>0</v>
      </c>
      <c r="D28" s="23">
        <v>0</v>
      </c>
      <c r="E28" s="23">
        <v>0</v>
      </c>
      <c r="F28" s="24">
        <v>8.5</v>
      </c>
      <c r="G28" s="25">
        <v>3</v>
      </c>
      <c r="H28" s="24">
        <v>4.0999999999999996</v>
      </c>
      <c r="I28" s="24">
        <v>3.7</v>
      </c>
      <c r="J28" s="24">
        <v>4.8</v>
      </c>
      <c r="K28" s="24">
        <v>5.3</v>
      </c>
      <c r="L28" s="24">
        <v>3.8</v>
      </c>
      <c r="M28" s="24">
        <v>4.4000000000000004</v>
      </c>
      <c r="N28" s="24">
        <v>5.8</v>
      </c>
      <c r="O28" s="24">
        <v>10.5</v>
      </c>
      <c r="P28" s="23">
        <v>1</v>
      </c>
    </row>
    <row r="29" spans="1:16" x14ac:dyDescent="0.2">
      <c r="A29" s="22" t="s">
        <v>85</v>
      </c>
      <c r="B29" s="23">
        <v>4</v>
      </c>
      <c r="C29" s="23">
        <v>1</v>
      </c>
      <c r="D29" s="23">
        <v>1</v>
      </c>
      <c r="E29" s="23">
        <v>0</v>
      </c>
      <c r="F29" s="24">
        <v>7</v>
      </c>
      <c r="G29" s="25">
        <v>3.3</v>
      </c>
      <c r="H29" s="24">
        <v>2.6</v>
      </c>
      <c r="I29" s="24">
        <v>4.2</v>
      </c>
      <c r="J29" s="24">
        <v>9</v>
      </c>
      <c r="K29" s="24">
        <v>4.3</v>
      </c>
      <c r="L29" s="24">
        <v>5.2</v>
      </c>
      <c r="M29" s="24">
        <v>3.7</v>
      </c>
      <c r="N29" s="24">
        <v>5.5</v>
      </c>
      <c r="O29" s="24">
        <v>8.3999999999999986</v>
      </c>
      <c r="P29" s="23">
        <v>0</v>
      </c>
    </row>
    <row r="30" spans="1:16" x14ac:dyDescent="0.2">
      <c r="A30" s="22" t="s">
        <v>86</v>
      </c>
      <c r="B30" s="23">
        <v>13</v>
      </c>
      <c r="C30" s="23">
        <v>0</v>
      </c>
      <c r="D30" s="23">
        <v>0</v>
      </c>
      <c r="E30" s="23">
        <v>0</v>
      </c>
      <c r="F30" s="24">
        <v>8.5</v>
      </c>
      <c r="G30" s="25">
        <v>3</v>
      </c>
      <c r="H30" s="24">
        <v>2.2999999999999998</v>
      </c>
      <c r="I30" s="24">
        <v>3.7</v>
      </c>
      <c r="J30" s="24">
        <v>4.8</v>
      </c>
      <c r="K30" s="24">
        <v>5.7</v>
      </c>
      <c r="L30" s="24">
        <v>3.8</v>
      </c>
      <c r="M30" s="24">
        <v>4.4000000000000004</v>
      </c>
      <c r="N30" s="24">
        <v>6</v>
      </c>
      <c r="O30" s="24">
        <v>10.8</v>
      </c>
      <c r="P30" s="23">
        <v>0</v>
      </c>
    </row>
    <row r="31" spans="1:16" x14ac:dyDescent="0.2">
      <c r="A31" s="22" t="s">
        <v>87</v>
      </c>
      <c r="B31" s="23">
        <v>4</v>
      </c>
      <c r="C31" s="23">
        <v>1</v>
      </c>
      <c r="D31" s="23">
        <v>1</v>
      </c>
      <c r="E31" s="23">
        <v>0</v>
      </c>
      <c r="F31" s="24">
        <v>7.6</v>
      </c>
      <c r="G31" s="25">
        <v>3.6</v>
      </c>
      <c r="H31" s="24">
        <v>5.0999999999999996</v>
      </c>
      <c r="I31" s="24">
        <v>4.5999999999999996</v>
      </c>
      <c r="J31" s="24">
        <v>7.7</v>
      </c>
      <c r="K31" s="24">
        <v>4.7</v>
      </c>
      <c r="L31" s="24">
        <v>5.5</v>
      </c>
      <c r="M31" s="24">
        <v>3.5</v>
      </c>
      <c r="N31" s="24">
        <v>4</v>
      </c>
      <c r="O31" s="24">
        <v>9.3000000000000007</v>
      </c>
      <c r="P31" s="23">
        <v>0</v>
      </c>
    </row>
    <row r="32" spans="1:16" x14ac:dyDescent="0.2">
      <c r="A32" s="22" t="s">
        <v>88</v>
      </c>
      <c r="B32" s="23">
        <v>13</v>
      </c>
      <c r="C32" s="23">
        <v>1</v>
      </c>
      <c r="D32" s="23">
        <v>0</v>
      </c>
      <c r="E32" s="23">
        <v>1</v>
      </c>
      <c r="F32" s="24">
        <v>6.9</v>
      </c>
      <c r="G32" s="25">
        <v>3.4</v>
      </c>
      <c r="H32" s="24">
        <v>4.5</v>
      </c>
      <c r="I32" s="24">
        <v>4.7</v>
      </c>
      <c r="J32" s="24">
        <v>5.2</v>
      </c>
      <c r="K32" s="24">
        <v>3.7</v>
      </c>
      <c r="L32" s="24">
        <v>2.7</v>
      </c>
      <c r="M32" s="24">
        <v>3.3</v>
      </c>
      <c r="N32" s="24">
        <v>4.3</v>
      </c>
      <c r="O32" s="24">
        <v>10.649999999999999</v>
      </c>
      <c r="P32" s="23">
        <v>0</v>
      </c>
    </row>
    <row r="33" spans="1:16" x14ac:dyDescent="0.2">
      <c r="A33" s="22" t="s">
        <v>89</v>
      </c>
      <c r="B33" s="23">
        <v>2</v>
      </c>
      <c r="C33" s="23">
        <v>0</v>
      </c>
      <c r="D33" s="23">
        <v>1</v>
      </c>
      <c r="E33" s="23">
        <v>0</v>
      </c>
      <c r="F33" s="24">
        <v>8.1</v>
      </c>
      <c r="G33" s="25">
        <v>2.5</v>
      </c>
      <c r="H33" s="24">
        <v>2.2999999999999998</v>
      </c>
      <c r="I33" s="24">
        <v>3.8</v>
      </c>
      <c r="J33" s="24">
        <v>6.6</v>
      </c>
      <c r="K33" s="24">
        <v>3</v>
      </c>
      <c r="L33" s="24">
        <v>3.5</v>
      </c>
      <c r="M33" s="24">
        <v>3</v>
      </c>
      <c r="N33" s="24">
        <v>4.5</v>
      </c>
      <c r="O33" s="24">
        <v>9.3000000000000007</v>
      </c>
      <c r="P33" s="23">
        <v>0</v>
      </c>
    </row>
    <row r="34" spans="1:16" x14ac:dyDescent="0.2">
      <c r="A34" s="22" t="s">
        <v>90</v>
      </c>
      <c r="B34" s="23">
        <v>15</v>
      </c>
      <c r="C34" s="23">
        <v>1</v>
      </c>
      <c r="D34" s="23">
        <v>1</v>
      </c>
      <c r="E34" s="23">
        <v>0</v>
      </c>
      <c r="F34" s="24">
        <v>6.7</v>
      </c>
      <c r="G34" s="25">
        <v>3.7</v>
      </c>
      <c r="H34" s="24">
        <v>5.3</v>
      </c>
      <c r="I34" s="24">
        <v>4.9000000000000004</v>
      </c>
      <c r="J34" s="24">
        <v>9.1999999999999993</v>
      </c>
      <c r="K34" s="24">
        <v>3.5</v>
      </c>
      <c r="L34" s="24">
        <v>4.5</v>
      </c>
      <c r="M34" s="24">
        <v>3.4</v>
      </c>
      <c r="N34" s="24">
        <v>5.3</v>
      </c>
      <c r="O34" s="24">
        <v>11.399999999999999</v>
      </c>
      <c r="P34" s="23">
        <v>0</v>
      </c>
    </row>
    <row r="35" spans="1:16" x14ac:dyDescent="0.2">
      <c r="A35" s="22" t="s">
        <v>91</v>
      </c>
      <c r="B35" s="23">
        <v>10</v>
      </c>
      <c r="C35" s="23">
        <v>1</v>
      </c>
      <c r="D35" s="23">
        <v>1</v>
      </c>
      <c r="E35" s="23">
        <v>0</v>
      </c>
      <c r="F35" s="24">
        <v>8</v>
      </c>
      <c r="G35" s="25">
        <v>4.8</v>
      </c>
      <c r="H35" s="24">
        <v>5.5</v>
      </c>
      <c r="I35" s="24">
        <v>4.7</v>
      </c>
      <c r="J35" s="24">
        <v>8.6999999999999993</v>
      </c>
      <c r="K35" s="24">
        <v>4.7</v>
      </c>
      <c r="L35" s="24">
        <v>6.6</v>
      </c>
      <c r="M35" s="24">
        <v>4.2</v>
      </c>
      <c r="N35" s="24">
        <v>5.7</v>
      </c>
      <c r="O35" s="24">
        <v>13.5</v>
      </c>
      <c r="P35" s="23">
        <v>1</v>
      </c>
    </row>
    <row r="36" spans="1:16" x14ac:dyDescent="0.2">
      <c r="A36" s="22" t="s">
        <v>92</v>
      </c>
      <c r="B36" s="23">
        <v>6</v>
      </c>
      <c r="C36" s="23">
        <v>0</v>
      </c>
      <c r="D36" s="23">
        <v>1</v>
      </c>
      <c r="E36" s="23">
        <v>0</v>
      </c>
      <c r="F36" s="24">
        <v>6.7</v>
      </c>
      <c r="G36" s="25">
        <v>4</v>
      </c>
      <c r="H36" s="24">
        <v>3</v>
      </c>
      <c r="I36" s="24">
        <v>6.8</v>
      </c>
      <c r="J36" s="24">
        <v>8.4</v>
      </c>
      <c r="K36" s="24">
        <v>2.5</v>
      </c>
      <c r="L36" s="24">
        <v>4.3</v>
      </c>
      <c r="M36" s="24">
        <v>3.5</v>
      </c>
      <c r="N36" s="24">
        <v>5</v>
      </c>
      <c r="O36" s="24">
        <v>10.050000000000001</v>
      </c>
      <c r="P36" s="23">
        <v>0</v>
      </c>
    </row>
    <row r="37" spans="1:16" x14ac:dyDescent="0.2">
      <c r="A37" s="22" t="s">
        <v>93</v>
      </c>
      <c r="B37" s="23">
        <v>3</v>
      </c>
      <c r="C37" s="23">
        <v>0</v>
      </c>
      <c r="D37" s="23">
        <v>0</v>
      </c>
      <c r="E37" s="23">
        <v>0</v>
      </c>
      <c r="F37" s="24">
        <v>8.6999999999999993</v>
      </c>
      <c r="G37" s="25">
        <v>3.2</v>
      </c>
      <c r="H37" s="24">
        <v>3.5</v>
      </c>
      <c r="I37" s="24">
        <v>2.9</v>
      </c>
      <c r="J37" s="24">
        <v>5.6</v>
      </c>
      <c r="K37" s="24">
        <v>3.1</v>
      </c>
      <c r="L37" s="24">
        <v>2.9</v>
      </c>
      <c r="M37" s="24">
        <v>2.5</v>
      </c>
      <c r="N37" s="24">
        <v>4.3</v>
      </c>
      <c r="O37" s="24">
        <v>10.649999999999999</v>
      </c>
      <c r="P37" s="23">
        <v>0</v>
      </c>
    </row>
    <row r="38" spans="1:16" x14ac:dyDescent="0.2">
      <c r="A38" s="22" t="s">
        <v>94</v>
      </c>
      <c r="B38" s="23">
        <v>9</v>
      </c>
      <c r="C38" s="23">
        <v>0</v>
      </c>
      <c r="D38" s="23">
        <v>0</v>
      </c>
      <c r="E38" s="23">
        <v>1</v>
      </c>
      <c r="F38" s="24">
        <v>9</v>
      </c>
      <c r="G38" s="25">
        <v>3.4</v>
      </c>
      <c r="H38" s="24">
        <v>3.9</v>
      </c>
      <c r="I38" s="24">
        <v>4.5</v>
      </c>
      <c r="J38" s="24">
        <v>6.8</v>
      </c>
      <c r="K38" s="24">
        <v>3.9</v>
      </c>
      <c r="L38" s="24">
        <v>3.5</v>
      </c>
      <c r="M38" s="24">
        <v>3.5</v>
      </c>
      <c r="N38" s="24">
        <v>4.5999999999999996</v>
      </c>
      <c r="O38" s="24">
        <v>10.8</v>
      </c>
      <c r="P38" s="23">
        <v>1</v>
      </c>
    </row>
    <row r="39" spans="1:16" x14ac:dyDescent="0.2">
      <c r="A39" s="22" t="s">
        <v>95</v>
      </c>
      <c r="B39" s="23">
        <v>10</v>
      </c>
      <c r="C39" s="23">
        <v>0</v>
      </c>
      <c r="D39" s="23">
        <v>1</v>
      </c>
      <c r="E39" s="23">
        <v>1</v>
      </c>
      <c r="F39" s="24">
        <v>9.6</v>
      </c>
      <c r="G39" s="25">
        <v>5.6</v>
      </c>
      <c r="H39" s="24">
        <v>2.9</v>
      </c>
      <c r="I39" s="24">
        <v>5.5</v>
      </c>
      <c r="J39" s="24">
        <v>7.7</v>
      </c>
      <c r="K39" s="24">
        <v>5.2</v>
      </c>
      <c r="L39" s="24">
        <v>4.5999999999999996</v>
      </c>
      <c r="M39" s="24">
        <v>4.9000000000000004</v>
      </c>
      <c r="N39" s="24">
        <v>8.1</v>
      </c>
      <c r="O39" s="24">
        <v>14.850000000000001</v>
      </c>
      <c r="P39" s="23">
        <v>1</v>
      </c>
    </row>
    <row r="40" spans="1:16" x14ac:dyDescent="0.2">
      <c r="A40" s="22" t="s">
        <v>96</v>
      </c>
      <c r="B40" s="23">
        <v>12</v>
      </c>
      <c r="C40" s="23">
        <v>1</v>
      </c>
      <c r="D40" s="23">
        <v>1</v>
      </c>
      <c r="E40" s="23">
        <v>0</v>
      </c>
      <c r="F40" s="24">
        <v>8.1999999999999993</v>
      </c>
      <c r="G40" s="25">
        <v>3.6</v>
      </c>
      <c r="H40" s="24">
        <v>5.8</v>
      </c>
      <c r="I40" s="24">
        <v>5</v>
      </c>
      <c r="J40" s="24">
        <v>9</v>
      </c>
      <c r="K40" s="24">
        <v>4.7</v>
      </c>
      <c r="L40" s="24">
        <v>6.9</v>
      </c>
      <c r="M40" s="24">
        <v>4.5</v>
      </c>
      <c r="N40" s="24">
        <v>6.2</v>
      </c>
      <c r="O40" s="24">
        <v>11.399999999999999</v>
      </c>
      <c r="P40" s="23">
        <v>0</v>
      </c>
    </row>
    <row r="41" spans="1:16" x14ac:dyDescent="0.2">
      <c r="A41" s="22" t="s">
        <v>97</v>
      </c>
      <c r="B41" s="23">
        <v>9</v>
      </c>
      <c r="C41" s="23">
        <v>0</v>
      </c>
      <c r="D41" s="23">
        <v>1</v>
      </c>
      <c r="E41" s="23">
        <v>0</v>
      </c>
      <c r="F41" s="24">
        <v>6.1</v>
      </c>
      <c r="G41" s="25">
        <v>4.9000000000000004</v>
      </c>
      <c r="H41" s="24">
        <v>5.0999999999999996</v>
      </c>
      <c r="I41" s="24">
        <v>6.4</v>
      </c>
      <c r="J41" s="24">
        <v>8.1999999999999993</v>
      </c>
      <c r="K41" s="24">
        <v>4.5</v>
      </c>
      <c r="L41" s="24">
        <v>4.9000000000000004</v>
      </c>
      <c r="M41" s="24">
        <v>3.2</v>
      </c>
      <c r="N41" s="24">
        <v>4.8</v>
      </c>
      <c r="O41" s="24">
        <v>8.6999999999999993</v>
      </c>
      <c r="P41" s="23">
        <v>0</v>
      </c>
    </row>
    <row r="42" spans="1:16" x14ac:dyDescent="0.2">
      <c r="A42" s="22" t="s">
        <v>98</v>
      </c>
      <c r="B42" s="23">
        <v>6</v>
      </c>
      <c r="C42" s="23">
        <v>1</v>
      </c>
      <c r="D42" s="23">
        <v>1</v>
      </c>
      <c r="E42" s="23">
        <v>0</v>
      </c>
      <c r="F42" s="24">
        <v>8.3000000000000007</v>
      </c>
      <c r="G42" s="25">
        <v>4.9000000000000004</v>
      </c>
      <c r="H42" s="24">
        <v>3.1</v>
      </c>
      <c r="I42" s="24">
        <v>5.2</v>
      </c>
      <c r="J42" s="24">
        <v>9.1</v>
      </c>
      <c r="K42" s="24">
        <v>4.5999999999999996</v>
      </c>
      <c r="L42" s="24">
        <v>5.8</v>
      </c>
      <c r="M42" s="24">
        <v>3.9</v>
      </c>
      <c r="N42" s="24">
        <v>5.5</v>
      </c>
      <c r="O42" s="24">
        <v>12.600000000000001</v>
      </c>
      <c r="P42" s="23">
        <v>1</v>
      </c>
    </row>
    <row r="43" spans="1:16" x14ac:dyDescent="0.2">
      <c r="A43" s="22" t="s">
        <v>99</v>
      </c>
      <c r="B43" s="23">
        <v>2</v>
      </c>
      <c r="C43" s="23">
        <v>1</v>
      </c>
      <c r="D43" s="23">
        <v>0</v>
      </c>
      <c r="E43" s="23">
        <v>1</v>
      </c>
      <c r="F43" s="24">
        <v>9.4</v>
      </c>
      <c r="G43" s="25">
        <v>5.3</v>
      </c>
      <c r="H43" s="24">
        <v>3.8</v>
      </c>
      <c r="I43" s="24">
        <v>4.9000000000000004</v>
      </c>
      <c r="J43" s="24">
        <v>8.5</v>
      </c>
      <c r="K43" s="24">
        <v>4.0999999999999996</v>
      </c>
      <c r="L43" s="24">
        <v>4.5</v>
      </c>
      <c r="M43" s="24">
        <v>4.0999999999999996</v>
      </c>
      <c r="N43" s="24">
        <v>5.4</v>
      </c>
      <c r="O43" s="24">
        <v>11.850000000000001</v>
      </c>
      <c r="P43" s="23">
        <v>1</v>
      </c>
    </row>
    <row r="44" spans="1:16" x14ac:dyDescent="0.2">
      <c r="A44" s="22" t="s">
        <v>100</v>
      </c>
      <c r="B44" s="23">
        <v>10</v>
      </c>
      <c r="C44" s="23">
        <v>0</v>
      </c>
      <c r="D44" s="23">
        <v>0</v>
      </c>
      <c r="E44" s="23">
        <v>1</v>
      </c>
      <c r="F44" s="24">
        <v>9.3000000000000007</v>
      </c>
      <c r="G44" s="25">
        <v>5.0999999999999996</v>
      </c>
      <c r="H44" s="24">
        <v>5.8</v>
      </c>
      <c r="I44" s="24">
        <v>6.3</v>
      </c>
      <c r="J44" s="24">
        <v>7.4</v>
      </c>
      <c r="K44" s="24">
        <v>4.5999999999999996</v>
      </c>
      <c r="L44" s="24">
        <v>4.5999999999999996</v>
      </c>
      <c r="M44" s="24">
        <v>4.3</v>
      </c>
      <c r="N44" s="24">
        <v>6.8</v>
      </c>
      <c r="O44" s="24">
        <v>11.399999999999999</v>
      </c>
      <c r="P44" s="23">
        <v>1</v>
      </c>
    </row>
    <row r="45" spans="1:16" x14ac:dyDescent="0.2">
      <c r="A45" s="22" t="s">
        <v>101</v>
      </c>
      <c r="B45" s="23">
        <v>15</v>
      </c>
      <c r="C45" s="23">
        <v>1</v>
      </c>
      <c r="D45" s="23">
        <v>1</v>
      </c>
      <c r="E45" s="23">
        <v>1</v>
      </c>
      <c r="F45" s="24">
        <v>5.0999999999999996</v>
      </c>
      <c r="G45" s="25">
        <v>6.6</v>
      </c>
      <c r="H45" s="24">
        <v>4.4000000000000004</v>
      </c>
      <c r="I45" s="24">
        <v>7.8</v>
      </c>
      <c r="J45" s="24">
        <v>5.9</v>
      </c>
      <c r="K45" s="24">
        <v>4.9000000000000004</v>
      </c>
      <c r="L45" s="24">
        <v>6.3</v>
      </c>
      <c r="M45" s="24">
        <v>4.5</v>
      </c>
      <c r="N45" s="24">
        <v>6.9</v>
      </c>
      <c r="O45" s="24">
        <v>12.600000000000001</v>
      </c>
      <c r="P45" s="23">
        <v>1</v>
      </c>
    </row>
    <row r="46" spans="1:16" x14ac:dyDescent="0.2">
      <c r="A46" s="22" t="s">
        <v>102</v>
      </c>
      <c r="B46" s="23">
        <v>6</v>
      </c>
      <c r="C46" s="23">
        <v>1</v>
      </c>
      <c r="D46" s="23">
        <v>0</v>
      </c>
      <c r="E46" s="23">
        <v>0</v>
      </c>
      <c r="F46" s="24">
        <v>8</v>
      </c>
      <c r="G46" s="25">
        <v>2.5</v>
      </c>
      <c r="H46" s="24">
        <v>3.6</v>
      </c>
      <c r="I46" s="24">
        <v>3</v>
      </c>
      <c r="J46" s="24">
        <v>5.2</v>
      </c>
      <c r="K46" s="24">
        <v>4.3</v>
      </c>
      <c r="L46" s="24">
        <v>4.2</v>
      </c>
      <c r="M46" s="24">
        <v>4.7</v>
      </c>
      <c r="N46" s="24">
        <v>6.5</v>
      </c>
      <c r="O46" s="24">
        <v>9.75</v>
      </c>
      <c r="P46" s="23">
        <v>0</v>
      </c>
    </row>
    <row r="47" spans="1:16" x14ac:dyDescent="0.2">
      <c r="A47" s="22" t="s">
        <v>103</v>
      </c>
      <c r="B47" s="23">
        <v>5</v>
      </c>
      <c r="C47" s="23">
        <v>0</v>
      </c>
      <c r="D47" s="23">
        <v>1</v>
      </c>
      <c r="E47" s="23">
        <v>0</v>
      </c>
      <c r="F47" s="24">
        <v>5.9</v>
      </c>
      <c r="G47" s="25">
        <v>5.6</v>
      </c>
      <c r="H47" s="24">
        <v>5.8</v>
      </c>
      <c r="I47" s="24">
        <v>5.5</v>
      </c>
      <c r="J47" s="24">
        <v>8.4</v>
      </c>
      <c r="K47" s="24">
        <v>5.2</v>
      </c>
      <c r="L47" s="24">
        <v>5.8</v>
      </c>
      <c r="M47" s="24">
        <v>4.8</v>
      </c>
      <c r="N47" s="24">
        <v>5.9</v>
      </c>
      <c r="O47" s="24">
        <v>11.55</v>
      </c>
      <c r="P47" s="23">
        <v>1</v>
      </c>
    </row>
    <row r="48" spans="1:16" x14ac:dyDescent="0.2">
      <c r="A48" s="22" t="s">
        <v>104</v>
      </c>
      <c r="B48" s="23">
        <v>4</v>
      </c>
      <c r="C48" s="23">
        <v>1</v>
      </c>
      <c r="D48" s="23">
        <v>0</v>
      </c>
      <c r="E48" s="23">
        <v>1</v>
      </c>
      <c r="F48" s="24">
        <v>10</v>
      </c>
      <c r="G48" s="25">
        <v>5.8</v>
      </c>
      <c r="H48" s="24">
        <v>2.9</v>
      </c>
      <c r="I48" s="24">
        <v>4.5</v>
      </c>
      <c r="J48" s="24">
        <v>3.8</v>
      </c>
      <c r="K48" s="24">
        <v>5</v>
      </c>
      <c r="L48" s="24">
        <v>4</v>
      </c>
      <c r="M48" s="24">
        <v>3.5</v>
      </c>
      <c r="N48" s="24">
        <v>6.3</v>
      </c>
      <c r="O48" s="24">
        <v>12</v>
      </c>
      <c r="P48" s="23">
        <v>1</v>
      </c>
    </row>
    <row r="49" spans="1:16" x14ac:dyDescent="0.2">
      <c r="A49" s="22" t="s">
        <v>105</v>
      </c>
      <c r="B49" s="23">
        <v>8</v>
      </c>
      <c r="C49" s="23">
        <v>1</v>
      </c>
      <c r="D49" s="23">
        <v>1</v>
      </c>
      <c r="E49" s="23">
        <v>0</v>
      </c>
      <c r="F49" s="24">
        <v>5.7</v>
      </c>
      <c r="G49" s="25">
        <v>3.8</v>
      </c>
      <c r="H49" s="24">
        <v>5.7</v>
      </c>
      <c r="I49" s="24">
        <v>6</v>
      </c>
      <c r="J49" s="24">
        <v>8.1999999999999993</v>
      </c>
      <c r="K49" s="24">
        <v>6.5</v>
      </c>
      <c r="L49" s="24">
        <v>7.3</v>
      </c>
      <c r="M49" s="24">
        <v>5.2</v>
      </c>
      <c r="N49" s="24">
        <v>7.5</v>
      </c>
      <c r="O49" s="24">
        <v>10.649999999999999</v>
      </c>
      <c r="P49" s="23">
        <v>1</v>
      </c>
    </row>
    <row r="50" spans="1:16" x14ac:dyDescent="0.2">
      <c r="A50" s="22" t="s">
        <v>106</v>
      </c>
      <c r="B50" s="23">
        <v>13</v>
      </c>
      <c r="C50" s="23">
        <v>0</v>
      </c>
      <c r="D50" s="23">
        <v>1</v>
      </c>
      <c r="E50" s="23">
        <v>1</v>
      </c>
      <c r="F50" s="24">
        <v>9.9</v>
      </c>
      <c r="G50" s="25">
        <v>5.2</v>
      </c>
      <c r="H50" s="24">
        <v>4.2</v>
      </c>
      <c r="I50" s="24">
        <v>6.7</v>
      </c>
      <c r="J50" s="24">
        <v>6.8</v>
      </c>
      <c r="K50" s="24">
        <v>4.5</v>
      </c>
      <c r="L50" s="24">
        <v>3.4</v>
      </c>
      <c r="M50" s="24">
        <v>3.9</v>
      </c>
      <c r="N50" s="24">
        <v>6.1</v>
      </c>
      <c r="O50" s="24">
        <v>12.75</v>
      </c>
      <c r="P50" s="23">
        <v>1</v>
      </c>
    </row>
    <row r="51" spans="1:16" x14ac:dyDescent="0.2">
      <c r="A51" s="22" t="s">
        <v>107</v>
      </c>
      <c r="B51" s="23">
        <v>3</v>
      </c>
      <c r="C51" s="23">
        <v>1</v>
      </c>
      <c r="D51" s="23">
        <v>0</v>
      </c>
      <c r="E51" s="23">
        <v>1</v>
      </c>
      <c r="F51" s="24">
        <v>7.9</v>
      </c>
      <c r="G51" s="25">
        <v>3.9</v>
      </c>
      <c r="H51" s="24">
        <v>4.4000000000000004</v>
      </c>
      <c r="I51" s="24">
        <v>5.8</v>
      </c>
      <c r="J51" s="24">
        <v>4.7</v>
      </c>
      <c r="K51" s="24">
        <v>4.0999999999999996</v>
      </c>
      <c r="L51" s="24">
        <v>4.2</v>
      </c>
      <c r="M51" s="24">
        <v>4.3</v>
      </c>
      <c r="N51" s="24">
        <v>5.8</v>
      </c>
      <c r="O51" s="24">
        <v>11.399999999999999</v>
      </c>
      <c r="P51" s="23">
        <v>1</v>
      </c>
    </row>
    <row r="52" spans="1:16" x14ac:dyDescent="0.2">
      <c r="A52" s="22" t="s">
        <v>108</v>
      </c>
      <c r="B52" s="23">
        <v>10</v>
      </c>
      <c r="C52" s="23">
        <v>0</v>
      </c>
      <c r="D52" s="23">
        <v>1</v>
      </c>
      <c r="E52" s="23">
        <v>0</v>
      </c>
      <c r="F52" s="24">
        <v>6.7</v>
      </c>
      <c r="G52" s="25">
        <v>3.6</v>
      </c>
      <c r="H52" s="24">
        <v>3.4</v>
      </c>
      <c r="I52" s="24">
        <v>4.8</v>
      </c>
      <c r="J52" s="24">
        <v>7.2</v>
      </c>
      <c r="K52" s="24">
        <v>4</v>
      </c>
      <c r="L52" s="24">
        <v>3.6</v>
      </c>
      <c r="M52" s="24">
        <v>2.8</v>
      </c>
      <c r="N52" s="24">
        <v>4.2</v>
      </c>
      <c r="O52" s="24">
        <v>10.8</v>
      </c>
      <c r="P52" s="23">
        <v>1</v>
      </c>
    </row>
    <row r="53" spans="1:16" x14ac:dyDescent="0.2">
      <c r="A53" s="22" t="s">
        <v>109</v>
      </c>
      <c r="B53" s="23">
        <v>7</v>
      </c>
      <c r="C53" s="23">
        <v>1</v>
      </c>
      <c r="D53" s="23">
        <v>0</v>
      </c>
      <c r="E53" s="23">
        <v>0</v>
      </c>
      <c r="F53" s="24">
        <v>8.1999999999999993</v>
      </c>
      <c r="G53" s="25">
        <v>4.2</v>
      </c>
      <c r="H53" s="24">
        <v>2.7</v>
      </c>
      <c r="I53" s="24">
        <v>3.1</v>
      </c>
      <c r="J53" s="24">
        <v>5.3</v>
      </c>
      <c r="K53" s="24">
        <v>4.5</v>
      </c>
      <c r="L53" s="24">
        <v>4.3</v>
      </c>
      <c r="M53" s="24">
        <v>4.9000000000000004</v>
      </c>
      <c r="N53" s="24">
        <v>7.4</v>
      </c>
      <c r="O53" s="24">
        <v>12.299999999999999</v>
      </c>
      <c r="P53" s="23">
        <v>1</v>
      </c>
    </row>
    <row r="54" spans="1:16" x14ac:dyDescent="0.2">
      <c r="A54" s="22" t="s">
        <v>110</v>
      </c>
      <c r="B54" s="23">
        <v>8</v>
      </c>
      <c r="C54" s="23">
        <v>0</v>
      </c>
      <c r="D54" s="23">
        <v>1</v>
      </c>
      <c r="E54" s="23">
        <v>1</v>
      </c>
      <c r="F54" s="24">
        <v>9.4</v>
      </c>
      <c r="G54" s="25">
        <v>4</v>
      </c>
      <c r="H54" s="24">
        <v>3.2</v>
      </c>
      <c r="I54" s="24">
        <v>4.5999999999999996</v>
      </c>
      <c r="J54" s="24">
        <v>6.3</v>
      </c>
      <c r="K54" s="24">
        <v>4.7</v>
      </c>
      <c r="L54" s="24">
        <v>4.5999999999999996</v>
      </c>
      <c r="M54" s="24">
        <v>4.5999999999999996</v>
      </c>
      <c r="N54" s="24">
        <v>6.1</v>
      </c>
      <c r="O54" s="24">
        <v>13.5</v>
      </c>
      <c r="P54" s="23">
        <v>1</v>
      </c>
    </row>
    <row r="55" spans="1:16" x14ac:dyDescent="0.2">
      <c r="A55" s="22" t="s">
        <v>111</v>
      </c>
      <c r="B55" s="23">
        <v>11</v>
      </c>
      <c r="C55" s="23">
        <v>1</v>
      </c>
      <c r="D55" s="23">
        <v>0</v>
      </c>
      <c r="E55" s="23">
        <v>1</v>
      </c>
      <c r="F55" s="24">
        <v>6.9</v>
      </c>
      <c r="G55" s="25">
        <v>3.4</v>
      </c>
      <c r="H55" s="24">
        <v>3.3</v>
      </c>
      <c r="I55" s="24">
        <v>4.7</v>
      </c>
      <c r="J55" s="24">
        <v>5.2</v>
      </c>
      <c r="K55" s="24">
        <v>3.2</v>
      </c>
      <c r="L55" s="24">
        <v>2.7</v>
      </c>
      <c r="M55" s="24">
        <v>3.3</v>
      </c>
      <c r="N55" s="24">
        <v>4.4000000000000004</v>
      </c>
      <c r="O55" s="24">
        <v>10.8</v>
      </c>
      <c r="P55" s="23">
        <v>1</v>
      </c>
    </row>
    <row r="56" spans="1:16" x14ac:dyDescent="0.2">
      <c r="A56" s="22" t="s">
        <v>112</v>
      </c>
      <c r="B56" s="23">
        <v>14</v>
      </c>
      <c r="C56" s="23">
        <v>1</v>
      </c>
      <c r="D56" s="23">
        <v>1</v>
      </c>
      <c r="E56" s="23">
        <v>0</v>
      </c>
      <c r="F56" s="24">
        <v>8</v>
      </c>
      <c r="G56" s="25">
        <v>4.8</v>
      </c>
      <c r="H56" s="24">
        <v>3.2</v>
      </c>
      <c r="I56" s="24">
        <v>4.7</v>
      </c>
      <c r="J56" s="24">
        <v>8.6999999999999993</v>
      </c>
      <c r="K56" s="24">
        <v>4.9000000000000004</v>
      </c>
      <c r="L56" s="24">
        <v>6.6</v>
      </c>
      <c r="M56" s="24">
        <v>4.2</v>
      </c>
      <c r="N56" s="24">
        <v>5.8</v>
      </c>
      <c r="O56" s="24">
        <v>12.149999999999999</v>
      </c>
      <c r="P56" s="23">
        <v>1</v>
      </c>
    </row>
    <row r="57" spans="1:16" x14ac:dyDescent="0.2">
      <c r="A57" s="22" t="s">
        <v>113</v>
      </c>
      <c r="B57" s="23">
        <v>11</v>
      </c>
      <c r="C57" s="23">
        <v>1</v>
      </c>
      <c r="D57" s="23">
        <v>0</v>
      </c>
      <c r="E57" s="23">
        <v>0</v>
      </c>
      <c r="F57" s="24">
        <v>9.3000000000000007</v>
      </c>
      <c r="G57" s="25">
        <v>5.3</v>
      </c>
      <c r="H57" s="24">
        <v>3.7</v>
      </c>
      <c r="I57" s="24">
        <v>5.5</v>
      </c>
      <c r="J57" s="24">
        <v>7.4</v>
      </c>
      <c r="K57" s="24">
        <v>4.0999999999999996</v>
      </c>
      <c r="L57" s="24">
        <v>3.2</v>
      </c>
      <c r="M57" s="24">
        <v>3.4</v>
      </c>
      <c r="N57" s="24">
        <v>5.7</v>
      </c>
      <c r="O57" s="24">
        <v>13.350000000000001</v>
      </c>
      <c r="P57" s="23">
        <v>1</v>
      </c>
    </row>
    <row r="58" spans="1:16" x14ac:dyDescent="0.2">
      <c r="A58" s="22" t="s">
        <v>114</v>
      </c>
      <c r="B58" s="23">
        <v>14</v>
      </c>
      <c r="C58" s="23">
        <v>0</v>
      </c>
      <c r="D58" s="23">
        <v>1</v>
      </c>
      <c r="E58" s="23">
        <v>1</v>
      </c>
      <c r="F58" s="24">
        <v>7.4</v>
      </c>
      <c r="G58" s="25">
        <v>6.6</v>
      </c>
      <c r="H58" s="24">
        <v>4.5</v>
      </c>
      <c r="I58" s="24">
        <v>6.9</v>
      </c>
      <c r="J58" s="24">
        <v>9.6</v>
      </c>
      <c r="K58" s="24">
        <v>5.7</v>
      </c>
      <c r="L58" s="24">
        <v>6.5</v>
      </c>
      <c r="M58" s="24">
        <v>5.5</v>
      </c>
      <c r="N58" s="24">
        <v>7.7</v>
      </c>
      <c r="O58" s="24">
        <v>13.200000000000001</v>
      </c>
      <c r="P58" s="23">
        <v>1</v>
      </c>
    </row>
    <row r="59" spans="1:16" x14ac:dyDescent="0.2">
      <c r="A59" s="22" t="s">
        <v>115</v>
      </c>
      <c r="B59" s="23">
        <v>1</v>
      </c>
      <c r="C59" s="23">
        <v>1</v>
      </c>
      <c r="D59" s="23">
        <v>0</v>
      </c>
      <c r="E59" s="23">
        <v>0</v>
      </c>
      <c r="F59" s="24">
        <v>7.6</v>
      </c>
      <c r="G59" s="25">
        <v>3.6</v>
      </c>
      <c r="H59" s="24">
        <v>5.6</v>
      </c>
      <c r="I59" s="24">
        <v>5.4</v>
      </c>
      <c r="J59" s="24">
        <v>4.4000000000000004</v>
      </c>
      <c r="K59" s="24">
        <v>4.5999999999999996</v>
      </c>
      <c r="L59" s="24">
        <v>3.9</v>
      </c>
      <c r="M59" s="24">
        <v>4</v>
      </c>
      <c r="N59" s="24">
        <v>5.8</v>
      </c>
      <c r="O59" s="24">
        <v>11.25</v>
      </c>
      <c r="P59" s="23">
        <v>1</v>
      </c>
    </row>
    <row r="60" spans="1:16" x14ac:dyDescent="0.2">
      <c r="A60" s="22" t="s">
        <v>116</v>
      </c>
      <c r="B60" s="23">
        <v>1</v>
      </c>
      <c r="C60" s="23">
        <v>1</v>
      </c>
      <c r="D60" s="23">
        <v>0</v>
      </c>
      <c r="E60" s="23">
        <v>0</v>
      </c>
      <c r="F60" s="24">
        <v>10</v>
      </c>
      <c r="G60" s="25">
        <v>4.3</v>
      </c>
      <c r="H60" s="24">
        <v>4.2</v>
      </c>
      <c r="I60" s="24">
        <v>4.5</v>
      </c>
      <c r="J60" s="24">
        <v>3.8</v>
      </c>
      <c r="K60" s="24">
        <v>3.7</v>
      </c>
      <c r="L60" s="24">
        <v>4</v>
      </c>
      <c r="M60" s="24">
        <v>3.5</v>
      </c>
      <c r="N60" s="24">
        <v>3.7</v>
      </c>
      <c r="O60" s="24">
        <v>10.5</v>
      </c>
      <c r="P60" s="23">
        <v>0</v>
      </c>
    </row>
    <row r="61" spans="1:16" x14ac:dyDescent="0.2">
      <c r="A61" s="22" t="s">
        <v>117</v>
      </c>
      <c r="B61" s="23">
        <v>6</v>
      </c>
      <c r="C61" s="23">
        <v>1</v>
      </c>
      <c r="D61" s="23">
        <v>1</v>
      </c>
      <c r="E61" s="23">
        <v>0</v>
      </c>
      <c r="F61" s="24">
        <v>9.9</v>
      </c>
      <c r="G61" s="25">
        <v>4.3</v>
      </c>
      <c r="H61" s="24">
        <v>2.6</v>
      </c>
      <c r="I61" s="24">
        <v>3.5</v>
      </c>
      <c r="J61" s="24">
        <v>5.4</v>
      </c>
      <c r="K61" s="24">
        <v>5.6</v>
      </c>
      <c r="L61" s="24">
        <v>4.9000000000000004</v>
      </c>
      <c r="M61" s="24">
        <v>4</v>
      </c>
      <c r="N61" s="24">
        <v>6.9</v>
      </c>
      <c r="O61" s="24">
        <v>12.75</v>
      </c>
      <c r="P61" s="23">
        <v>1</v>
      </c>
    </row>
    <row r="62" spans="1:16" x14ac:dyDescent="0.2">
      <c r="A62" s="22" t="s">
        <v>118</v>
      </c>
      <c r="B62" s="23">
        <v>5</v>
      </c>
      <c r="C62" s="23">
        <v>0</v>
      </c>
      <c r="D62" s="23">
        <v>0</v>
      </c>
      <c r="E62" s="23">
        <v>0</v>
      </c>
      <c r="F62" s="24">
        <v>8.6999999999999993</v>
      </c>
      <c r="G62" s="25">
        <v>3.2</v>
      </c>
      <c r="H62" s="24">
        <v>2.8</v>
      </c>
      <c r="I62" s="24">
        <v>3.8</v>
      </c>
      <c r="J62" s="24">
        <v>4.9000000000000004</v>
      </c>
      <c r="K62" s="24">
        <v>5.4</v>
      </c>
      <c r="L62" s="24">
        <v>3.9</v>
      </c>
      <c r="M62" s="24">
        <v>4.5</v>
      </c>
      <c r="N62" s="24">
        <v>6.1</v>
      </c>
      <c r="O62" s="24">
        <v>10.8</v>
      </c>
      <c r="P62" s="23">
        <v>0</v>
      </c>
    </row>
    <row r="63" spans="1:16" x14ac:dyDescent="0.2">
      <c r="A63" s="22" t="s">
        <v>119</v>
      </c>
      <c r="B63" s="23">
        <v>13</v>
      </c>
      <c r="C63" s="23">
        <v>0</v>
      </c>
      <c r="D63" s="23">
        <v>1</v>
      </c>
      <c r="E63" s="23">
        <v>1</v>
      </c>
      <c r="F63" s="24">
        <v>8.4</v>
      </c>
      <c r="G63" s="25">
        <v>5.3</v>
      </c>
      <c r="H63" s="24">
        <v>4.5</v>
      </c>
      <c r="I63" s="24">
        <v>5.9</v>
      </c>
      <c r="J63" s="24">
        <v>6.7</v>
      </c>
      <c r="K63" s="24">
        <v>2.7</v>
      </c>
      <c r="L63" s="24">
        <v>5</v>
      </c>
      <c r="M63" s="24">
        <v>3.6</v>
      </c>
      <c r="N63" s="24">
        <v>5</v>
      </c>
      <c r="O63" s="24">
        <v>13.200000000000001</v>
      </c>
      <c r="P63" s="23">
        <v>1</v>
      </c>
    </row>
    <row r="64" spans="1:16" x14ac:dyDescent="0.2">
      <c r="A64" s="22" t="s">
        <v>120</v>
      </c>
      <c r="B64" s="23">
        <v>2</v>
      </c>
      <c r="C64" s="23">
        <v>0</v>
      </c>
      <c r="D64" s="23">
        <v>0</v>
      </c>
      <c r="E64" s="23">
        <v>1</v>
      </c>
      <c r="F64" s="24">
        <v>8.8000000000000007</v>
      </c>
      <c r="G64" s="25">
        <v>5.4</v>
      </c>
      <c r="H64" s="24">
        <v>4.3</v>
      </c>
      <c r="I64" s="24">
        <v>4.8</v>
      </c>
      <c r="J64" s="24">
        <v>5.8</v>
      </c>
      <c r="K64" s="24">
        <v>4.4000000000000004</v>
      </c>
      <c r="L64" s="24">
        <v>3.7</v>
      </c>
      <c r="M64" s="24">
        <v>2.9</v>
      </c>
      <c r="N64" s="24">
        <v>5.0999999999999996</v>
      </c>
      <c r="O64" s="24">
        <v>12</v>
      </c>
      <c r="P64" s="23">
        <v>0</v>
      </c>
    </row>
    <row r="65" spans="1:16" x14ac:dyDescent="0.2">
      <c r="A65" s="22" t="s">
        <v>121</v>
      </c>
      <c r="B65" s="23">
        <v>11</v>
      </c>
      <c r="C65" s="23">
        <v>0</v>
      </c>
      <c r="D65" s="23">
        <v>1</v>
      </c>
      <c r="E65" s="23">
        <v>0</v>
      </c>
      <c r="F65" s="24">
        <v>7.7</v>
      </c>
      <c r="G65" s="25">
        <v>3.7</v>
      </c>
      <c r="H65" s="24">
        <v>2.4</v>
      </c>
      <c r="I65" s="24">
        <v>3.4</v>
      </c>
      <c r="J65" s="24">
        <v>6.2</v>
      </c>
      <c r="K65" s="24">
        <v>3.3</v>
      </c>
      <c r="L65" s="24">
        <v>3.1</v>
      </c>
      <c r="M65" s="24">
        <v>2.6</v>
      </c>
      <c r="N65" s="24">
        <v>4.5</v>
      </c>
      <c r="O65" s="24">
        <v>12.149999999999999</v>
      </c>
      <c r="P65" s="23">
        <v>0</v>
      </c>
    </row>
    <row r="66" spans="1:16" x14ac:dyDescent="0.2">
      <c r="A66" s="22" t="s">
        <v>122</v>
      </c>
      <c r="B66" s="23">
        <v>7</v>
      </c>
      <c r="C66" s="23">
        <v>0</v>
      </c>
      <c r="D66" s="23">
        <v>1</v>
      </c>
      <c r="E66" s="23">
        <v>0</v>
      </c>
      <c r="F66" s="24">
        <v>6.6</v>
      </c>
      <c r="G66" s="25">
        <v>3.6</v>
      </c>
      <c r="H66" s="24">
        <v>4.9000000000000004</v>
      </c>
      <c r="I66" s="24">
        <v>4.8</v>
      </c>
      <c r="J66" s="24">
        <v>7.2</v>
      </c>
      <c r="K66" s="24">
        <v>3.5</v>
      </c>
      <c r="L66" s="24">
        <v>3.6</v>
      </c>
      <c r="M66" s="24">
        <v>2.8</v>
      </c>
      <c r="N66" s="24">
        <v>4.0999999999999996</v>
      </c>
      <c r="O66" s="24">
        <v>10.649999999999999</v>
      </c>
      <c r="P66" s="23">
        <v>0</v>
      </c>
    </row>
    <row r="67" spans="1:16" x14ac:dyDescent="0.2">
      <c r="A67" s="22" t="s">
        <v>123</v>
      </c>
      <c r="B67" s="23">
        <v>12</v>
      </c>
      <c r="C67" s="23">
        <v>1</v>
      </c>
      <c r="D67" s="23">
        <v>1</v>
      </c>
      <c r="E67" s="23">
        <v>0</v>
      </c>
      <c r="F67" s="24">
        <v>5.7</v>
      </c>
      <c r="G67" s="25">
        <v>5.3</v>
      </c>
      <c r="H67" s="24">
        <v>5.4</v>
      </c>
      <c r="I67" s="24">
        <v>6</v>
      </c>
      <c r="J67" s="24">
        <v>8.1999999999999993</v>
      </c>
      <c r="K67" s="24">
        <v>4.7</v>
      </c>
      <c r="L67" s="24">
        <v>7.3</v>
      </c>
      <c r="M67" s="24">
        <v>5.2</v>
      </c>
      <c r="N67" s="24">
        <v>6.7</v>
      </c>
      <c r="O67" s="24">
        <v>13.5</v>
      </c>
      <c r="P67" s="23">
        <v>0</v>
      </c>
    </row>
    <row r="68" spans="1:16" x14ac:dyDescent="0.2">
      <c r="A68" s="22" t="s">
        <v>124</v>
      </c>
      <c r="B68" s="23">
        <v>5</v>
      </c>
      <c r="C68" s="23">
        <v>1</v>
      </c>
      <c r="D68" s="23">
        <v>1</v>
      </c>
      <c r="E68" s="23">
        <v>0</v>
      </c>
      <c r="F68" s="24">
        <v>5.7</v>
      </c>
      <c r="G68" s="25">
        <v>4</v>
      </c>
      <c r="H68" s="24">
        <v>2.7</v>
      </c>
      <c r="I68" s="24">
        <v>5.0999999999999996</v>
      </c>
      <c r="J68" s="24">
        <v>6.2</v>
      </c>
      <c r="K68" s="24">
        <v>5</v>
      </c>
      <c r="L68" s="24">
        <v>6.2</v>
      </c>
      <c r="M68" s="24">
        <v>4.5</v>
      </c>
      <c r="N68" s="24">
        <v>5.5</v>
      </c>
      <c r="O68" s="24">
        <v>9.3000000000000007</v>
      </c>
      <c r="P68" s="23">
        <v>0</v>
      </c>
    </row>
    <row r="69" spans="1:16" x14ac:dyDescent="0.2">
      <c r="A69" s="22" t="s">
        <v>125</v>
      </c>
      <c r="B69" s="23">
        <v>7</v>
      </c>
      <c r="C69" s="23">
        <v>1</v>
      </c>
      <c r="D69" s="23">
        <v>1</v>
      </c>
      <c r="E69" s="23">
        <v>1</v>
      </c>
      <c r="F69" s="24">
        <v>5.5</v>
      </c>
      <c r="G69" s="25">
        <v>5.2</v>
      </c>
      <c r="H69" s="24">
        <v>4.3</v>
      </c>
      <c r="I69" s="24">
        <v>4.9000000000000004</v>
      </c>
      <c r="J69" s="24">
        <v>6</v>
      </c>
      <c r="K69" s="24">
        <v>4.5</v>
      </c>
      <c r="L69" s="24">
        <v>5.9</v>
      </c>
      <c r="M69" s="24">
        <v>4.3</v>
      </c>
      <c r="N69" s="24">
        <v>5.4</v>
      </c>
      <c r="O69" s="24">
        <v>12.299999999999999</v>
      </c>
      <c r="P69" s="23">
        <v>0</v>
      </c>
    </row>
    <row r="70" spans="1:16" x14ac:dyDescent="0.2">
      <c r="A70" s="22" t="s">
        <v>126</v>
      </c>
      <c r="B70" s="23">
        <v>5</v>
      </c>
      <c r="C70" s="23">
        <v>1</v>
      </c>
      <c r="D70" s="23">
        <v>1</v>
      </c>
      <c r="E70" s="23">
        <v>0</v>
      </c>
      <c r="F70" s="24">
        <v>7.5</v>
      </c>
      <c r="G70" s="25">
        <v>3.5</v>
      </c>
      <c r="H70" s="24">
        <v>2.9</v>
      </c>
      <c r="I70" s="24">
        <v>4.5</v>
      </c>
      <c r="J70" s="24">
        <v>7.6</v>
      </c>
      <c r="K70" s="24">
        <v>4</v>
      </c>
      <c r="L70" s="24">
        <v>5.4</v>
      </c>
      <c r="M70" s="24">
        <v>3.4</v>
      </c>
      <c r="N70" s="24">
        <v>3.5</v>
      </c>
      <c r="O70" s="24">
        <v>8.6999999999999993</v>
      </c>
      <c r="P70" s="23">
        <v>0</v>
      </c>
    </row>
    <row r="71" spans="1:16" x14ac:dyDescent="0.2">
      <c r="A71" s="22" t="s">
        <v>127</v>
      </c>
      <c r="B71" s="23">
        <v>9</v>
      </c>
      <c r="C71" s="23">
        <v>0</v>
      </c>
      <c r="D71" s="23">
        <v>1</v>
      </c>
      <c r="E71" s="23">
        <v>0</v>
      </c>
      <c r="F71" s="24">
        <v>6.4</v>
      </c>
      <c r="G71" s="25">
        <v>5.0999999999999996</v>
      </c>
      <c r="H71" s="24">
        <v>3.9</v>
      </c>
      <c r="I71" s="24">
        <v>5.3</v>
      </c>
      <c r="J71" s="24">
        <v>7.1</v>
      </c>
      <c r="K71" s="24">
        <v>4.7</v>
      </c>
      <c r="L71" s="24">
        <v>6.6</v>
      </c>
      <c r="M71" s="24">
        <v>3.9</v>
      </c>
      <c r="N71" s="24">
        <v>5.3</v>
      </c>
      <c r="O71" s="24">
        <v>12</v>
      </c>
      <c r="P71" s="23">
        <v>0</v>
      </c>
    </row>
    <row r="72" spans="1:16" x14ac:dyDescent="0.2">
      <c r="A72" s="22" t="s">
        <v>128</v>
      </c>
      <c r="B72" s="23">
        <v>13</v>
      </c>
      <c r="C72" s="23">
        <v>0</v>
      </c>
      <c r="D72" s="23">
        <v>1</v>
      </c>
      <c r="E72" s="23">
        <v>0</v>
      </c>
      <c r="F72" s="24">
        <v>9.1</v>
      </c>
      <c r="G72" s="25">
        <v>6</v>
      </c>
      <c r="H72" s="24">
        <v>6.3</v>
      </c>
      <c r="I72" s="24">
        <v>7.1</v>
      </c>
      <c r="J72" s="24">
        <v>8.4</v>
      </c>
      <c r="K72" s="24">
        <v>5.4</v>
      </c>
      <c r="L72" s="24">
        <v>6.1</v>
      </c>
      <c r="M72" s="24">
        <v>4.4000000000000004</v>
      </c>
      <c r="N72" s="24">
        <v>5.9</v>
      </c>
      <c r="O72" s="24">
        <v>11.55</v>
      </c>
      <c r="P72" s="23">
        <v>1</v>
      </c>
    </row>
    <row r="73" spans="1:16" x14ac:dyDescent="0.2">
      <c r="A73" s="22" t="s">
        <v>129</v>
      </c>
      <c r="B73" s="23">
        <v>8</v>
      </c>
      <c r="C73" s="23">
        <v>1</v>
      </c>
      <c r="D73" s="23">
        <v>0</v>
      </c>
      <c r="E73" s="23">
        <v>1</v>
      </c>
      <c r="F73" s="24">
        <v>6.7</v>
      </c>
      <c r="G73" s="25">
        <v>3.2</v>
      </c>
      <c r="H73" s="24">
        <v>4.8</v>
      </c>
      <c r="I73" s="24">
        <v>4.5</v>
      </c>
      <c r="J73" s="24">
        <v>5</v>
      </c>
      <c r="K73" s="24">
        <v>2.9</v>
      </c>
      <c r="L73" s="24">
        <v>2.6</v>
      </c>
      <c r="M73" s="24">
        <v>3.1</v>
      </c>
      <c r="N73" s="24">
        <v>3.7</v>
      </c>
      <c r="O73" s="24">
        <v>10.5</v>
      </c>
      <c r="P73" s="23">
        <v>0</v>
      </c>
    </row>
    <row r="74" spans="1:16" x14ac:dyDescent="0.2">
      <c r="A74" s="22" t="s">
        <v>130</v>
      </c>
      <c r="B74" s="23">
        <v>13</v>
      </c>
      <c r="C74" s="23">
        <v>0</v>
      </c>
      <c r="D74" s="23">
        <v>1</v>
      </c>
      <c r="E74" s="23">
        <v>0</v>
      </c>
      <c r="F74" s="24">
        <v>6.5</v>
      </c>
      <c r="G74" s="25">
        <v>5.8</v>
      </c>
      <c r="H74" s="24">
        <v>6.5</v>
      </c>
      <c r="I74" s="24">
        <v>6</v>
      </c>
      <c r="J74" s="24">
        <v>8.6999999999999993</v>
      </c>
      <c r="K74" s="24">
        <v>4.5999999999999996</v>
      </c>
      <c r="L74" s="24">
        <v>5.6</v>
      </c>
      <c r="M74" s="24">
        <v>4.5999999999999996</v>
      </c>
      <c r="N74" s="24">
        <v>6.6</v>
      </c>
      <c r="O74" s="24">
        <v>11.850000000000001</v>
      </c>
      <c r="P74" s="23">
        <v>0</v>
      </c>
    </row>
    <row r="75" spans="1:16" x14ac:dyDescent="0.2">
      <c r="A75" s="22" t="s">
        <v>131</v>
      </c>
      <c r="B75" s="23">
        <v>14</v>
      </c>
      <c r="C75" s="23">
        <v>0</v>
      </c>
      <c r="D75" s="23">
        <v>1</v>
      </c>
      <c r="E75" s="23">
        <v>1</v>
      </c>
      <c r="F75" s="24">
        <v>9.9</v>
      </c>
      <c r="G75" s="25">
        <v>5.2</v>
      </c>
      <c r="H75" s="24">
        <v>5.6</v>
      </c>
      <c r="I75" s="24">
        <v>6.7</v>
      </c>
      <c r="J75" s="24">
        <v>6.8</v>
      </c>
      <c r="K75" s="24">
        <v>4.0999999999999996</v>
      </c>
      <c r="L75" s="24">
        <v>3.4</v>
      </c>
      <c r="M75" s="24">
        <v>3.9</v>
      </c>
      <c r="N75" s="24">
        <v>7.6</v>
      </c>
      <c r="O75" s="24">
        <v>14.700000000000001</v>
      </c>
      <c r="P75" s="23">
        <v>1</v>
      </c>
    </row>
    <row r="76" spans="1:16" x14ac:dyDescent="0.2">
      <c r="A76" s="22" t="s">
        <v>132</v>
      </c>
      <c r="B76" s="23">
        <v>10</v>
      </c>
      <c r="C76" s="23">
        <v>0</v>
      </c>
      <c r="D76" s="23">
        <v>1</v>
      </c>
      <c r="E76" s="23">
        <v>1</v>
      </c>
      <c r="F76" s="24">
        <v>8.5</v>
      </c>
      <c r="G76" s="25">
        <v>5.4</v>
      </c>
      <c r="H76" s="24">
        <v>5</v>
      </c>
      <c r="I76" s="24">
        <v>6</v>
      </c>
      <c r="J76" s="24">
        <v>6.8</v>
      </c>
      <c r="K76" s="24">
        <v>4.4000000000000004</v>
      </c>
      <c r="L76" s="24">
        <v>5.0999999999999996</v>
      </c>
      <c r="M76" s="24">
        <v>3.7</v>
      </c>
      <c r="N76" s="24">
        <v>5.5</v>
      </c>
      <c r="O76" s="24">
        <v>12.600000000000001</v>
      </c>
      <c r="P76" s="23">
        <v>1</v>
      </c>
    </row>
    <row r="77" spans="1:16" x14ac:dyDescent="0.2">
      <c r="A77" s="22" t="s">
        <v>133</v>
      </c>
      <c r="B77" s="23">
        <v>7</v>
      </c>
      <c r="C77" s="23">
        <v>0</v>
      </c>
      <c r="D77" s="23">
        <v>0</v>
      </c>
      <c r="E77" s="23">
        <v>0</v>
      </c>
      <c r="F77" s="24">
        <v>9.9</v>
      </c>
      <c r="G77" s="25">
        <v>4.5</v>
      </c>
      <c r="H77" s="24">
        <v>5.4</v>
      </c>
      <c r="I77" s="24">
        <v>4.8</v>
      </c>
      <c r="J77" s="24">
        <v>4.9000000000000004</v>
      </c>
      <c r="K77" s="24">
        <v>3.1</v>
      </c>
      <c r="L77" s="24">
        <v>4.3</v>
      </c>
      <c r="M77" s="24">
        <v>3.8</v>
      </c>
      <c r="N77" s="24">
        <v>5</v>
      </c>
      <c r="O77" s="24">
        <v>13.350000000000001</v>
      </c>
      <c r="P77" s="23">
        <v>0</v>
      </c>
    </row>
    <row r="78" spans="1:16" x14ac:dyDescent="0.2">
      <c r="A78" s="22" t="s">
        <v>134</v>
      </c>
      <c r="B78" s="23">
        <v>3</v>
      </c>
      <c r="C78" s="23">
        <v>0</v>
      </c>
      <c r="D78" s="23">
        <v>1</v>
      </c>
      <c r="E78" s="23">
        <v>1</v>
      </c>
      <c r="F78" s="24">
        <v>7.6</v>
      </c>
      <c r="G78" s="25">
        <v>3.6</v>
      </c>
      <c r="H78" s="24">
        <v>4.7</v>
      </c>
      <c r="I78" s="24">
        <v>5</v>
      </c>
      <c r="J78" s="24">
        <v>7.4</v>
      </c>
      <c r="K78" s="24">
        <v>4.5</v>
      </c>
      <c r="L78" s="24">
        <v>5.8</v>
      </c>
      <c r="M78" s="24">
        <v>3.9</v>
      </c>
      <c r="N78" s="24">
        <v>4.5999999999999996</v>
      </c>
      <c r="O78" s="24">
        <v>11.25</v>
      </c>
      <c r="P78" s="23">
        <v>0</v>
      </c>
    </row>
    <row r="79" spans="1:16" x14ac:dyDescent="0.2">
      <c r="A79" s="22" t="s">
        <v>135</v>
      </c>
      <c r="B79" s="23">
        <v>5</v>
      </c>
      <c r="C79" s="23">
        <v>1</v>
      </c>
      <c r="D79" s="23">
        <v>0</v>
      </c>
      <c r="E79" s="23">
        <v>1</v>
      </c>
      <c r="F79" s="24">
        <v>9.4</v>
      </c>
      <c r="G79" s="25">
        <v>5.3</v>
      </c>
      <c r="H79" s="24">
        <v>4.7</v>
      </c>
      <c r="I79" s="24">
        <v>4.9000000000000004</v>
      </c>
      <c r="J79" s="24">
        <v>8.5</v>
      </c>
      <c r="K79" s="24">
        <v>4.3</v>
      </c>
      <c r="L79" s="24">
        <v>4.5</v>
      </c>
      <c r="M79" s="24">
        <v>4.0999999999999996</v>
      </c>
      <c r="N79" s="24">
        <v>6.2</v>
      </c>
      <c r="O79" s="24">
        <v>12</v>
      </c>
      <c r="P79" s="23">
        <v>1</v>
      </c>
    </row>
    <row r="80" spans="1:16" x14ac:dyDescent="0.2">
      <c r="A80" s="22" t="s">
        <v>136</v>
      </c>
      <c r="B80" s="23">
        <v>10</v>
      </c>
      <c r="C80" s="23">
        <v>0</v>
      </c>
      <c r="D80" s="23">
        <v>0</v>
      </c>
      <c r="E80" s="23">
        <v>1</v>
      </c>
      <c r="F80" s="24">
        <v>9.3000000000000007</v>
      </c>
      <c r="G80" s="25">
        <v>5</v>
      </c>
      <c r="H80" s="24">
        <v>5.5</v>
      </c>
      <c r="I80" s="24">
        <v>5.9</v>
      </c>
      <c r="J80" s="24">
        <v>4.5999999999999996</v>
      </c>
      <c r="K80" s="24">
        <v>5.2</v>
      </c>
      <c r="L80" s="24">
        <v>4.0999999999999996</v>
      </c>
      <c r="M80" s="24">
        <v>4.5999999999999996</v>
      </c>
      <c r="N80" s="24">
        <v>7.6</v>
      </c>
      <c r="O80" s="24">
        <v>12.149999999999999</v>
      </c>
      <c r="P80" s="23">
        <v>1</v>
      </c>
    </row>
    <row r="81" spans="1:16" x14ac:dyDescent="0.2">
      <c r="A81" s="22" t="s">
        <v>137</v>
      </c>
      <c r="B81" s="23">
        <v>10</v>
      </c>
      <c r="C81" s="23">
        <v>1</v>
      </c>
      <c r="D81" s="23">
        <v>1</v>
      </c>
      <c r="E81" s="23">
        <v>0</v>
      </c>
      <c r="F81" s="24">
        <v>7.1</v>
      </c>
      <c r="G81" s="25">
        <v>3.4</v>
      </c>
      <c r="H81" s="24">
        <v>4</v>
      </c>
      <c r="I81" s="24">
        <v>5.9</v>
      </c>
      <c r="J81" s="24">
        <v>7.8</v>
      </c>
      <c r="K81" s="24">
        <v>2.6</v>
      </c>
      <c r="L81" s="24">
        <v>3.1</v>
      </c>
      <c r="M81" s="24">
        <v>2.7</v>
      </c>
      <c r="N81" s="24">
        <v>4.0999999999999996</v>
      </c>
      <c r="O81" s="24">
        <v>11.399999999999999</v>
      </c>
      <c r="P81" s="23">
        <v>0</v>
      </c>
    </row>
    <row r="82" spans="1:16" x14ac:dyDescent="0.2">
      <c r="A82" s="22" t="s">
        <v>138</v>
      </c>
      <c r="B82" s="23">
        <v>8</v>
      </c>
      <c r="C82" s="23">
        <v>0</v>
      </c>
      <c r="D82" s="23">
        <v>0</v>
      </c>
      <c r="E82" s="23">
        <v>0</v>
      </c>
      <c r="F82" s="24">
        <v>9.9</v>
      </c>
      <c r="G82" s="25">
        <v>4.5</v>
      </c>
      <c r="H82" s="24">
        <v>4</v>
      </c>
      <c r="I82" s="24">
        <v>4.8</v>
      </c>
      <c r="J82" s="24">
        <v>4.9000000000000004</v>
      </c>
      <c r="K82" s="24">
        <v>3.2</v>
      </c>
      <c r="L82" s="24">
        <v>4.3</v>
      </c>
      <c r="M82" s="24">
        <v>3.8</v>
      </c>
      <c r="N82" s="24">
        <v>4.8</v>
      </c>
      <c r="O82" s="24">
        <v>13.200000000000001</v>
      </c>
      <c r="P82" s="23">
        <v>1</v>
      </c>
    </row>
    <row r="83" spans="1:16" x14ac:dyDescent="0.2">
      <c r="A83" s="22" t="s">
        <v>139</v>
      </c>
      <c r="B83" s="23">
        <v>2</v>
      </c>
      <c r="C83" s="23">
        <v>0</v>
      </c>
      <c r="D83" s="23">
        <v>0</v>
      </c>
      <c r="E83" s="23">
        <v>0</v>
      </c>
      <c r="F83" s="24">
        <v>8.6999999999999993</v>
      </c>
      <c r="G83" s="25">
        <v>4.7</v>
      </c>
      <c r="H83" s="24">
        <v>2.4</v>
      </c>
      <c r="I83" s="24">
        <v>4.5999999999999996</v>
      </c>
      <c r="J83" s="24">
        <v>6.8</v>
      </c>
      <c r="K83" s="24">
        <v>4.3</v>
      </c>
      <c r="L83" s="24">
        <v>3.7</v>
      </c>
      <c r="M83" s="24">
        <v>4</v>
      </c>
      <c r="N83" s="24">
        <v>4.9000000000000004</v>
      </c>
      <c r="O83" s="24">
        <v>12</v>
      </c>
      <c r="P83" s="23">
        <v>1</v>
      </c>
    </row>
    <row r="84" spans="1:16" x14ac:dyDescent="0.2">
      <c r="A84" s="22" t="s">
        <v>140</v>
      </c>
      <c r="B84" s="23">
        <v>6</v>
      </c>
      <c r="C84" s="23">
        <v>0</v>
      </c>
      <c r="D84" s="23">
        <v>0</v>
      </c>
      <c r="E84" s="23">
        <v>1</v>
      </c>
      <c r="F84" s="24">
        <v>8.6</v>
      </c>
      <c r="G84" s="25">
        <v>4.4000000000000004</v>
      </c>
      <c r="H84" s="24">
        <v>2.9</v>
      </c>
      <c r="I84" s="24">
        <v>4</v>
      </c>
      <c r="J84" s="24">
        <v>6.3</v>
      </c>
      <c r="K84" s="24">
        <v>2.7</v>
      </c>
      <c r="L84" s="24">
        <v>3</v>
      </c>
      <c r="M84" s="24">
        <v>3</v>
      </c>
      <c r="N84" s="24">
        <v>3.9</v>
      </c>
      <c r="O84" s="24">
        <v>12.75</v>
      </c>
      <c r="P84" s="23">
        <v>0</v>
      </c>
    </row>
    <row r="85" spans="1:16" x14ac:dyDescent="0.2">
      <c r="A85" s="22" t="s">
        <v>141</v>
      </c>
      <c r="B85" s="23">
        <v>5</v>
      </c>
      <c r="C85" s="23">
        <v>1</v>
      </c>
      <c r="D85" s="23">
        <v>1</v>
      </c>
      <c r="E85" s="23">
        <v>0</v>
      </c>
      <c r="F85" s="24">
        <v>6.4</v>
      </c>
      <c r="G85" s="25">
        <v>3.2</v>
      </c>
      <c r="H85" s="24">
        <v>2.2000000000000002</v>
      </c>
      <c r="I85" s="24">
        <v>5</v>
      </c>
      <c r="J85" s="24">
        <v>8.4</v>
      </c>
      <c r="K85" s="24">
        <v>2</v>
      </c>
      <c r="L85" s="24">
        <v>3.7</v>
      </c>
      <c r="M85" s="24">
        <v>1.6</v>
      </c>
      <c r="N85" s="24">
        <v>3.6</v>
      </c>
      <c r="O85" s="24">
        <v>9.75</v>
      </c>
      <c r="P85" s="23">
        <v>0</v>
      </c>
    </row>
    <row r="86" spans="1:16" x14ac:dyDescent="0.2">
      <c r="A86" s="22" t="s">
        <v>142</v>
      </c>
      <c r="B86" s="23">
        <v>4</v>
      </c>
      <c r="C86" s="23">
        <v>0</v>
      </c>
      <c r="D86" s="23">
        <v>0</v>
      </c>
      <c r="E86" s="23">
        <v>1</v>
      </c>
      <c r="F86" s="24">
        <v>7.7</v>
      </c>
      <c r="G86" s="25">
        <v>4.0999999999999996</v>
      </c>
      <c r="H86" s="24">
        <v>1.9</v>
      </c>
      <c r="I86" s="24">
        <v>4.3</v>
      </c>
      <c r="J86" s="24">
        <v>5.9</v>
      </c>
      <c r="K86" s="24">
        <v>4.7</v>
      </c>
      <c r="L86" s="24">
        <v>3.9</v>
      </c>
      <c r="M86" s="24">
        <v>4.3</v>
      </c>
      <c r="N86" s="24">
        <v>6.6</v>
      </c>
      <c r="O86" s="24">
        <v>11.55</v>
      </c>
      <c r="P86" s="23">
        <v>1</v>
      </c>
    </row>
    <row r="87" spans="1:16" x14ac:dyDescent="0.2">
      <c r="A87" s="22" t="s">
        <v>143</v>
      </c>
      <c r="B87" s="23">
        <v>13</v>
      </c>
      <c r="C87" s="23">
        <v>1</v>
      </c>
      <c r="D87" s="23">
        <v>1</v>
      </c>
      <c r="E87" s="23">
        <v>0</v>
      </c>
      <c r="F87" s="24">
        <v>7.5</v>
      </c>
      <c r="G87" s="25">
        <v>3.5</v>
      </c>
      <c r="H87" s="24">
        <v>3.5</v>
      </c>
      <c r="I87" s="24">
        <v>4.5</v>
      </c>
      <c r="J87" s="24">
        <v>7.6</v>
      </c>
      <c r="K87" s="24">
        <v>3.4</v>
      </c>
      <c r="L87" s="24">
        <v>5.4</v>
      </c>
      <c r="M87" s="24">
        <v>3.4</v>
      </c>
      <c r="N87" s="24">
        <v>4.5</v>
      </c>
      <c r="O87" s="24">
        <v>10.8</v>
      </c>
      <c r="P87" s="23">
        <v>0</v>
      </c>
    </row>
    <row r="88" spans="1:16" x14ac:dyDescent="0.2">
      <c r="A88" s="22" t="s">
        <v>144</v>
      </c>
      <c r="B88" s="23">
        <v>4</v>
      </c>
      <c r="C88" s="23">
        <v>0</v>
      </c>
      <c r="D88" s="23">
        <v>1</v>
      </c>
      <c r="E88" s="23">
        <v>0</v>
      </c>
      <c r="F88" s="24">
        <v>5</v>
      </c>
      <c r="G88" s="25">
        <v>3.6</v>
      </c>
      <c r="H88" s="24">
        <v>3.5</v>
      </c>
      <c r="I88" s="24">
        <v>4.9000000000000004</v>
      </c>
      <c r="J88" s="24">
        <v>8.1999999999999993</v>
      </c>
      <c r="K88" s="24">
        <v>2.4</v>
      </c>
      <c r="L88" s="24">
        <v>4.8</v>
      </c>
      <c r="M88" s="24">
        <v>3.1</v>
      </c>
      <c r="N88" s="24">
        <v>3</v>
      </c>
      <c r="O88" s="24">
        <v>9</v>
      </c>
      <c r="P88" s="23">
        <v>0</v>
      </c>
    </row>
    <row r="89" spans="1:16" x14ac:dyDescent="0.2">
      <c r="A89" s="22" t="s">
        <v>145</v>
      </c>
      <c r="B89" s="23">
        <v>11</v>
      </c>
      <c r="C89" s="23">
        <v>0</v>
      </c>
      <c r="D89" s="23">
        <v>0</v>
      </c>
      <c r="E89" s="23">
        <v>1</v>
      </c>
      <c r="F89" s="24">
        <v>7.7</v>
      </c>
      <c r="G89" s="25">
        <v>4.0999999999999996</v>
      </c>
      <c r="H89" s="24">
        <v>3.5</v>
      </c>
      <c r="I89" s="24">
        <v>4.3</v>
      </c>
      <c r="J89" s="24">
        <v>5.9</v>
      </c>
      <c r="K89" s="24">
        <v>5.0999999999999996</v>
      </c>
      <c r="L89" s="24">
        <v>3.9</v>
      </c>
      <c r="M89" s="24">
        <v>4.3</v>
      </c>
      <c r="N89" s="24">
        <v>6.7</v>
      </c>
      <c r="O89" s="24">
        <v>12.299999999999999</v>
      </c>
      <c r="P89" s="23">
        <v>1</v>
      </c>
    </row>
    <row r="90" spans="1:16" x14ac:dyDescent="0.2">
      <c r="A90" s="22" t="s">
        <v>146</v>
      </c>
      <c r="B90" s="23">
        <v>8</v>
      </c>
      <c r="C90" s="23">
        <v>1</v>
      </c>
      <c r="D90" s="23">
        <v>0</v>
      </c>
      <c r="E90" s="23">
        <v>1</v>
      </c>
      <c r="F90" s="24">
        <v>9.1</v>
      </c>
      <c r="G90" s="25">
        <v>3.6</v>
      </c>
      <c r="H90" s="24">
        <v>4.2</v>
      </c>
      <c r="I90" s="24">
        <v>4.5999999999999996</v>
      </c>
      <c r="J90" s="24">
        <v>8.3000000000000007</v>
      </c>
      <c r="K90" s="24">
        <v>4.5999999999999996</v>
      </c>
      <c r="L90" s="24">
        <v>4.3</v>
      </c>
      <c r="M90" s="24">
        <v>3.9</v>
      </c>
      <c r="N90" s="24">
        <v>5.4</v>
      </c>
      <c r="O90" s="24">
        <v>11.100000000000001</v>
      </c>
      <c r="P90" s="23">
        <v>0</v>
      </c>
    </row>
    <row r="91" spans="1:16" x14ac:dyDescent="0.2">
      <c r="A91" s="22" t="s">
        <v>147</v>
      </c>
      <c r="B91" s="23">
        <v>14</v>
      </c>
      <c r="C91" s="23">
        <v>1</v>
      </c>
      <c r="D91" s="23">
        <v>1</v>
      </c>
      <c r="E91" s="23">
        <v>1</v>
      </c>
      <c r="F91" s="24">
        <v>5.5</v>
      </c>
      <c r="G91" s="25">
        <v>7</v>
      </c>
      <c r="H91" s="24">
        <v>5.6</v>
      </c>
      <c r="I91" s="24">
        <v>8.1999999999999993</v>
      </c>
      <c r="J91" s="24">
        <v>6.3</v>
      </c>
      <c r="K91" s="24">
        <v>5.5</v>
      </c>
      <c r="L91" s="24">
        <v>6.7</v>
      </c>
      <c r="M91" s="24">
        <v>4.9000000000000004</v>
      </c>
      <c r="N91" s="24">
        <v>7</v>
      </c>
      <c r="O91" s="24">
        <v>13.950000000000001</v>
      </c>
      <c r="P91" s="23">
        <v>1</v>
      </c>
    </row>
    <row r="92" spans="1:16" x14ac:dyDescent="0.2">
      <c r="A92" s="22" t="s">
        <v>148</v>
      </c>
      <c r="B92" s="23">
        <v>15</v>
      </c>
      <c r="C92" s="23">
        <v>1</v>
      </c>
      <c r="D92" s="23">
        <v>0</v>
      </c>
      <c r="E92" s="23">
        <v>0</v>
      </c>
      <c r="F92" s="24">
        <v>9.1</v>
      </c>
      <c r="G92" s="25">
        <v>5.2</v>
      </c>
      <c r="H92" s="24">
        <v>4.4000000000000004</v>
      </c>
      <c r="I92" s="24">
        <v>5.4</v>
      </c>
      <c r="J92" s="24">
        <v>7.3</v>
      </c>
      <c r="K92" s="24">
        <v>4.4000000000000004</v>
      </c>
      <c r="L92" s="24">
        <v>3</v>
      </c>
      <c r="M92" s="24">
        <v>3.3</v>
      </c>
      <c r="N92" s="24">
        <v>4.0999999999999996</v>
      </c>
      <c r="O92" s="24">
        <v>11.850000000000001</v>
      </c>
      <c r="P92" s="23">
        <v>1</v>
      </c>
    </row>
    <row r="93" spans="1:16" x14ac:dyDescent="0.2">
      <c r="A93" s="22" t="s">
        <v>149</v>
      </c>
      <c r="B93" s="23">
        <v>7</v>
      </c>
      <c r="C93" s="23">
        <v>1</v>
      </c>
      <c r="D93" s="23">
        <v>1</v>
      </c>
      <c r="E93" s="23">
        <v>0</v>
      </c>
      <c r="F93" s="24">
        <v>7.1</v>
      </c>
      <c r="G93" s="25">
        <v>4.2</v>
      </c>
      <c r="H93" s="24">
        <v>2.1</v>
      </c>
      <c r="I93" s="24">
        <v>4.5</v>
      </c>
      <c r="J93" s="24">
        <v>9.9</v>
      </c>
      <c r="K93" s="24">
        <v>2</v>
      </c>
      <c r="L93" s="24">
        <v>4</v>
      </c>
      <c r="M93" s="24">
        <v>2.4</v>
      </c>
      <c r="N93" s="24">
        <v>2.6</v>
      </c>
      <c r="O93" s="24">
        <v>9.75</v>
      </c>
      <c r="P93" s="23">
        <v>0</v>
      </c>
    </row>
    <row r="94" spans="1:16" x14ac:dyDescent="0.2">
      <c r="A94" s="22" t="s">
        <v>150</v>
      </c>
      <c r="B94" s="23">
        <v>14</v>
      </c>
      <c r="C94" s="23">
        <v>1</v>
      </c>
      <c r="D94" s="23">
        <v>0</v>
      </c>
      <c r="E94" s="23">
        <v>1</v>
      </c>
      <c r="F94" s="24">
        <v>9.1999999999999993</v>
      </c>
      <c r="G94" s="25">
        <v>5.4</v>
      </c>
      <c r="H94" s="24">
        <v>4.2</v>
      </c>
      <c r="I94" s="24">
        <v>4.8</v>
      </c>
      <c r="J94" s="24">
        <v>7.1</v>
      </c>
      <c r="K94" s="24">
        <v>4.4000000000000004</v>
      </c>
      <c r="L94" s="24">
        <v>2.6</v>
      </c>
      <c r="M94" s="24">
        <v>4.2</v>
      </c>
      <c r="N94" s="24">
        <v>5.3</v>
      </c>
      <c r="O94" s="24">
        <v>12.899999999999999</v>
      </c>
      <c r="P94" s="23">
        <v>1</v>
      </c>
    </row>
    <row r="95" spans="1:16" x14ac:dyDescent="0.2">
      <c r="A95" s="22" t="s">
        <v>151</v>
      </c>
      <c r="B95" s="23">
        <v>11</v>
      </c>
      <c r="C95" s="23">
        <v>0</v>
      </c>
      <c r="D95" s="23">
        <v>1</v>
      </c>
      <c r="E95" s="23">
        <v>1</v>
      </c>
      <c r="F95" s="24">
        <v>9.3000000000000007</v>
      </c>
      <c r="G95" s="25">
        <v>5</v>
      </c>
      <c r="H95" s="24">
        <v>4.5999999999999996</v>
      </c>
      <c r="I95" s="24">
        <v>5.9</v>
      </c>
      <c r="J95" s="24">
        <v>4.5999999999999996</v>
      </c>
      <c r="K95" s="24">
        <v>4.8</v>
      </c>
      <c r="L95" s="24">
        <v>4.0999999999999996</v>
      </c>
      <c r="M95" s="24">
        <v>4.5999999999999996</v>
      </c>
      <c r="N95" s="24">
        <v>7</v>
      </c>
      <c r="O95" s="24">
        <v>13.350000000000001</v>
      </c>
      <c r="P95" s="23">
        <v>1</v>
      </c>
    </row>
    <row r="96" spans="1:16" x14ac:dyDescent="0.2">
      <c r="A96" s="22" t="s">
        <v>152</v>
      </c>
      <c r="B96" s="23">
        <v>8</v>
      </c>
      <c r="C96" s="23">
        <v>1</v>
      </c>
      <c r="D96" s="23">
        <v>0</v>
      </c>
      <c r="E96" s="23">
        <v>0</v>
      </c>
      <c r="F96" s="24">
        <v>9.3000000000000007</v>
      </c>
      <c r="G96" s="25">
        <v>5.3</v>
      </c>
      <c r="H96" s="24">
        <v>4.7</v>
      </c>
      <c r="I96" s="24">
        <v>5.5</v>
      </c>
      <c r="J96" s="24">
        <v>7.4</v>
      </c>
      <c r="K96" s="24">
        <v>3.6</v>
      </c>
      <c r="L96" s="24">
        <v>3.2</v>
      </c>
      <c r="M96" s="24">
        <v>3.4</v>
      </c>
      <c r="N96" s="24">
        <v>4.5999999999999996</v>
      </c>
      <c r="O96" s="24">
        <v>12.600000000000001</v>
      </c>
      <c r="P96" s="23">
        <v>1</v>
      </c>
    </row>
    <row r="97" spans="1:16" x14ac:dyDescent="0.2">
      <c r="A97" s="22" t="s">
        <v>153</v>
      </c>
      <c r="B97" s="23">
        <v>12</v>
      </c>
      <c r="C97" s="23">
        <v>1</v>
      </c>
      <c r="D97" s="23">
        <v>0</v>
      </c>
      <c r="E97" s="23">
        <v>1</v>
      </c>
      <c r="F97" s="24">
        <v>8.6</v>
      </c>
      <c r="G97" s="25">
        <v>6.3</v>
      </c>
      <c r="H97" s="24">
        <v>2.2999999999999998</v>
      </c>
      <c r="I97" s="24">
        <v>5.7</v>
      </c>
      <c r="J97" s="24">
        <v>6.7</v>
      </c>
      <c r="K97" s="24">
        <v>4.9000000000000004</v>
      </c>
      <c r="L97" s="24">
        <v>3.6</v>
      </c>
      <c r="M97" s="24">
        <v>3.6</v>
      </c>
      <c r="N97" s="24">
        <v>5.3</v>
      </c>
      <c r="O97" s="24">
        <v>12.149999999999999</v>
      </c>
      <c r="P97" s="23">
        <v>1</v>
      </c>
    </row>
    <row r="98" spans="1:16" x14ac:dyDescent="0.2">
      <c r="A98" s="22" t="s">
        <v>154</v>
      </c>
      <c r="B98" s="23">
        <v>10</v>
      </c>
      <c r="C98" s="23">
        <v>0</v>
      </c>
      <c r="D98" s="23">
        <v>1</v>
      </c>
      <c r="E98" s="23">
        <v>1</v>
      </c>
      <c r="F98" s="24">
        <v>7.4</v>
      </c>
      <c r="G98" s="25">
        <v>3.4</v>
      </c>
      <c r="H98" s="24">
        <v>4.0999999999999996</v>
      </c>
      <c r="I98" s="24">
        <v>4.8</v>
      </c>
      <c r="J98" s="24">
        <v>7.2</v>
      </c>
      <c r="K98" s="24">
        <v>4.2</v>
      </c>
      <c r="L98" s="24">
        <v>5.6</v>
      </c>
      <c r="M98" s="24">
        <v>3.7</v>
      </c>
      <c r="N98" s="24">
        <v>5</v>
      </c>
      <c r="O98" s="24">
        <v>10.8</v>
      </c>
      <c r="P98" s="23">
        <v>0</v>
      </c>
    </row>
    <row r="99" spans="1:16" x14ac:dyDescent="0.2">
      <c r="A99" s="22" t="s">
        <v>155</v>
      </c>
      <c r="B99" s="23">
        <v>11</v>
      </c>
      <c r="C99" s="23">
        <v>0</v>
      </c>
      <c r="D99" s="23">
        <v>0</v>
      </c>
      <c r="E99" s="23">
        <v>1</v>
      </c>
      <c r="F99" s="24">
        <v>8.6999999999999993</v>
      </c>
      <c r="G99" s="25">
        <v>4.7</v>
      </c>
      <c r="H99" s="24">
        <v>3.1</v>
      </c>
      <c r="I99" s="24">
        <v>2.9</v>
      </c>
      <c r="J99" s="24">
        <v>5.6</v>
      </c>
      <c r="K99" s="24">
        <v>3.1</v>
      </c>
      <c r="L99" s="24">
        <v>2.9</v>
      </c>
      <c r="M99" s="24">
        <v>2.5</v>
      </c>
      <c r="N99" s="24">
        <v>3.2</v>
      </c>
      <c r="O99" s="24">
        <v>11.55</v>
      </c>
      <c r="P99" s="23">
        <v>1</v>
      </c>
    </row>
    <row r="100" spans="1:16" x14ac:dyDescent="0.2">
      <c r="A100" s="22" t="s">
        <v>156</v>
      </c>
      <c r="B100" s="23">
        <v>1</v>
      </c>
      <c r="C100" s="23">
        <v>1</v>
      </c>
      <c r="D100" s="23">
        <v>1</v>
      </c>
      <c r="E100" s="23">
        <v>1</v>
      </c>
      <c r="F100" s="24">
        <v>7.8</v>
      </c>
      <c r="G100" s="25">
        <v>4.9000000000000004</v>
      </c>
      <c r="H100" s="24">
        <v>5.2</v>
      </c>
      <c r="I100" s="24">
        <v>7.1</v>
      </c>
      <c r="J100" s="24">
        <v>7.9</v>
      </c>
      <c r="K100" s="24">
        <v>4.3</v>
      </c>
      <c r="L100" s="24">
        <v>4.9000000000000004</v>
      </c>
      <c r="M100" s="24">
        <v>3.9</v>
      </c>
      <c r="N100" s="24">
        <v>5.3</v>
      </c>
      <c r="O100" s="24">
        <v>11.100000000000001</v>
      </c>
      <c r="P100" s="23">
        <v>1</v>
      </c>
    </row>
    <row r="101" spans="1:16" x14ac:dyDescent="0.2">
      <c r="A101" s="22" t="s">
        <v>157</v>
      </c>
      <c r="B101" s="23">
        <v>6</v>
      </c>
      <c r="C101" s="23">
        <v>1</v>
      </c>
      <c r="D101" s="23">
        <v>1</v>
      </c>
      <c r="E101" s="23">
        <v>0</v>
      </c>
      <c r="F101" s="24">
        <v>7.9</v>
      </c>
      <c r="G101" s="25">
        <v>3</v>
      </c>
      <c r="H101" s="24">
        <v>5.9</v>
      </c>
      <c r="I101" s="24">
        <v>4.8</v>
      </c>
      <c r="J101" s="24">
        <v>9.6999999999999993</v>
      </c>
      <c r="K101" s="24">
        <v>3.4</v>
      </c>
      <c r="L101" s="24">
        <v>5.4</v>
      </c>
      <c r="M101" s="24">
        <v>3.5</v>
      </c>
      <c r="N101" s="24">
        <v>5.0999999999999996</v>
      </c>
      <c r="O101" s="24">
        <v>10.5</v>
      </c>
      <c r="P101" s="23">
        <v>1</v>
      </c>
    </row>
    <row r="102" spans="1:16" x14ac:dyDescent="0.2">
      <c r="A102" s="22" t="s">
        <v>158</v>
      </c>
      <c r="B102" s="23">
        <v>8</v>
      </c>
      <c r="C102" s="23">
        <v>1</v>
      </c>
      <c r="D102" s="23">
        <v>1</v>
      </c>
      <c r="E102" s="23">
        <v>0</v>
      </c>
      <c r="F102" s="24">
        <v>7.6</v>
      </c>
      <c r="G102" s="25">
        <v>3.6</v>
      </c>
      <c r="H102" s="24">
        <v>3.4</v>
      </c>
      <c r="I102" s="24">
        <v>4.5999999999999996</v>
      </c>
      <c r="J102" s="24">
        <v>7.7</v>
      </c>
      <c r="K102" s="24">
        <v>3.1</v>
      </c>
      <c r="L102" s="24">
        <v>5.5</v>
      </c>
      <c r="M102" s="24">
        <v>3.5</v>
      </c>
      <c r="N102" s="24">
        <v>4.9000000000000004</v>
      </c>
      <c r="O102" s="24">
        <v>9.1499999999999986</v>
      </c>
      <c r="P102" s="23">
        <v>0</v>
      </c>
    </row>
    <row r="103" spans="1:16" x14ac:dyDescent="0.2">
      <c r="A103" s="22" t="s">
        <v>159</v>
      </c>
      <c r="B103" s="23">
        <v>14</v>
      </c>
      <c r="C103" s="23">
        <v>0</v>
      </c>
      <c r="D103" s="23">
        <v>1</v>
      </c>
      <c r="E103" s="23">
        <v>1</v>
      </c>
      <c r="F103" s="24">
        <v>9.1999999999999993</v>
      </c>
      <c r="G103" s="25">
        <v>5</v>
      </c>
      <c r="H103" s="24">
        <v>5.2</v>
      </c>
      <c r="I103" s="24">
        <v>6.2</v>
      </c>
      <c r="J103" s="24">
        <v>7.3</v>
      </c>
      <c r="K103" s="24">
        <v>5.0999999999999996</v>
      </c>
      <c r="L103" s="24">
        <v>4.5999999999999996</v>
      </c>
      <c r="M103" s="24">
        <v>4.2</v>
      </c>
      <c r="N103" s="24">
        <v>5.2</v>
      </c>
      <c r="O103" s="24">
        <v>10.649999999999999</v>
      </c>
      <c r="P103" s="23">
        <v>1</v>
      </c>
    </row>
    <row r="104" spans="1:16" x14ac:dyDescent="0.2">
      <c r="A104" s="22" t="s">
        <v>160</v>
      </c>
      <c r="B104" s="23">
        <v>14</v>
      </c>
      <c r="C104" s="23">
        <v>1</v>
      </c>
      <c r="D104" s="23">
        <v>1</v>
      </c>
      <c r="E104" s="23">
        <v>1</v>
      </c>
      <c r="F104" s="24">
        <v>7.7</v>
      </c>
      <c r="G104" s="25">
        <v>4.7</v>
      </c>
      <c r="H104" s="24">
        <v>5.2</v>
      </c>
      <c r="I104" s="24">
        <v>7</v>
      </c>
      <c r="J104" s="24">
        <v>7.7</v>
      </c>
      <c r="K104" s="24">
        <v>4</v>
      </c>
      <c r="L104" s="24">
        <v>4.7</v>
      </c>
      <c r="M104" s="24">
        <v>3.7</v>
      </c>
      <c r="N104" s="24">
        <v>4.7</v>
      </c>
      <c r="O104" s="24">
        <v>11.399999999999999</v>
      </c>
      <c r="P104" s="23">
        <v>1</v>
      </c>
    </row>
    <row r="105" spans="1:16" x14ac:dyDescent="0.2">
      <c r="A105" s="22" t="s">
        <v>161</v>
      </c>
      <c r="B105" s="23">
        <v>12</v>
      </c>
      <c r="C105" s="23">
        <v>1</v>
      </c>
      <c r="D105" s="23">
        <v>0</v>
      </c>
      <c r="E105" s="23">
        <v>1</v>
      </c>
      <c r="F105" s="24">
        <v>9.5</v>
      </c>
      <c r="G105" s="25">
        <v>7.1</v>
      </c>
      <c r="H105" s="24">
        <v>5.6</v>
      </c>
      <c r="I105" s="24">
        <v>6.6</v>
      </c>
      <c r="J105" s="24">
        <v>7.6</v>
      </c>
      <c r="K105" s="24">
        <v>5.6</v>
      </c>
      <c r="L105" s="24">
        <v>4.5</v>
      </c>
      <c r="M105" s="24">
        <v>4.4000000000000004</v>
      </c>
      <c r="N105" s="24">
        <v>5.5</v>
      </c>
      <c r="O105" s="24">
        <v>13.5</v>
      </c>
      <c r="P105" s="23">
        <v>1</v>
      </c>
    </row>
    <row r="106" spans="1:16" x14ac:dyDescent="0.2">
      <c r="A106" s="22" t="s">
        <v>162</v>
      </c>
      <c r="B106" s="23">
        <v>15</v>
      </c>
      <c r="C106" s="23">
        <v>0</v>
      </c>
      <c r="D106" s="23">
        <v>1</v>
      </c>
      <c r="E106" s="23">
        <v>0</v>
      </c>
      <c r="F106" s="24">
        <v>6.5</v>
      </c>
      <c r="G106" s="25">
        <v>5.8</v>
      </c>
      <c r="H106" s="24">
        <v>4.7</v>
      </c>
      <c r="I106" s="24">
        <v>6</v>
      </c>
      <c r="J106" s="24">
        <v>8.6999999999999993</v>
      </c>
      <c r="K106" s="24">
        <v>5</v>
      </c>
      <c r="L106" s="24">
        <v>5.6</v>
      </c>
      <c r="M106" s="24">
        <v>4.5999999999999996</v>
      </c>
      <c r="N106" s="24">
        <v>6.8</v>
      </c>
      <c r="O106" s="24">
        <v>13.350000000000001</v>
      </c>
      <c r="P106" s="23">
        <v>1</v>
      </c>
    </row>
    <row r="107" spans="1:16" x14ac:dyDescent="0.2">
      <c r="A107" s="22" t="s">
        <v>163</v>
      </c>
      <c r="B107" s="23">
        <v>13</v>
      </c>
      <c r="C107" s="23">
        <v>1</v>
      </c>
      <c r="D107" s="23">
        <v>1</v>
      </c>
      <c r="E107" s="23">
        <v>0</v>
      </c>
      <c r="F107" s="24">
        <v>8.3000000000000007</v>
      </c>
      <c r="G107" s="25">
        <v>3.4</v>
      </c>
      <c r="H107" s="24">
        <v>3.4</v>
      </c>
      <c r="I107" s="24">
        <v>5.2</v>
      </c>
      <c r="J107" s="24">
        <v>9.1</v>
      </c>
      <c r="K107" s="24">
        <v>4.2</v>
      </c>
      <c r="L107" s="24">
        <v>5.8</v>
      </c>
      <c r="M107" s="24">
        <v>3.9</v>
      </c>
      <c r="N107" s="24">
        <v>5.9</v>
      </c>
      <c r="O107" s="24">
        <v>11.25</v>
      </c>
      <c r="P107" s="23">
        <v>1</v>
      </c>
    </row>
    <row r="108" spans="1:16" x14ac:dyDescent="0.2">
      <c r="A108" s="22" t="s">
        <v>164</v>
      </c>
      <c r="B108" s="23">
        <v>15</v>
      </c>
      <c r="C108" s="23">
        <v>0</v>
      </c>
      <c r="D108" s="23">
        <v>0</v>
      </c>
      <c r="E108" s="23">
        <v>1</v>
      </c>
      <c r="F108" s="24">
        <v>9.6</v>
      </c>
      <c r="G108" s="25">
        <v>5.6</v>
      </c>
      <c r="H108" s="24">
        <v>4.8</v>
      </c>
      <c r="I108" s="24">
        <v>5.5</v>
      </c>
      <c r="J108" s="24">
        <v>7.7</v>
      </c>
      <c r="K108" s="24">
        <v>4.4000000000000004</v>
      </c>
      <c r="L108" s="24">
        <v>4.5999999999999996</v>
      </c>
      <c r="M108" s="24">
        <v>4.9000000000000004</v>
      </c>
      <c r="N108" s="24">
        <v>6.5</v>
      </c>
      <c r="O108" s="24">
        <v>13.950000000000001</v>
      </c>
      <c r="P108" s="23">
        <v>1</v>
      </c>
    </row>
    <row r="109" spans="1:16" x14ac:dyDescent="0.2">
      <c r="A109" s="22" t="s">
        <v>165</v>
      </c>
      <c r="B109" s="23">
        <v>1</v>
      </c>
      <c r="C109" s="23">
        <v>1</v>
      </c>
      <c r="D109" s="23">
        <v>1</v>
      </c>
      <c r="E109" s="23">
        <v>0</v>
      </c>
      <c r="F109" s="24">
        <v>5.9</v>
      </c>
      <c r="G109" s="25">
        <v>5.5</v>
      </c>
      <c r="H109" s="24">
        <v>6</v>
      </c>
      <c r="I109" s="24">
        <v>6.2</v>
      </c>
      <c r="J109" s="24">
        <v>8.4</v>
      </c>
      <c r="K109" s="24">
        <v>5.8</v>
      </c>
      <c r="L109" s="24">
        <v>7.5</v>
      </c>
      <c r="M109" s="24">
        <v>5.4</v>
      </c>
      <c r="N109" s="24">
        <v>8.6999999999999993</v>
      </c>
      <c r="O109" s="24">
        <v>12</v>
      </c>
      <c r="P109" s="23">
        <v>1</v>
      </c>
    </row>
    <row r="110" spans="1:16" x14ac:dyDescent="0.2">
      <c r="A110" s="22" t="s">
        <v>166</v>
      </c>
      <c r="B110" s="23">
        <v>7</v>
      </c>
      <c r="C110" s="23">
        <v>0</v>
      </c>
      <c r="D110" s="23">
        <v>0</v>
      </c>
      <c r="E110" s="23">
        <v>1</v>
      </c>
      <c r="F110" s="24">
        <v>8.6999999999999993</v>
      </c>
      <c r="G110" s="25">
        <v>3.7</v>
      </c>
      <c r="H110" s="24">
        <v>4.5999999999999996</v>
      </c>
      <c r="I110" s="24">
        <v>4.8</v>
      </c>
      <c r="J110" s="24">
        <v>3.8</v>
      </c>
      <c r="K110" s="24">
        <v>4.5999999999999996</v>
      </c>
      <c r="L110" s="24">
        <v>3.5</v>
      </c>
      <c r="M110" s="24">
        <v>4.2</v>
      </c>
      <c r="N110" s="24">
        <v>5.5</v>
      </c>
      <c r="O110" s="24">
        <v>11.399999999999999</v>
      </c>
      <c r="P110" s="23">
        <v>1</v>
      </c>
    </row>
    <row r="111" spans="1:16" x14ac:dyDescent="0.2">
      <c r="A111" s="22" t="s">
        <v>167</v>
      </c>
      <c r="B111" s="23">
        <v>2</v>
      </c>
      <c r="C111" s="23">
        <v>1</v>
      </c>
      <c r="D111" s="23">
        <v>0</v>
      </c>
      <c r="E111" s="23">
        <v>0</v>
      </c>
      <c r="F111" s="24">
        <v>6.7</v>
      </c>
      <c r="G111" s="25">
        <v>3.2</v>
      </c>
      <c r="H111" s="24">
        <v>2.2999999999999998</v>
      </c>
      <c r="I111" s="24">
        <v>4.5</v>
      </c>
      <c r="J111" s="24">
        <v>5</v>
      </c>
      <c r="K111" s="24">
        <v>3.8</v>
      </c>
      <c r="L111" s="24">
        <v>2.6</v>
      </c>
      <c r="M111" s="24">
        <v>3.1</v>
      </c>
      <c r="N111" s="24">
        <v>5.5</v>
      </c>
      <c r="O111" s="24">
        <v>10.649999999999999</v>
      </c>
      <c r="P111" s="23">
        <v>0</v>
      </c>
    </row>
    <row r="112" spans="1:16" x14ac:dyDescent="0.2">
      <c r="A112" s="22" t="s">
        <v>168</v>
      </c>
      <c r="B112" s="23">
        <v>7</v>
      </c>
      <c r="C112" s="23">
        <v>1</v>
      </c>
      <c r="D112" s="23">
        <v>0</v>
      </c>
      <c r="E112" s="23">
        <v>1</v>
      </c>
      <c r="F112" s="24">
        <v>9.6999999999999993</v>
      </c>
      <c r="G112" s="25">
        <v>6.5</v>
      </c>
      <c r="H112" s="24">
        <v>3.4</v>
      </c>
      <c r="I112" s="24">
        <v>6.1</v>
      </c>
      <c r="J112" s="24">
        <v>6.7</v>
      </c>
      <c r="K112" s="24">
        <v>3.7</v>
      </c>
      <c r="L112" s="24">
        <v>3.4</v>
      </c>
      <c r="M112" s="24">
        <v>4.0999999999999996</v>
      </c>
      <c r="N112" s="24">
        <v>7.1</v>
      </c>
      <c r="O112" s="24">
        <v>12.149999999999999</v>
      </c>
      <c r="P112" s="23">
        <v>1</v>
      </c>
    </row>
    <row r="113" spans="1:16" x14ac:dyDescent="0.2">
      <c r="A113" s="22" t="s">
        <v>169</v>
      </c>
      <c r="B113" s="23">
        <v>12</v>
      </c>
      <c r="C113" s="23">
        <v>1</v>
      </c>
      <c r="D113" s="23">
        <v>0</v>
      </c>
      <c r="E113" s="23">
        <v>1</v>
      </c>
      <c r="F113" s="24">
        <v>8.8000000000000007</v>
      </c>
      <c r="G113" s="25">
        <v>5</v>
      </c>
      <c r="H113" s="24">
        <v>3.3</v>
      </c>
      <c r="I113" s="24">
        <v>4.5</v>
      </c>
      <c r="J113" s="24">
        <v>6.7</v>
      </c>
      <c r="K113" s="24">
        <v>4</v>
      </c>
      <c r="L113" s="24">
        <v>2.2999999999999998</v>
      </c>
      <c r="M113" s="24">
        <v>3.9</v>
      </c>
      <c r="N113" s="24">
        <v>6.6</v>
      </c>
      <c r="O113" s="24">
        <v>11.850000000000001</v>
      </c>
      <c r="P113" s="23">
        <v>0</v>
      </c>
    </row>
    <row r="114" spans="1:16" x14ac:dyDescent="0.2">
      <c r="A114" s="22" t="s">
        <v>170</v>
      </c>
      <c r="B114" s="23">
        <v>7</v>
      </c>
      <c r="C114" s="23">
        <v>1</v>
      </c>
      <c r="D114" s="23">
        <v>1</v>
      </c>
      <c r="E114" s="23">
        <v>0</v>
      </c>
      <c r="F114" s="24">
        <v>8.1999999999999993</v>
      </c>
      <c r="G114" s="25">
        <v>3.6</v>
      </c>
      <c r="H114" s="24">
        <v>4.5</v>
      </c>
      <c r="I114" s="24">
        <v>5</v>
      </c>
      <c r="J114" s="24">
        <v>9</v>
      </c>
      <c r="K114" s="24">
        <v>4.5</v>
      </c>
      <c r="L114" s="24">
        <v>6.9</v>
      </c>
      <c r="M114" s="24">
        <v>4.5</v>
      </c>
      <c r="N114" s="24">
        <v>5.2</v>
      </c>
      <c r="O114" s="24">
        <v>10.8</v>
      </c>
      <c r="P114" s="23">
        <v>1</v>
      </c>
    </row>
    <row r="115" spans="1:16" x14ac:dyDescent="0.2">
      <c r="A115" s="22" t="s">
        <v>171</v>
      </c>
      <c r="B115" s="23">
        <v>14</v>
      </c>
      <c r="C115" s="23">
        <v>0</v>
      </c>
      <c r="D115" s="23">
        <v>1</v>
      </c>
      <c r="E115" s="23">
        <v>1</v>
      </c>
      <c r="F115" s="24">
        <v>8.9</v>
      </c>
      <c r="G115" s="25">
        <v>5.8</v>
      </c>
      <c r="H115" s="24">
        <v>6.3</v>
      </c>
      <c r="I115" s="24">
        <v>6.9</v>
      </c>
      <c r="J115" s="24">
        <v>8.1999999999999993</v>
      </c>
      <c r="K115" s="24">
        <v>4.2</v>
      </c>
      <c r="L115" s="24">
        <v>5.9</v>
      </c>
      <c r="M115" s="24">
        <v>4.2</v>
      </c>
      <c r="N115" s="24">
        <v>5.6</v>
      </c>
      <c r="O115" s="24">
        <v>11.55</v>
      </c>
      <c r="P115" s="23">
        <v>1</v>
      </c>
    </row>
    <row r="116" spans="1:16" x14ac:dyDescent="0.2">
      <c r="A116" s="22" t="s">
        <v>172</v>
      </c>
      <c r="B116" s="23">
        <v>14</v>
      </c>
      <c r="C116" s="23">
        <v>0</v>
      </c>
      <c r="D116" s="23">
        <v>1</v>
      </c>
      <c r="E116" s="23">
        <v>1</v>
      </c>
      <c r="F116" s="24">
        <v>8.4</v>
      </c>
      <c r="G116" s="25">
        <v>5.3</v>
      </c>
      <c r="H116" s="24">
        <v>3.2</v>
      </c>
      <c r="I116" s="24">
        <v>5.9</v>
      </c>
      <c r="J116" s="24">
        <v>6.7</v>
      </c>
      <c r="K116" s="24">
        <v>4</v>
      </c>
      <c r="L116" s="24">
        <v>5</v>
      </c>
      <c r="M116" s="24">
        <v>3.6</v>
      </c>
      <c r="N116" s="24">
        <v>4.9000000000000004</v>
      </c>
      <c r="O116" s="24">
        <v>11.850000000000001</v>
      </c>
      <c r="P116" s="23">
        <v>1</v>
      </c>
    </row>
    <row r="117" spans="1:16" x14ac:dyDescent="0.2">
      <c r="A117" s="22" t="s">
        <v>173</v>
      </c>
      <c r="B117" s="23">
        <v>11</v>
      </c>
      <c r="C117" s="23">
        <v>1</v>
      </c>
      <c r="D117" s="23">
        <v>1</v>
      </c>
      <c r="E117" s="23">
        <v>1</v>
      </c>
      <c r="F117" s="24">
        <v>7.7</v>
      </c>
      <c r="G117" s="25">
        <v>4.7</v>
      </c>
      <c r="H117" s="24">
        <v>4.3</v>
      </c>
      <c r="I117" s="24">
        <v>7</v>
      </c>
      <c r="J117" s="24">
        <v>7.7</v>
      </c>
      <c r="K117" s="24">
        <v>5.0999999999999996</v>
      </c>
      <c r="L117" s="24">
        <v>4.7</v>
      </c>
      <c r="M117" s="24">
        <v>3.7</v>
      </c>
      <c r="N117" s="24">
        <v>5.4</v>
      </c>
      <c r="O117" s="24">
        <v>10.350000000000001</v>
      </c>
      <c r="P117" s="23">
        <v>0</v>
      </c>
    </row>
    <row r="118" spans="1:16" x14ac:dyDescent="0.2">
      <c r="A118" s="22" t="s">
        <v>174</v>
      </c>
      <c r="B118" s="23">
        <v>10</v>
      </c>
      <c r="C118" s="23">
        <v>0</v>
      </c>
      <c r="D118" s="23">
        <v>1</v>
      </c>
      <c r="E118" s="23">
        <v>1</v>
      </c>
      <c r="F118" s="24">
        <v>9.1999999999999993</v>
      </c>
      <c r="G118" s="25">
        <v>6.5</v>
      </c>
      <c r="H118" s="24">
        <v>4.9000000000000004</v>
      </c>
      <c r="I118" s="24">
        <v>6.2</v>
      </c>
      <c r="J118" s="24">
        <v>7.3</v>
      </c>
      <c r="K118" s="24">
        <v>4.2</v>
      </c>
      <c r="L118" s="24">
        <v>4.5999999999999996</v>
      </c>
      <c r="M118" s="24">
        <v>4.2</v>
      </c>
      <c r="N118" s="24">
        <v>7.7</v>
      </c>
      <c r="O118" s="24">
        <v>14.25</v>
      </c>
      <c r="P118" s="23">
        <v>1</v>
      </c>
    </row>
    <row r="119" spans="1:16" x14ac:dyDescent="0.2">
      <c r="A119" s="22" t="s">
        <v>175</v>
      </c>
      <c r="B119" s="23">
        <v>5</v>
      </c>
      <c r="C119" s="23">
        <v>1</v>
      </c>
      <c r="D119" s="23">
        <v>1</v>
      </c>
      <c r="E119" s="23">
        <v>0</v>
      </c>
      <c r="F119" s="24">
        <v>7.3</v>
      </c>
      <c r="G119" s="25">
        <v>3.6</v>
      </c>
      <c r="H119" s="24">
        <v>5.4</v>
      </c>
      <c r="I119" s="24">
        <v>6.1</v>
      </c>
      <c r="J119" s="24">
        <v>8</v>
      </c>
      <c r="K119" s="24">
        <v>2.8</v>
      </c>
      <c r="L119" s="24">
        <v>3.3</v>
      </c>
      <c r="M119" s="24">
        <v>2.9</v>
      </c>
      <c r="N119" s="24">
        <v>4.0999999999999996</v>
      </c>
      <c r="O119" s="24">
        <v>11.25</v>
      </c>
      <c r="P119" s="23">
        <v>0</v>
      </c>
    </row>
    <row r="120" spans="1:16" x14ac:dyDescent="0.2">
      <c r="A120" s="22" t="s">
        <v>176</v>
      </c>
      <c r="B120" s="23">
        <v>11</v>
      </c>
      <c r="C120" s="23">
        <v>0</v>
      </c>
      <c r="D120" s="23">
        <v>0</v>
      </c>
      <c r="E120" s="23">
        <v>1</v>
      </c>
      <c r="F120" s="24">
        <v>9</v>
      </c>
      <c r="G120" s="25">
        <v>5.6</v>
      </c>
      <c r="H120" s="24">
        <v>3</v>
      </c>
      <c r="I120" s="24">
        <v>5</v>
      </c>
      <c r="J120" s="24">
        <v>6</v>
      </c>
      <c r="K120" s="24">
        <v>3.3</v>
      </c>
      <c r="L120" s="24">
        <v>3.9</v>
      </c>
      <c r="M120" s="24">
        <v>3.1</v>
      </c>
      <c r="N120" s="24">
        <v>4.2</v>
      </c>
      <c r="O120" s="24">
        <v>12</v>
      </c>
      <c r="P120" s="23">
        <v>1</v>
      </c>
    </row>
    <row r="121" spans="1:16" x14ac:dyDescent="0.2">
      <c r="A121" s="22" t="s">
        <v>177</v>
      </c>
      <c r="B121" s="23">
        <v>6</v>
      </c>
      <c r="C121" s="23">
        <v>0</v>
      </c>
      <c r="D121" s="23">
        <v>1</v>
      </c>
      <c r="E121" s="23">
        <v>0</v>
      </c>
      <c r="F121" s="24">
        <v>8.1</v>
      </c>
      <c r="G121" s="25">
        <v>2.5</v>
      </c>
      <c r="H121" s="24">
        <v>4.0999999999999996</v>
      </c>
      <c r="I121" s="24">
        <v>3.8</v>
      </c>
      <c r="J121" s="24">
        <v>6.6</v>
      </c>
      <c r="K121" s="24">
        <v>2.6</v>
      </c>
      <c r="L121" s="24">
        <v>3.5</v>
      </c>
      <c r="M121" s="24">
        <v>3</v>
      </c>
      <c r="N121" s="24">
        <v>3.9</v>
      </c>
      <c r="O121" s="24">
        <v>10.649999999999999</v>
      </c>
      <c r="P121" s="23">
        <v>0</v>
      </c>
    </row>
    <row r="122" spans="1:16" x14ac:dyDescent="0.2">
      <c r="A122" s="22" t="s">
        <v>178</v>
      </c>
      <c r="B122" s="23">
        <v>9</v>
      </c>
      <c r="C122" s="23">
        <v>0</v>
      </c>
      <c r="D122" s="23">
        <v>1</v>
      </c>
      <c r="E122" s="23">
        <v>1</v>
      </c>
      <c r="F122" s="24">
        <v>7.4</v>
      </c>
      <c r="G122" s="25">
        <v>6.6</v>
      </c>
      <c r="H122" s="24">
        <v>5</v>
      </c>
      <c r="I122" s="24">
        <v>6.9</v>
      </c>
      <c r="J122" s="24">
        <v>9.6</v>
      </c>
      <c r="K122" s="24">
        <v>5.7</v>
      </c>
      <c r="L122" s="24">
        <v>6.5</v>
      </c>
      <c r="M122" s="24">
        <v>5.5</v>
      </c>
      <c r="N122" s="24">
        <v>7</v>
      </c>
      <c r="O122" s="24">
        <v>13.200000000000001</v>
      </c>
      <c r="P122" s="23">
        <v>1</v>
      </c>
    </row>
    <row r="123" spans="1:16" x14ac:dyDescent="0.2">
      <c r="A123" s="22" t="s">
        <v>179</v>
      </c>
      <c r="B123" s="23">
        <v>9</v>
      </c>
      <c r="C123" s="23">
        <v>1</v>
      </c>
      <c r="D123" s="23">
        <v>1</v>
      </c>
      <c r="E123" s="23">
        <v>0</v>
      </c>
      <c r="F123" s="24">
        <v>7.9</v>
      </c>
      <c r="G123" s="25">
        <v>4.5</v>
      </c>
      <c r="H123" s="24">
        <v>4.3</v>
      </c>
      <c r="I123" s="24">
        <v>4.8</v>
      </c>
      <c r="J123" s="24">
        <v>9.6999999999999993</v>
      </c>
      <c r="K123" s="24">
        <v>4.8</v>
      </c>
      <c r="L123" s="24">
        <v>5.4</v>
      </c>
      <c r="M123" s="24">
        <v>3.5</v>
      </c>
      <c r="N123" s="24">
        <v>6.2</v>
      </c>
      <c r="O123" s="24">
        <v>12</v>
      </c>
      <c r="P123" s="23">
        <v>0</v>
      </c>
    </row>
    <row r="124" spans="1:16" x14ac:dyDescent="0.2">
      <c r="A124" s="22" t="s">
        <v>180</v>
      </c>
      <c r="B124" s="23">
        <v>10</v>
      </c>
      <c r="C124" s="23">
        <v>0</v>
      </c>
      <c r="D124" s="23">
        <v>1</v>
      </c>
      <c r="E124" s="23">
        <v>0</v>
      </c>
      <c r="F124" s="24">
        <v>7.7</v>
      </c>
      <c r="G124" s="25">
        <v>2.2000000000000002</v>
      </c>
      <c r="H124" s="24">
        <v>2.4</v>
      </c>
      <c r="I124" s="24">
        <v>3.4</v>
      </c>
      <c r="J124" s="24">
        <v>6.2</v>
      </c>
      <c r="K124" s="24">
        <v>3.2</v>
      </c>
      <c r="L124" s="24">
        <v>3.1</v>
      </c>
      <c r="M124" s="24">
        <v>2.6</v>
      </c>
      <c r="N124" s="24">
        <v>3.4</v>
      </c>
      <c r="O124" s="24">
        <v>11.55</v>
      </c>
      <c r="P124" s="23">
        <v>0</v>
      </c>
    </row>
    <row r="125" spans="1:16" x14ac:dyDescent="0.2">
      <c r="A125" s="22" t="s">
        <v>181</v>
      </c>
      <c r="B125" s="23">
        <v>5</v>
      </c>
      <c r="C125" s="23">
        <v>0</v>
      </c>
      <c r="D125" s="23">
        <v>1</v>
      </c>
      <c r="E125" s="23">
        <v>1</v>
      </c>
      <c r="F125" s="24">
        <v>9.4</v>
      </c>
      <c r="G125" s="25">
        <v>4</v>
      </c>
      <c r="H125" s="24">
        <v>3.2</v>
      </c>
      <c r="I125" s="24">
        <v>4.5999999999999996</v>
      </c>
      <c r="J125" s="24">
        <v>6.3</v>
      </c>
      <c r="K125" s="24">
        <v>5.8</v>
      </c>
      <c r="L125" s="24">
        <v>4.5999999999999996</v>
      </c>
      <c r="M125" s="24">
        <v>4.5999999999999996</v>
      </c>
      <c r="N125" s="24">
        <v>7</v>
      </c>
      <c r="O125" s="24">
        <v>12.299999999999999</v>
      </c>
      <c r="P125" s="23">
        <v>1</v>
      </c>
    </row>
    <row r="126" spans="1:16" x14ac:dyDescent="0.2">
      <c r="A126" s="22" t="s">
        <v>182</v>
      </c>
      <c r="B126" s="23">
        <v>7</v>
      </c>
      <c r="C126" s="23">
        <v>1</v>
      </c>
      <c r="D126" s="23">
        <v>1</v>
      </c>
      <c r="E126" s="23">
        <v>0</v>
      </c>
      <c r="F126" s="24">
        <v>7.2</v>
      </c>
      <c r="G126" s="25">
        <v>4.3</v>
      </c>
      <c r="H126" s="24">
        <v>3.9</v>
      </c>
      <c r="I126" s="24">
        <v>4.7</v>
      </c>
      <c r="J126" s="24">
        <v>10</v>
      </c>
      <c r="K126" s="24">
        <v>3.2</v>
      </c>
      <c r="L126" s="24">
        <v>4.0999999999999996</v>
      </c>
      <c r="M126" s="24">
        <v>2.5</v>
      </c>
      <c r="N126" s="24">
        <v>4.2</v>
      </c>
      <c r="O126" s="24">
        <v>9.75</v>
      </c>
      <c r="P126" s="23">
        <v>0</v>
      </c>
    </row>
    <row r="127" spans="1:16" x14ac:dyDescent="0.2">
      <c r="A127" s="22" t="s">
        <v>183</v>
      </c>
      <c r="B127" s="23">
        <v>15</v>
      </c>
      <c r="C127" s="23">
        <v>0</v>
      </c>
      <c r="D127" s="23">
        <v>0</v>
      </c>
      <c r="E127" s="23">
        <v>1</v>
      </c>
      <c r="F127" s="24">
        <v>8.3000000000000007</v>
      </c>
      <c r="G127" s="25">
        <v>5.2</v>
      </c>
      <c r="H127" s="24">
        <v>5.3</v>
      </c>
      <c r="I127" s="24">
        <v>6.1</v>
      </c>
      <c r="J127" s="24">
        <v>5.3</v>
      </c>
      <c r="K127" s="24">
        <v>4.0999999999999996</v>
      </c>
      <c r="L127" s="24">
        <v>2.9</v>
      </c>
      <c r="M127" s="24">
        <v>3.1</v>
      </c>
      <c r="N127" s="24">
        <v>4</v>
      </c>
      <c r="O127" s="24">
        <v>12.149999999999999</v>
      </c>
      <c r="P127" s="23">
        <v>1</v>
      </c>
    </row>
    <row r="128" spans="1:16" x14ac:dyDescent="0.2">
      <c r="A128" s="22" t="s">
        <v>184</v>
      </c>
      <c r="B128" s="23">
        <v>12</v>
      </c>
      <c r="C128" s="23">
        <v>1</v>
      </c>
      <c r="D128" s="23">
        <v>0</v>
      </c>
      <c r="E128" s="23">
        <v>0</v>
      </c>
      <c r="F128" s="24">
        <v>7.9</v>
      </c>
      <c r="G128" s="25">
        <v>5.4</v>
      </c>
      <c r="H128" s="24">
        <v>4.9000000000000004</v>
      </c>
      <c r="I128" s="24">
        <v>5.8</v>
      </c>
      <c r="J128" s="24">
        <v>4.7</v>
      </c>
      <c r="K128" s="24">
        <v>4.5999999999999996</v>
      </c>
      <c r="L128" s="24">
        <v>4.2</v>
      </c>
      <c r="M128" s="24">
        <v>4.3</v>
      </c>
      <c r="N128" s="24">
        <v>6.6</v>
      </c>
      <c r="O128" s="24">
        <v>12.149999999999999</v>
      </c>
      <c r="P128" s="23">
        <v>0</v>
      </c>
    </row>
    <row r="129" spans="1:16" x14ac:dyDescent="0.2">
      <c r="A129" s="22" t="s">
        <v>185</v>
      </c>
      <c r="B129" s="23">
        <v>7</v>
      </c>
      <c r="C129" s="23">
        <v>1</v>
      </c>
      <c r="D129" s="23">
        <v>1</v>
      </c>
      <c r="E129" s="23">
        <v>0</v>
      </c>
      <c r="F129" s="24">
        <v>7.3</v>
      </c>
      <c r="G129" s="25">
        <v>3.6</v>
      </c>
      <c r="H129" s="24">
        <v>3.6</v>
      </c>
      <c r="I129" s="24">
        <v>6.1</v>
      </c>
      <c r="J129" s="24">
        <v>8</v>
      </c>
      <c r="K129" s="24">
        <v>3.3</v>
      </c>
      <c r="L129" s="24">
        <v>3.3</v>
      </c>
      <c r="M129" s="24">
        <v>2.9</v>
      </c>
      <c r="N129" s="24">
        <v>4</v>
      </c>
      <c r="O129" s="24">
        <v>10.350000000000001</v>
      </c>
      <c r="P129" s="23">
        <v>0</v>
      </c>
    </row>
    <row r="130" spans="1:16" x14ac:dyDescent="0.2">
      <c r="A130" s="22" t="s">
        <v>186</v>
      </c>
      <c r="B130" s="23">
        <v>11</v>
      </c>
      <c r="C130" s="23">
        <v>1</v>
      </c>
      <c r="D130" s="23">
        <v>1</v>
      </c>
      <c r="E130" s="23">
        <v>1</v>
      </c>
      <c r="F130" s="24">
        <v>9.6</v>
      </c>
      <c r="G130" s="25">
        <v>7.2</v>
      </c>
      <c r="H130" s="24">
        <v>5.6</v>
      </c>
      <c r="I130" s="24">
        <v>7.8</v>
      </c>
      <c r="J130" s="24">
        <v>4.5</v>
      </c>
      <c r="K130" s="24">
        <v>4.4000000000000004</v>
      </c>
      <c r="L130" s="24">
        <v>3</v>
      </c>
      <c r="M130" s="24">
        <v>4.3</v>
      </c>
      <c r="N130" s="24">
        <v>6.2</v>
      </c>
      <c r="O130" s="24">
        <v>13.950000000000001</v>
      </c>
      <c r="P130" s="23">
        <v>1</v>
      </c>
    </row>
    <row r="131" spans="1:16" x14ac:dyDescent="0.2">
      <c r="A131" s="22" t="s">
        <v>187</v>
      </c>
      <c r="B131" s="23">
        <v>4</v>
      </c>
      <c r="C131" s="23">
        <v>0</v>
      </c>
      <c r="D131" s="23">
        <v>0</v>
      </c>
      <c r="E131" s="23">
        <v>0</v>
      </c>
      <c r="F131" s="24">
        <v>8.3000000000000007</v>
      </c>
      <c r="G131" s="25">
        <v>2.8</v>
      </c>
      <c r="H131" s="24">
        <v>3</v>
      </c>
      <c r="I131" s="24">
        <v>2.5</v>
      </c>
      <c r="J131" s="24">
        <v>5.2</v>
      </c>
      <c r="K131" s="24">
        <v>1.2</v>
      </c>
      <c r="L131" s="24">
        <v>2.5</v>
      </c>
      <c r="M131" s="24">
        <v>2.1</v>
      </c>
      <c r="N131" s="24">
        <v>2.6</v>
      </c>
      <c r="O131" s="24">
        <v>9.3000000000000007</v>
      </c>
      <c r="P131" s="23">
        <v>0</v>
      </c>
    </row>
    <row r="132" spans="1:16" x14ac:dyDescent="0.2">
      <c r="A132" s="22" t="s">
        <v>188</v>
      </c>
      <c r="B132" s="23">
        <v>9</v>
      </c>
      <c r="C132" s="23">
        <v>0</v>
      </c>
      <c r="D132" s="23">
        <v>0</v>
      </c>
      <c r="E132" s="23">
        <v>1</v>
      </c>
      <c r="F132" s="24">
        <v>8.6</v>
      </c>
      <c r="G132" s="25">
        <v>5.0999999999999996</v>
      </c>
      <c r="H132" s="24">
        <v>2.9</v>
      </c>
      <c r="I132" s="24">
        <v>4.7</v>
      </c>
      <c r="J132" s="24">
        <v>3.7</v>
      </c>
      <c r="K132" s="24">
        <v>5</v>
      </c>
      <c r="L132" s="24">
        <v>3.4</v>
      </c>
      <c r="M132" s="24">
        <v>4</v>
      </c>
      <c r="N132" s="24">
        <v>6.1</v>
      </c>
      <c r="O132" s="24">
        <v>12</v>
      </c>
      <c r="P132" s="23">
        <v>0</v>
      </c>
    </row>
    <row r="133" spans="1:16" x14ac:dyDescent="0.2">
      <c r="A133" s="22" t="s">
        <v>189</v>
      </c>
      <c r="B133" s="23">
        <v>9</v>
      </c>
      <c r="C133" s="23">
        <v>1</v>
      </c>
      <c r="D133" s="23">
        <v>0</v>
      </c>
      <c r="E133" s="23">
        <v>0</v>
      </c>
      <c r="F133" s="24">
        <v>8</v>
      </c>
      <c r="G133" s="25">
        <v>2.5</v>
      </c>
      <c r="H133" s="24">
        <v>3.4</v>
      </c>
      <c r="I133" s="24">
        <v>3</v>
      </c>
      <c r="J133" s="24">
        <v>5.2</v>
      </c>
      <c r="K133" s="24">
        <v>4.5999999999999996</v>
      </c>
      <c r="L133" s="24">
        <v>4.2</v>
      </c>
      <c r="M133" s="24">
        <v>4.7</v>
      </c>
      <c r="N133" s="24">
        <v>6.9</v>
      </c>
      <c r="O133" s="24">
        <v>10.649999999999999</v>
      </c>
      <c r="P133" s="23">
        <v>0</v>
      </c>
    </row>
    <row r="134" spans="1:16" x14ac:dyDescent="0.2">
      <c r="A134" s="22" t="s">
        <v>190</v>
      </c>
      <c r="B134" s="23">
        <v>2</v>
      </c>
      <c r="C134" s="23">
        <v>1</v>
      </c>
      <c r="D134" s="23">
        <v>1</v>
      </c>
      <c r="E134" s="23">
        <v>0</v>
      </c>
      <c r="F134" s="24">
        <v>6.4</v>
      </c>
      <c r="G134" s="25">
        <v>3.2</v>
      </c>
      <c r="H134" s="24">
        <v>2.2000000000000002</v>
      </c>
      <c r="I134" s="24">
        <v>5</v>
      </c>
      <c r="J134" s="24">
        <v>8.4</v>
      </c>
      <c r="K134" s="24">
        <v>2.4</v>
      </c>
      <c r="L134" s="24">
        <v>3.7</v>
      </c>
      <c r="M134" s="24">
        <v>1.6</v>
      </c>
      <c r="N134" s="24">
        <v>3.6</v>
      </c>
      <c r="O134" s="24">
        <v>9.75</v>
      </c>
      <c r="P134" s="23">
        <v>0</v>
      </c>
    </row>
    <row r="135" spans="1:16" x14ac:dyDescent="0.2">
      <c r="A135" s="22" t="s">
        <v>191</v>
      </c>
      <c r="B135" s="23">
        <v>10</v>
      </c>
      <c r="C135" s="23">
        <v>0</v>
      </c>
      <c r="D135" s="23">
        <v>1</v>
      </c>
      <c r="E135" s="23">
        <v>0</v>
      </c>
      <c r="F135" s="24">
        <v>6.6</v>
      </c>
      <c r="G135" s="25">
        <v>3.8</v>
      </c>
      <c r="H135" s="24">
        <v>3.2</v>
      </c>
      <c r="I135" s="24">
        <v>6.6</v>
      </c>
      <c r="J135" s="24">
        <v>8.1999999999999993</v>
      </c>
      <c r="K135" s="24">
        <v>4.3</v>
      </c>
      <c r="L135" s="24">
        <v>4.0999999999999996</v>
      </c>
      <c r="M135" s="24">
        <v>3.3</v>
      </c>
      <c r="N135" s="24">
        <v>6.3</v>
      </c>
      <c r="O135" s="24">
        <v>10.649999999999999</v>
      </c>
      <c r="P135" s="23">
        <v>0</v>
      </c>
    </row>
    <row r="136" spans="1:16" x14ac:dyDescent="0.2">
      <c r="A136" s="22" t="s">
        <v>192</v>
      </c>
      <c r="B136" s="23">
        <v>14</v>
      </c>
      <c r="C136" s="23">
        <v>0</v>
      </c>
      <c r="D136" s="23">
        <v>0</v>
      </c>
      <c r="E136" s="23">
        <v>1</v>
      </c>
      <c r="F136" s="24">
        <v>7.6</v>
      </c>
      <c r="G136" s="25">
        <v>4</v>
      </c>
      <c r="H136" s="24">
        <v>3.2</v>
      </c>
      <c r="I136" s="24">
        <v>4.2</v>
      </c>
      <c r="J136" s="24">
        <v>5.8</v>
      </c>
      <c r="K136" s="24">
        <v>3.6</v>
      </c>
      <c r="L136" s="24">
        <v>3.8</v>
      </c>
      <c r="M136" s="24">
        <v>4.2</v>
      </c>
      <c r="N136" s="24">
        <v>6</v>
      </c>
      <c r="O136" s="24">
        <v>12.299999999999999</v>
      </c>
      <c r="P136" s="23">
        <v>1</v>
      </c>
    </row>
    <row r="137" spans="1:16" x14ac:dyDescent="0.2">
      <c r="A137" s="22" t="s">
        <v>193</v>
      </c>
      <c r="B137" s="23">
        <v>1</v>
      </c>
      <c r="C137" s="23">
        <v>1</v>
      </c>
      <c r="D137" s="23">
        <v>0</v>
      </c>
      <c r="E137" s="23">
        <v>1</v>
      </c>
      <c r="F137" s="24">
        <v>9.4</v>
      </c>
      <c r="G137" s="25">
        <v>4.0999999999999996</v>
      </c>
      <c r="H137" s="24">
        <v>3.4</v>
      </c>
      <c r="I137" s="24">
        <v>4.7</v>
      </c>
      <c r="J137" s="24">
        <v>7.6</v>
      </c>
      <c r="K137" s="24">
        <v>5.0999999999999996</v>
      </c>
      <c r="L137" s="24">
        <v>3.7</v>
      </c>
      <c r="M137" s="24">
        <v>4.4000000000000004</v>
      </c>
      <c r="N137" s="24">
        <v>5.6</v>
      </c>
      <c r="O137" s="24">
        <v>10.5</v>
      </c>
      <c r="P137" s="23">
        <v>1</v>
      </c>
    </row>
    <row r="138" spans="1:16" x14ac:dyDescent="0.2">
      <c r="A138" s="22" t="s">
        <v>194</v>
      </c>
      <c r="B138" s="23">
        <v>4</v>
      </c>
      <c r="C138" s="23">
        <v>0</v>
      </c>
      <c r="D138" s="23">
        <v>0</v>
      </c>
      <c r="E138" s="23">
        <v>0</v>
      </c>
      <c r="F138" s="24">
        <v>8.3000000000000007</v>
      </c>
      <c r="G138" s="25">
        <v>2.8</v>
      </c>
      <c r="H138" s="24">
        <v>3</v>
      </c>
      <c r="I138" s="24">
        <v>2.5</v>
      </c>
      <c r="J138" s="24">
        <v>5.2</v>
      </c>
      <c r="K138" s="24">
        <v>1.8</v>
      </c>
      <c r="L138" s="24">
        <v>2.5</v>
      </c>
      <c r="M138" s="24">
        <v>2.1</v>
      </c>
      <c r="N138" s="24">
        <v>3.1</v>
      </c>
      <c r="O138" s="24">
        <v>10.050000000000001</v>
      </c>
      <c r="P138" s="23">
        <v>0</v>
      </c>
    </row>
    <row r="139" spans="1:16" x14ac:dyDescent="0.2">
      <c r="A139" s="22" t="s">
        <v>195</v>
      </c>
      <c r="B139" s="23">
        <v>13</v>
      </c>
      <c r="C139" s="23">
        <v>1</v>
      </c>
      <c r="D139" s="23">
        <v>1</v>
      </c>
      <c r="E139" s="23">
        <v>1</v>
      </c>
      <c r="F139" s="24">
        <v>7.8</v>
      </c>
      <c r="G139" s="25">
        <v>4.9000000000000004</v>
      </c>
      <c r="H139" s="24">
        <v>5.8</v>
      </c>
      <c r="I139" s="24">
        <v>7.1</v>
      </c>
      <c r="J139" s="24">
        <v>7.9</v>
      </c>
      <c r="K139" s="24">
        <v>4.0999999999999996</v>
      </c>
      <c r="L139" s="24">
        <v>4.9000000000000004</v>
      </c>
      <c r="M139" s="24">
        <v>3.9</v>
      </c>
      <c r="N139" s="24">
        <v>5.7</v>
      </c>
      <c r="O139" s="24">
        <v>11.25</v>
      </c>
      <c r="P139" s="23">
        <v>0</v>
      </c>
    </row>
    <row r="140" spans="1:16" x14ac:dyDescent="0.2">
      <c r="A140" s="22" t="s">
        <v>196</v>
      </c>
      <c r="B140" s="23">
        <v>13</v>
      </c>
      <c r="C140" s="23">
        <v>1</v>
      </c>
      <c r="D140" s="23">
        <v>1</v>
      </c>
      <c r="E140" s="23">
        <v>0</v>
      </c>
      <c r="F140" s="24">
        <v>7.1</v>
      </c>
      <c r="G140" s="25">
        <v>4.2</v>
      </c>
      <c r="H140" s="24">
        <v>2.8</v>
      </c>
      <c r="I140" s="24">
        <v>4.5</v>
      </c>
      <c r="J140" s="24">
        <v>9.9</v>
      </c>
      <c r="K140" s="24">
        <v>2.8</v>
      </c>
      <c r="L140" s="24">
        <v>4</v>
      </c>
      <c r="M140" s="24">
        <v>2.4</v>
      </c>
      <c r="N140" s="24">
        <v>3.3</v>
      </c>
      <c r="O140" s="24">
        <v>11.100000000000001</v>
      </c>
      <c r="P140" s="23">
        <v>0</v>
      </c>
    </row>
    <row r="141" spans="1:16" x14ac:dyDescent="0.2">
      <c r="A141" s="22" t="s">
        <v>197</v>
      </c>
      <c r="B141" s="23">
        <v>15</v>
      </c>
      <c r="C141" s="23">
        <v>0</v>
      </c>
      <c r="D141" s="23">
        <v>1</v>
      </c>
      <c r="E141" s="23">
        <v>1</v>
      </c>
      <c r="F141" s="24">
        <v>7.6</v>
      </c>
      <c r="G141" s="25">
        <v>3.6</v>
      </c>
      <c r="H141" s="24">
        <v>2.2000000000000002</v>
      </c>
      <c r="I141" s="24">
        <v>5</v>
      </c>
      <c r="J141" s="24">
        <v>7.4</v>
      </c>
      <c r="K141" s="24">
        <v>4.4000000000000004</v>
      </c>
      <c r="L141" s="24">
        <v>5.8</v>
      </c>
      <c r="M141" s="24">
        <v>3.9</v>
      </c>
      <c r="N141" s="24">
        <v>4.8</v>
      </c>
      <c r="O141" s="24">
        <v>11.100000000000001</v>
      </c>
      <c r="P141" s="23">
        <v>0</v>
      </c>
    </row>
    <row r="142" spans="1:16" x14ac:dyDescent="0.2">
      <c r="A142" s="22" t="s">
        <v>198</v>
      </c>
      <c r="B142" s="23">
        <v>12</v>
      </c>
      <c r="C142" s="23">
        <v>1</v>
      </c>
      <c r="D142" s="23">
        <v>1</v>
      </c>
      <c r="E142" s="23">
        <v>0</v>
      </c>
      <c r="F142" s="24">
        <v>5.6</v>
      </c>
      <c r="G142" s="25">
        <v>4.9000000000000004</v>
      </c>
      <c r="H142" s="24">
        <v>5.2</v>
      </c>
      <c r="I142" s="24">
        <v>5.6</v>
      </c>
      <c r="J142" s="24">
        <v>9.1</v>
      </c>
      <c r="K142" s="24">
        <v>4.5</v>
      </c>
      <c r="L142" s="24">
        <v>6</v>
      </c>
      <c r="M142" s="24">
        <v>4.5</v>
      </c>
      <c r="N142" s="24">
        <v>6.3</v>
      </c>
      <c r="O142" s="24">
        <v>11.850000000000001</v>
      </c>
      <c r="P142" s="23">
        <v>0</v>
      </c>
    </row>
    <row r="143" spans="1:16" x14ac:dyDescent="0.2">
      <c r="A143" s="22" t="s">
        <v>199</v>
      </c>
      <c r="B143" s="23">
        <v>3</v>
      </c>
      <c r="C143" s="23">
        <v>1</v>
      </c>
      <c r="D143" s="23">
        <v>0</v>
      </c>
      <c r="E143" s="23">
        <v>0</v>
      </c>
      <c r="F143" s="24">
        <v>9.9</v>
      </c>
      <c r="G143" s="25">
        <v>4.3</v>
      </c>
      <c r="H143" s="24">
        <v>1.5</v>
      </c>
      <c r="I143" s="24">
        <v>3.5</v>
      </c>
      <c r="J143" s="24">
        <v>5.4</v>
      </c>
      <c r="K143" s="24">
        <v>4</v>
      </c>
      <c r="L143" s="24">
        <v>4.9000000000000004</v>
      </c>
      <c r="M143" s="24">
        <v>4</v>
      </c>
      <c r="N143" s="24">
        <v>5.8</v>
      </c>
      <c r="O143" s="24">
        <v>12</v>
      </c>
      <c r="P143" s="23">
        <v>1</v>
      </c>
    </row>
    <row r="144" spans="1:16" x14ac:dyDescent="0.2">
      <c r="A144" s="22" t="s">
        <v>200</v>
      </c>
      <c r="B144" s="23">
        <v>3</v>
      </c>
      <c r="C144" s="23">
        <v>0</v>
      </c>
      <c r="D144" s="23">
        <v>1</v>
      </c>
      <c r="E144" s="23">
        <v>1</v>
      </c>
      <c r="F144" s="24">
        <v>9.1999999999999993</v>
      </c>
      <c r="G144" s="25">
        <v>4.9000000000000004</v>
      </c>
      <c r="H144" s="24">
        <v>4.9000000000000004</v>
      </c>
      <c r="I144" s="24">
        <v>5.8</v>
      </c>
      <c r="J144" s="24">
        <v>4.5</v>
      </c>
      <c r="K144" s="24">
        <v>4.2</v>
      </c>
      <c r="L144" s="24">
        <v>4</v>
      </c>
      <c r="M144" s="24">
        <v>4.5</v>
      </c>
      <c r="N144" s="24">
        <v>6.9</v>
      </c>
      <c r="O144" s="24">
        <v>12</v>
      </c>
      <c r="P144" s="23">
        <v>1</v>
      </c>
    </row>
    <row r="145" spans="1:16" x14ac:dyDescent="0.2">
      <c r="A145" s="22" t="s">
        <v>201</v>
      </c>
      <c r="B145" s="23">
        <v>7</v>
      </c>
      <c r="C145" s="23">
        <v>1</v>
      </c>
      <c r="D145" s="23">
        <v>0</v>
      </c>
      <c r="E145" s="23">
        <v>0</v>
      </c>
      <c r="F145" s="24">
        <v>9.1</v>
      </c>
      <c r="G145" s="25">
        <v>5.3</v>
      </c>
      <c r="H145" s="24">
        <v>3.1</v>
      </c>
      <c r="I145" s="24">
        <v>4.5</v>
      </c>
      <c r="J145" s="24">
        <v>7.3</v>
      </c>
      <c r="K145" s="24">
        <v>4.5</v>
      </c>
      <c r="L145" s="24">
        <v>3.4</v>
      </c>
      <c r="M145" s="24">
        <v>4.2</v>
      </c>
      <c r="N145" s="24">
        <v>5.0999999999999996</v>
      </c>
      <c r="O145" s="24">
        <v>12.600000000000001</v>
      </c>
      <c r="P145" s="23">
        <v>0</v>
      </c>
    </row>
    <row r="146" spans="1:16" x14ac:dyDescent="0.2">
      <c r="A146" s="22" t="s">
        <v>202</v>
      </c>
      <c r="B146" s="23">
        <v>7</v>
      </c>
      <c r="C146" s="23">
        <v>1</v>
      </c>
      <c r="D146" s="23">
        <v>0</v>
      </c>
      <c r="E146" s="23">
        <v>0</v>
      </c>
      <c r="F146" s="24">
        <v>9.9</v>
      </c>
      <c r="G146" s="25">
        <v>5.7</v>
      </c>
      <c r="H146" s="24">
        <v>3.4</v>
      </c>
      <c r="I146" s="24">
        <v>4.5</v>
      </c>
      <c r="J146" s="24">
        <v>3.8</v>
      </c>
      <c r="K146" s="24">
        <v>3.8</v>
      </c>
      <c r="L146" s="24">
        <v>4</v>
      </c>
      <c r="M146" s="24">
        <v>3.5</v>
      </c>
      <c r="N146" s="24">
        <v>5.4</v>
      </c>
      <c r="O146" s="24">
        <v>13.200000000000001</v>
      </c>
      <c r="P146" s="23">
        <v>1</v>
      </c>
    </row>
    <row r="147" spans="1:16" x14ac:dyDescent="0.2">
      <c r="A147" s="22" t="s">
        <v>203</v>
      </c>
      <c r="B147" s="23">
        <v>14</v>
      </c>
      <c r="C147" s="23">
        <v>1</v>
      </c>
      <c r="D147" s="23">
        <v>0</v>
      </c>
      <c r="E147" s="23">
        <v>1</v>
      </c>
      <c r="F147" s="24">
        <v>9.9</v>
      </c>
      <c r="G147" s="25">
        <v>5.7</v>
      </c>
      <c r="H147" s="24">
        <v>3.2</v>
      </c>
      <c r="I147" s="24">
        <v>4.5</v>
      </c>
      <c r="J147" s="24">
        <v>3.8</v>
      </c>
      <c r="K147" s="24">
        <v>4.0999999999999996</v>
      </c>
      <c r="L147" s="24">
        <v>4</v>
      </c>
      <c r="M147" s="24">
        <v>3.5</v>
      </c>
      <c r="N147" s="24">
        <v>4.0999999999999996</v>
      </c>
      <c r="O147" s="24">
        <v>11.850000000000001</v>
      </c>
      <c r="P147" s="23">
        <v>1</v>
      </c>
    </row>
    <row r="148" spans="1:16" x14ac:dyDescent="0.2">
      <c r="A148" s="22" t="s">
        <v>204</v>
      </c>
      <c r="B148" s="23">
        <v>5</v>
      </c>
      <c r="C148" s="23">
        <v>0</v>
      </c>
      <c r="D148" s="23">
        <v>1</v>
      </c>
      <c r="E148" s="23">
        <v>0</v>
      </c>
      <c r="F148" s="24">
        <v>6.6</v>
      </c>
      <c r="G148" s="25">
        <v>3.8</v>
      </c>
      <c r="H148" s="24">
        <v>4.5</v>
      </c>
      <c r="I148" s="24">
        <v>6.6</v>
      </c>
      <c r="J148" s="24">
        <v>8.1999999999999993</v>
      </c>
      <c r="K148" s="24">
        <v>4.5999999999999996</v>
      </c>
      <c r="L148" s="24">
        <v>4.0999999999999996</v>
      </c>
      <c r="M148" s="24">
        <v>3.3</v>
      </c>
      <c r="N148" s="24">
        <v>4.7</v>
      </c>
      <c r="O148" s="24">
        <v>9</v>
      </c>
      <c r="P148" s="23">
        <v>0</v>
      </c>
    </row>
    <row r="149" spans="1:16" x14ac:dyDescent="0.2">
      <c r="A149" s="22" t="s">
        <v>205</v>
      </c>
      <c r="B149" s="23">
        <v>15</v>
      </c>
      <c r="C149" s="23">
        <v>1</v>
      </c>
      <c r="D149" s="23">
        <v>0</v>
      </c>
      <c r="E149" s="23">
        <v>0</v>
      </c>
      <c r="F149" s="24">
        <v>9.1</v>
      </c>
      <c r="G149" s="25">
        <v>5.2</v>
      </c>
      <c r="H149" s="24">
        <v>4.0999999999999996</v>
      </c>
      <c r="I149" s="24">
        <v>5.4</v>
      </c>
      <c r="J149" s="24">
        <v>7.3</v>
      </c>
      <c r="K149" s="24">
        <v>3.7</v>
      </c>
      <c r="L149" s="24">
        <v>3</v>
      </c>
      <c r="M149" s="24">
        <v>3.3</v>
      </c>
      <c r="N149" s="24">
        <v>4.7</v>
      </c>
      <c r="O149" s="24">
        <v>12.299999999999999</v>
      </c>
      <c r="P149" s="23">
        <v>0</v>
      </c>
    </row>
    <row r="150" spans="1:16" x14ac:dyDescent="0.2">
      <c r="A150" s="22" t="s">
        <v>206</v>
      </c>
      <c r="B150" s="23">
        <v>7</v>
      </c>
      <c r="C150" s="23">
        <v>1</v>
      </c>
      <c r="D150" s="23">
        <v>1</v>
      </c>
      <c r="E150" s="23">
        <v>1</v>
      </c>
      <c r="F150" s="24">
        <v>5.0999999999999996</v>
      </c>
      <c r="G150" s="25">
        <v>6.6</v>
      </c>
      <c r="H150" s="24">
        <v>5.8</v>
      </c>
      <c r="I150" s="24">
        <v>7.8</v>
      </c>
      <c r="J150" s="24">
        <v>5.9</v>
      </c>
      <c r="K150" s="24">
        <v>5.0999999999999996</v>
      </c>
      <c r="L150" s="24">
        <v>6.3</v>
      </c>
      <c r="M150" s="24">
        <v>4.5</v>
      </c>
      <c r="N150" s="24">
        <v>6.2</v>
      </c>
      <c r="O150" s="24">
        <v>12.600000000000001</v>
      </c>
      <c r="P150" s="23">
        <v>1</v>
      </c>
    </row>
    <row r="151" spans="1:16" x14ac:dyDescent="0.2">
      <c r="A151" s="22" t="s">
        <v>207</v>
      </c>
      <c r="B151" s="23">
        <v>13</v>
      </c>
      <c r="C151" s="23">
        <v>0</v>
      </c>
      <c r="D151" s="23">
        <v>1</v>
      </c>
      <c r="E151" s="23">
        <v>0</v>
      </c>
      <c r="F151" s="24">
        <v>6</v>
      </c>
      <c r="G151" s="25">
        <v>4.0999999999999996</v>
      </c>
      <c r="H151" s="24">
        <v>4.8</v>
      </c>
      <c r="I151" s="24">
        <v>5.3</v>
      </c>
      <c r="J151" s="24">
        <v>8</v>
      </c>
      <c r="K151" s="24">
        <v>4.3</v>
      </c>
      <c r="L151" s="24">
        <v>5.3</v>
      </c>
      <c r="M151" s="24">
        <v>4</v>
      </c>
      <c r="N151" s="24">
        <v>5.8</v>
      </c>
      <c r="O151" s="24">
        <v>11.100000000000001</v>
      </c>
      <c r="P151" s="23">
        <v>0</v>
      </c>
    </row>
    <row r="152" spans="1:16" x14ac:dyDescent="0.2">
      <c r="A152" s="22" t="s">
        <v>208</v>
      </c>
      <c r="B152" s="23">
        <v>8</v>
      </c>
      <c r="C152" s="23">
        <v>0</v>
      </c>
      <c r="D152" s="23">
        <v>1</v>
      </c>
      <c r="E152" s="23">
        <v>0</v>
      </c>
      <c r="F152" s="24">
        <v>8.9</v>
      </c>
      <c r="G152" s="25">
        <v>5.8</v>
      </c>
      <c r="H152" s="24">
        <v>4.3</v>
      </c>
      <c r="I152" s="24">
        <v>6.9</v>
      </c>
      <c r="J152" s="24">
        <v>8.1999999999999993</v>
      </c>
      <c r="K152" s="24">
        <v>5</v>
      </c>
      <c r="L152" s="24">
        <v>5.9</v>
      </c>
      <c r="M152" s="24">
        <v>4.2</v>
      </c>
      <c r="N152" s="24">
        <v>5.7</v>
      </c>
      <c r="O152" s="24">
        <v>12</v>
      </c>
      <c r="P152" s="23">
        <v>0</v>
      </c>
    </row>
    <row r="153" spans="1:16" x14ac:dyDescent="0.2">
      <c r="A153" s="22" t="s">
        <v>209</v>
      </c>
      <c r="B153" s="23">
        <v>5</v>
      </c>
      <c r="C153" s="23">
        <v>0</v>
      </c>
      <c r="D153" s="23">
        <v>1</v>
      </c>
      <c r="E153" s="23">
        <v>0</v>
      </c>
      <c r="F153" s="24">
        <v>6.2</v>
      </c>
      <c r="G153" s="25">
        <v>3.3</v>
      </c>
      <c r="H153" s="24">
        <v>4</v>
      </c>
      <c r="I153" s="24">
        <v>5.0999999999999996</v>
      </c>
      <c r="J153" s="24">
        <v>6.9</v>
      </c>
      <c r="K153" s="24">
        <v>4</v>
      </c>
      <c r="L153" s="24">
        <v>6.3</v>
      </c>
      <c r="M153" s="24">
        <v>3.7</v>
      </c>
      <c r="N153" s="24">
        <v>5.4</v>
      </c>
      <c r="O153" s="24">
        <v>9.8999999999999986</v>
      </c>
      <c r="P153" s="23">
        <v>0</v>
      </c>
    </row>
    <row r="154" spans="1:16" x14ac:dyDescent="0.2">
      <c r="A154" s="22" t="s">
        <v>210</v>
      </c>
      <c r="B154" s="23">
        <v>9</v>
      </c>
      <c r="C154" s="23">
        <v>1</v>
      </c>
      <c r="D154" s="23">
        <v>1</v>
      </c>
      <c r="E154" s="23">
        <v>0</v>
      </c>
      <c r="F154" s="24">
        <v>7.2</v>
      </c>
      <c r="G154" s="25">
        <v>4.3</v>
      </c>
      <c r="H154" s="24">
        <v>3.6</v>
      </c>
      <c r="I154" s="24">
        <v>4.7</v>
      </c>
      <c r="J154" s="24">
        <v>10</v>
      </c>
      <c r="K154" s="24">
        <v>3</v>
      </c>
      <c r="L154" s="24">
        <v>4.0999999999999996</v>
      </c>
      <c r="M154" s="24">
        <v>2.5</v>
      </c>
      <c r="N154" s="24">
        <v>3.8</v>
      </c>
      <c r="O154" s="24">
        <v>11.399999999999999</v>
      </c>
      <c r="P154" s="23">
        <v>0</v>
      </c>
    </row>
    <row r="155" spans="1:16" x14ac:dyDescent="0.2">
      <c r="A155" s="22" t="s">
        <v>211</v>
      </c>
      <c r="B155" s="23">
        <v>6</v>
      </c>
      <c r="C155" s="23">
        <v>1</v>
      </c>
      <c r="D155" s="23">
        <v>0</v>
      </c>
      <c r="E155" s="23">
        <v>1</v>
      </c>
      <c r="F155" s="24">
        <v>8.8000000000000007</v>
      </c>
      <c r="G155" s="25">
        <v>3.5</v>
      </c>
      <c r="H155" s="24">
        <v>2.8</v>
      </c>
      <c r="I155" s="24">
        <v>4.5</v>
      </c>
      <c r="J155" s="24">
        <v>6.7</v>
      </c>
      <c r="K155" s="24">
        <v>4.0999999999999996</v>
      </c>
      <c r="L155" s="24">
        <v>2.2999999999999998</v>
      </c>
      <c r="M155" s="24">
        <v>3.9</v>
      </c>
      <c r="N155" s="24">
        <v>5.4</v>
      </c>
      <c r="O155" s="24">
        <v>11.25</v>
      </c>
      <c r="P155" s="23">
        <v>0</v>
      </c>
    </row>
    <row r="156" spans="1:16" x14ac:dyDescent="0.2">
      <c r="A156" s="22" t="s">
        <v>212</v>
      </c>
      <c r="B156" s="23">
        <v>3</v>
      </c>
      <c r="C156" s="23">
        <v>0</v>
      </c>
      <c r="D156" s="23">
        <v>1</v>
      </c>
      <c r="E156" s="23">
        <v>0</v>
      </c>
      <c r="F156" s="24">
        <v>6.3</v>
      </c>
      <c r="G156" s="25">
        <v>5.0999999999999996</v>
      </c>
      <c r="H156" s="24">
        <v>3.7</v>
      </c>
      <c r="I156" s="24">
        <v>6.6</v>
      </c>
      <c r="J156" s="24">
        <v>8.4</v>
      </c>
      <c r="K156" s="24">
        <v>4.4000000000000004</v>
      </c>
      <c r="L156" s="24">
        <v>5.0999999999999996</v>
      </c>
      <c r="M156" s="24">
        <v>3.4</v>
      </c>
      <c r="N156" s="24">
        <v>5.3</v>
      </c>
      <c r="O156" s="24">
        <v>10.649999999999999</v>
      </c>
      <c r="P156" s="23">
        <v>0</v>
      </c>
    </row>
    <row r="157" spans="1:16" x14ac:dyDescent="0.2">
      <c r="A157" s="22" t="s">
        <v>213</v>
      </c>
      <c r="B157" s="23">
        <v>2</v>
      </c>
      <c r="C157" s="23">
        <v>0</v>
      </c>
      <c r="D157" s="23">
        <v>0</v>
      </c>
      <c r="E157" s="23">
        <v>0</v>
      </c>
      <c r="F157" s="24">
        <v>9.6999999999999993</v>
      </c>
      <c r="G157" s="25">
        <v>4.3</v>
      </c>
      <c r="H157" s="24">
        <v>3.7</v>
      </c>
      <c r="I157" s="24">
        <v>4.7</v>
      </c>
      <c r="J157" s="24">
        <v>4.8</v>
      </c>
      <c r="K157" s="24">
        <v>4</v>
      </c>
      <c r="L157" s="24">
        <v>4.0999999999999996</v>
      </c>
      <c r="M157" s="24">
        <v>3.6</v>
      </c>
      <c r="N157" s="24">
        <v>5.8</v>
      </c>
      <c r="O157" s="24">
        <v>11.850000000000001</v>
      </c>
      <c r="P157" s="23">
        <v>0</v>
      </c>
    </row>
    <row r="158" spans="1:16" x14ac:dyDescent="0.2">
      <c r="A158" s="22" t="s">
        <v>214</v>
      </c>
      <c r="B158" s="23">
        <v>1</v>
      </c>
      <c r="C158" s="23">
        <v>0</v>
      </c>
      <c r="D158" s="23">
        <v>1</v>
      </c>
      <c r="E158" s="23">
        <v>0</v>
      </c>
      <c r="F158" s="24">
        <v>5</v>
      </c>
      <c r="G158" s="25">
        <v>3.6</v>
      </c>
      <c r="H158" s="24">
        <v>4.0999999999999996</v>
      </c>
      <c r="I158" s="24">
        <v>4.9000000000000004</v>
      </c>
      <c r="J158" s="24">
        <v>8.1999999999999993</v>
      </c>
      <c r="K158" s="24">
        <v>3.7</v>
      </c>
      <c r="L158" s="24">
        <v>4.8</v>
      </c>
      <c r="M158" s="24">
        <v>3.1</v>
      </c>
      <c r="N158" s="24">
        <v>4.4000000000000004</v>
      </c>
      <c r="O158" s="24">
        <v>11.399999999999999</v>
      </c>
      <c r="P158" s="23">
        <v>0</v>
      </c>
    </row>
    <row r="159" spans="1:16" x14ac:dyDescent="0.2">
      <c r="A159" s="22" t="s">
        <v>215</v>
      </c>
      <c r="B159" s="23">
        <v>10</v>
      </c>
      <c r="C159" s="23">
        <v>0</v>
      </c>
      <c r="D159" s="23">
        <v>1</v>
      </c>
      <c r="E159" s="23">
        <v>1</v>
      </c>
      <c r="F159" s="24">
        <v>7.4</v>
      </c>
      <c r="G159" s="25">
        <v>3.4</v>
      </c>
      <c r="H159" s="24">
        <v>5.8</v>
      </c>
      <c r="I159" s="24">
        <v>4.8</v>
      </c>
      <c r="J159" s="24">
        <v>7.2</v>
      </c>
      <c r="K159" s="24">
        <v>4</v>
      </c>
      <c r="L159" s="24">
        <v>5.6</v>
      </c>
      <c r="M159" s="24">
        <v>3.7</v>
      </c>
      <c r="N159" s="24">
        <v>4.3</v>
      </c>
      <c r="O159" s="24">
        <v>10.649999999999999</v>
      </c>
      <c r="P159" s="23">
        <v>0</v>
      </c>
    </row>
    <row r="160" spans="1:16" x14ac:dyDescent="0.2">
      <c r="A160" s="22" t="s">
        <v>216</v>
      </c>
      <c r="B160" s="23">
        <v>5</v>
      </c>
      <c r="C160" s="23">
        <v>1</v>
      </c>
      <c r="D160" s="23">
        <v>1</v>
      </c>
      <c r="E160" s="23">
        <v>1</v>
      </c>
      <c r="F160" s="24">
        <v>5.5</v>
      </c>
      <c r="G160" s="25">
        <v>3.7</v>
      </c>
      <c r="H160" s="24">
        <v>4.5</v>
      </c>
      <c r="I160" s="24">
        <v>4.9000000000000004</v>
      </c>
      <c r="J160" s="24">
        <v>6</v>
      </c>
      <c r="K160" s="24">
        <v>4.3</v>
      </c>
      <c r="L160" s="24">
        <v>5.9</v>
      </c>
      <c r="M160" s="24">
        <v>4.3</v>
      </c>
      <c r="N160" s="24">
        <v>5.7</v>
      </c>
      <c r="O160" s="24">
        <v>11.399999999999999</v>
      </c>
      <c r="P160" s="23">
        <v>0</v>
      </c>
    </row>
    <row r="161" spans="1:16" x14ac:dyDescent="0.2">
      <c r="A161" s="22" t="s">
        <v>217</v>
      </c>
      <c r="B161" s="23">
        <v>13</v>
      </c>
      <c r="C161" s="23">
        <v>1</v>
      </c>
      <c r="D161" s="23">
        <v>0</v>
      </c>
      <c r="E161" s="23">
        <v>1</v>
      </c>
      <c r="F161" s="24">
        <v>9.1</v>
      </c>
      <c r="G161" s="25">
        <v>5.0999999999999996</v>
      </c>
      <c r="H161" s="24">
        <v>3</v>
      </c>
      <c r="I161" s="24">
        <v>4.5999999999999996</v>
      </c>
      <c r="J161" s="24">
        <v>8.3000000000000007</v>
      </c>
      <c r="K161" s="24">
        <v>4.5999999999999996</v>
      </c>
      <c r="L161" s="24">
        <v>4.3</v>
      </c>
      <c r="M161" s="24">
        <v>3.9</v>
      </c>
      <c r="N161" s="24">
        <v>4.8</v>
      </c>
      <c r="O161" s="24">
        <v>12.299999999999999</v>
      </c>
      <c r="P161" s="23">
        <v>1</v>
      </c>
    </row>
    <row r="162" spans="1:16" x14ac:dyDescent="0.2">
      <c r="A162" s="22" t="s">
        <v>218</v>
      </c>
      <c r="B162" s="23">
        <v>5</v>
      </c>
      <c r="C162" s="23">
        <v>1</v>
      </c>
      <c r="D162" s="23">
        <v>1</v>
      </c>
      <c r="E162" s="23">
        <v>0</v>
      </c>
      <c r="F162" s="24">
        <v>6.7</v>
      </c>
      <c r="G162" s="25">
        <v>3.7</v>
      </c>
      <c r="H162" s="24">
        <v>5.0999999999999996</v>
      </c>
      <c r="I162" s="24">
        <v>4.9000000000000004</v>
      </c>
      <c r="J162" s="24">
        <v>9.1999999999999993</v>
      </c>
      <c r="K162" s="24">
        <v>3.7</v>
      </c>
      <c r="L162" s="24">
        <v>4.5</v>
      </c>
      <c r="M162" s="24">
        <v>3.4</v>
      </c>
      <c r="N162" s="24">
        <v>4.9000000000000004</v>
      </c>
      <c r="O162" s="24">
        <v>10.350000000000001</v>
      </c>
      <c r="P162" s="23">
        <v>0</v>
      </c>
    </row>
    <row r="163" spans="1:16" x14ac:dyDescent="0.2">
      <c r="A163" s="22" t="s">
        <v>219</v>
      </c>
      <c r="B163" s="23">
        <v>11</v>
      </c>
      <c r="C163" s="23">
        <v>0</v>
      </c>
      <c r="D163" s="23">
        <v>1</v>
      </c>
      <c r="E163" s="23">
        <v>1</v>
      </c>
      <c r="F163" s="24">
        <v>6.3</v>
      </c>
      <c r="G163" s="25">
        <v>6</v>
      </c>
      <c r="H163" s="24">
        <v>4.9000000000000004</v>
      </c>
      <c r="I163" s="24">
        <v>5.9</v>
      </c>
      <c r="J163" s="24">
        <v>8.8000000000000007</v>
      </c>
      <c r="K163" s="24">
        <v>6.4</v>
      </c>
      <c r="L163" s="24">
        <v>6.2</v>
      </c>
      <c r="M163" s="24">
        <v>5.2</v>
      </c>
      <c r="N163" s="24">
        <v>6.4</v>
      </c>
      <c r="O163" s="24">
        <v>12.149999999999999</v>
      </c>
      <c r="P163" s="23">
        <v>1</v>
      </c>
    </row>
    <row r="164" spans="1:16" x14ac:dyDescent="0.2">
      <c r="A164" s="22" t="s">
        <v>220</v>
      </c>
      <c r="B164" s="23">
        <v>13</v>
      </c>
      <c r="C164" s="23">
        <v>0</v>
      </c>
      <c r="D164" s="23">
        <v>0</v>
      </c>
      <c r="E164" s="23">
        <v>1</v>
      </c>
      <c r="F164" s="24">
        <v>8.3000000000000007</v>
      </c>
      <c r="G164" s="25">
        <v>3.7</v>
      </c>
      <c r="H164" s="24">
        <v>5.7</v>
      </c>
      <c r="I164" s="24">
        <v>6.1</v>
      </c>
      <c r="J164" s="24">
        <v>5.3</v>
      </c>
      <c r="K164" s="24">
        <v>3.6</v>
      </c>
      <c r="L164" s="24">
        <v>2.9</v>
      </c>
      <c r="M164" s="24">
        <v>3.1</v>
      </c>
      <c r="N164" s="24">
        <v>4.9000000000000004</v>
      </c>
      <c r="O164" s="24">
        <v>11.399999999999999</v>
      </c>
      <c r="P164" s="23">
        <v>1</v>
      </c>
    </row>
    <row r="165" spans="1:16" x14ac:dyDescent="0.2">
      <c r="A165" s="22" t="s">
        <v>221</v>
      </c>
      <c r="B165" s="23">
        <v>12</v>
      </c>
      <c r="C165" s="23">
        <v>0</v>
      </c>
      <c r="D165" s="23">
        <v>0</v>
      </c>
      <c r="E165" s="23">
        <v>1</v>
      </c>
      <c r="F165" s="24">
        <v>8.1999999999999993</v>
      </c>
      <c r="G165" s="25">
        <v>5.0999999999999996</v>
      </c>
      <c r="H165" s="24">
        <v>4.7</v>
      </c>
      <c r="I165" s="24">
        <v>6</v>
      </c>
      <c r="J165" s="24">
        <v>5.2</v>
      </c>
      <c r="K165" s="24">
        <v>4.7</v>
      </c>
      <c r="L165" s="24">
        <v>2.8</v>
      </c>
      <c r="M165" s="24">
        <v>3</v>
      </c>
      <c r="N165" s="24">
        <v>4</v>
      </c>
      <c r="O165" s="24">
        <v>12.600000000000001</v>
      </c>
      <c r="P165" s="23">
        <v>1</v>
      </c>
    </row>
    <row r="166" spans="1:16" x14ac:dyDescent="0.2">
      <c r="A166" s="22" t="s">
        <v>222</v>
      </c>
      <c r="B166" s="23">
        <v>11</v>
      </c>
      <c r="C166" s="23">
        <v>0</v>
      </c>
      <c r="D166" s="23">
        <v>0</v>
      </c>
      <c r="E166" s="23">
        <v>1</v>
      </c>
      <c r="F166" s="24">
        <v>8.1999999999999993</v>
      </c>
      <c r="G166" s="25">
        <v>3.6</v>
      </c>
      <c r="H166" s="24">
        <v>5.8</v>
      </c>
      <c r="I166" s="24">
        <v>6</v>
      </c>
      <c r="J166" s="24">
        <v>5.2</v>
      </c>
      <c r="K166" s="24">
        <v>4</v>
      </c>
      <c r="L166" s="24">
        <v>2.8</v>
      </c>
      <c r="M166" s="24">
        <v>3</v>
      </c>
      <c r="N166" s="24">
        <v>4</v>
      </c>
      <c r="O166" s="24">
        <v>11.100000000000001</v>
      </c>
      <c r="P166" s="23">
        <v>0</v>
      </c>
    </row>
    <row r="167" spans="1:16" x14ac:dyDescent="0.2">
      <c r="A167" s="22" t="s">
        <v>223</v>
      </c>
      <c r="B167" s="23">
        <v>10</v>
      </c>
      <c r="C167" s="23">
        <v>0</v>
      </c>
      <c r="D167" s="23">
        <v>0</v>
      </c>
      <c r="E167" s="23">
        <v>1</v>
      </c>
      <c r="F167" s="24">
        <v>9</v>
      </c>
      <c r="G167" s="25">
        <v>5.6</v>
      </c>
      <c r="H167" s="24">
        <v>3.3</v>
      </c>
      <c r="I167" s="24">
        <v>5</v>
      </c>
      <c r="J167" s="24">
        <v>6</v>
      </c>
      <c r="K167" s="24">
        <v>4.3</v>
      </c>
      <c r="L167" s="24">
        <v>3.9</v>
      </c>
      <c r="M167" s="24">
        <v>3.1</v>
      </c>
      <c r="N167" s="24">
        <v>4.4000000000000004</v>
      </c>
      <c r="O167" s="24">
        <v>11.850000000000001</v>
      </c>
      <c r="P167" s="23">
        <v>0</v>
      </c>
    </row>
    <row r="168" spans="1:16" x14ac:dyDescent="0.2">
      <c r="A168" s="22" t="s">
        <v>224</v>
      </c>
      <c r="B168" s="23">
        <v>1</v>
      </c>
      <c r="C168" s="23">
        <v>1</v>
      </c>
      <c r="D168" s="23">
        <v>1</v>
      </c>
      <c r="E168" s="23">
        <v>0</v>
      </c>
      <c r="F168" s="24">
        <v>7.1</v>
      </c>
      <c r="G168" s="25">
        <v>3.4</v>
      </c>
      <c r="H168" s="24">
        <v>3.8</v>
      </c>
      <c r="I168" s="24">
        <v>5.9</v>
      </c>
      <c r="J168" s="24">
        <v>7.8</v>
      </c>
      <c r="K168" s="24">
        <v>3.6</v>
      </c>
      <c r="L168" s="24">
        <v>3.1</v>
      </c>
      <c r="M168" s="24">
        <v>2.7</v>
      </c>
      <c r="N168" s="24">
        <v>3.7</v>
      </c>
      <c r="O168" s="24">
        <v>10.8</v>
      </c>
      <c r="P168" s="23">
        <v>0</v>
      </c>
    </row>
    <row r="169" spans="1:16" x14ac:dyDescent="0.2">
      <c r="A169" s="22" t="s">
        <v>225</v>
      </c>
      <c r="B169" s="23">
        <v>10</v>
      </c>
      <c r="C169" s="23">
        <v>1</v>
      </c>
      <c r="D169" s="23">
        <v>1</v>
      </c>
      <c r="E169" s="23">
        <v>0</v>
      </c>
      <c r="F169" s="24">
        <v>6.9</v>
      </c>
      <c r="G169" s="25">
        <v>3.7</v>
      </c>
      <c r="H169" s="24">
        <v>3.3</v>
      </c>
      <c r="I169" s="24">
        <v>5.4</v>
      </c>
      <c r="J169" s="24">
        <v>8.9</v>
      </c>
      <c r="K169" s="24">
        <v>2.7</v>
      </c>
      <c r="L169" s="24">
        <v>4.2</v>
      </c>
      <c r="M169" s="24">
        <v>2</v>
      </c>
      <c r="N169" s="24">
        <v>3.4</v>
      </c>
      <c r="O169" s="24">
        <v>11.399999999999999</v>
      </c>
      <c r="P169" s="23">
        <v>0</v>
      </c>
    </row>
    <row r="170" spans="1:16" x14ac:dyDescent="0.2">
      <c r="A170" s="22" t="s">
        <v>226</v>
      </c>
      <c r="B170" s="23">
        <v>12</v>
      </c>
      <c r="C170" s="23">
        <v>0</v>
      </c>
      <c r="D170" s="23">
        <v>0</v>
      </c>
      <c r="E170" s="23">
        <v>1</v>
      </c>
      <c r="F170" s="24">
        <v>8.6</v>
      </c>
      <c r="G170" s="25">
        <v>2.9</v>
      </c>
      <c r="H170" s="24">
        <v>2.8</v>
      </c>
      <c r="I170" s="24">
        <v>4</v>
      </c>
      <c r="J170" s="24">
        <v>6.3</v>
      </c>
      <c r="K170" s="24">
        <v>4</v>
      </c>
      <c r="L170" s="24">
        <v>3</v>
      </c>
      <c r="M170" s="24">
        <v>3</v>
      </c>
      <c r="N170" s="24">
        <v>4</v>
      </c>
      <c r="O170" s="24">
        <v>10.050000000000001</v>
      </c>
      <c r="P170" s="23">
        <v>0</v>
      </c>
    </row>
    <row r="171" spans="1:16" x14ac:dyDescent="0.2">
      <c r="A171" s="22" t="s">
        <v>227</v>
      </c>
      <c r="B171" s="23">
        <v>9</v>
      </c>
      <c r="C171" s="23">
        <v>0</v>
      </c>
      <c r="D171" s="23">
        <v>1</v>
      </c>
      <c r="E171" s="23">
        <v>0</v>
      </c>
      <c r="F171" s="24">
        <v>6.7</v>
      </c>
      <c r="G171" s="25">
        <v>4</v>
      </c>
      <c r="H171" s="24">
        <v>4.2</v>
      </c>
      <c r="I171" s="24">
        <v>6.8</v>
      </c>
      <c r="J171" s="24">
        <v>8.4</v>
      </c>
      <c r="K171" s="24">
        <v>3.8</v>
      </c>
      <c r="L171" s="24">
        <v>4.3</v>
      </c>
      <c r="M171" s="24">
        <v>3.5</v>
      </c>
      <c r="N171" s="24">
        <v>4.3</v>
      </c>
      <c r="O171" s="24">
        <v>11.100000000000001</v>
      </c>
      <c r="P171" s="23">
        <v>1</v>
      </c>
    </row>
    <row r="172" spans="1:16" x14ac:dyDescent="0.2">
      <c r="A172" s="22" t="s">
        <v>228</v>
      </c>
      <c r="B172" s="23">
        <v>8</v>
      </c>
      <c r="C172" s="23">
        <v>1</v>
      </c>
      <c r="D172" s="23">
        <v>1</v>
      </c>
      <c r="E172" s="23">
        <v>0</v>
      </c>
      <c r="F172" s="24">
        <v>7</v>
      </c>
      <c r="G172" s="25">
        <v>3.3</v>
      </c>
      <c r="H172" s="24">
        <v>4</v>
      </c>
      <c r="I172" s="24">
        <v>4.2</v>
      </c>
      <c r="J172" s="24">
        <v>9</v>
      </c>
      <c r="K172" s="24">
        <v>3.3</v>
      </c>
      <c r="L172" s="24">
        <v>5.2</v>
      </c>
      <c r="M172" s="24">
        <v>3.7</v>
      </c>
      <c r="N172" s="24">
        <v>5.6</v>
      </c>
      <c r="O172" s="24">
        <v>9.3000000000000007</v>
      </c>
      <c r="P172" s="23">
        <v>1</v>
      </c>
    </row>
    <row r="173" spans="1:16" x14ac:dyDescent="0.2">
      <c r="A173" s="22" t="s">
        <v>229</v>
      </c>
      <c r="B173" s="23">
        <v>1</v>
      </c>
      <c r="C173" s="23">
        <v>1</v>
      </c>
      <c r="D173" s="23">
        <v>0</v>
      </c>
      <c r="E173" s="23">
        <v>0</v>
      </c>
      <c r="F173" s="24">
        <v>9.6999999999999993</v>
      </c>
      <c r="G173" s="25">
        <v>2.6</v>
      </c>
      <c r="H173" s="24">
        <v>2.1</v>
      </c>
      <c r="I173" s="24">
        <v>3.3</v>
      </c>
      <c r="J173" s="24">
        <v>5.2</v>
      </c>
      <c r="K173" s="24">
        <v>4.5</v>
      </c>
      <c r="L173" s="24">
        <v>4.7</v>
      </c>
      <c r="M173" s="24">
        <v>3.8</v>
      </c>
      <c r="N173" s="24">
        <v>5.8</v>
      </c>
      <c r="O173" s="24">
        <v>11.25</v>
      </c>
      <c r="P173" s="23">
        <v>1</v>
      </c>
    </row>
    <row r="174" spans="1:16" x14ac:dyDescent="0.2">
      <c r="A174" s="22" t="s">
        <v>230</v>
      </c>
      <c r="B174" s="23">
        <v>4</v>
      </c>
      <c r="C174" s="23">
        <v>0</v>
      </c>
      <c r="D174" s="23">
        <v>0</v>
      </c>
      <c r="E174" s="23">
        <v>1</v>
      </c>
      <c r="F174" s="24">
        <v>9.9</v>
      </c>
      <c r="G174" s="25">
        <v>3.7</v>
      </c>
      <c r="H174" s="24">
        <v>4.5999999999999996</v>
      </c>
      <c r="I174" s="24">
        <v>6.7</v>
      </c>
      <c r="J174" s="24">
        <v>6.8</v>
      </c>
      <c r="K174" s="24">
        <v>5</v>
      </c>
      <c r="L174" s="24">
        <v>3.4</v>
      </c>
      <c r="M174" s="24">
        <v>3.9</v>
      </c>
      <c r="N174" s="24">
        <v>5.3</v>
      </c>
      <c r="O174" s="24">
        <v>11.100000000000001</v>
      </c>
      <c r="P174" s="23">
        <v>1</v>
      </c>
    </row>
    <row r="175" spans="1:16" x14ac:dyDescent="0.2">
      <c r="A175" s="22" t="s">
        <v>231</v>
      </c>
      <c r="B175" s="23">
        <v>1</v>
      </c>
      <c r="C175" s="23">
        <v>1</v>
      </c>
      <c r="D175" s="23">
        <v>0</v>
      </c>
      <c r="E175" s="23">
        <v>1</v>
      </c>
      <c r="F175" s="24">
        <v>8.6</v>
      </c>
      <c r="G175" s="25">
        <v>6.3</v>
      </c>
      <c r="H175" s="24">
        <v>3.3</v>
      </c>
      <c r="I175" s="24">
        <v>5.7</v>
      </c>
      <c r="J175" s="24">
        <v>6.7</v>
      </c>
      <c r="K175" s="24">
        <v>4.8</v>
      </c>
      <c r="L175" s="24">
        <v>3.6</v>
      </c>
      <c r="M175" s="24">
        <v>3.6</v>
      </c>
      <c r="N175" s="24">
        <v>4.2</v>
      </c>
      <c r="O175" s="24">
        <v>11.850000000000001</v>
      </c>
      <c r="P175" s="23">
        <v>0</v>
      </c>
    </row>
    <row r="176" spans="1:16" x14ac:dyDescent="0.2">
      <c r="A176" s="22" t="s">
        <v>232</v>
      </c>
      <c r="B176" s="23">
        <v>8</v>
      </c>
      <c r="C176" s="23">
        <v>0</v>
      </c>
      <c r="D176" s="23">
        <v>1</v>
      </c>
      <c r="E176" s="23">
        <v>0</v>
      </c>
      <c r="F176" s="24">
        <v>6.3</v>
      </c>
      <c r="G176" s="25">
        <v>5.0999999999999996</v>
      </c>
      <c r="H176" s="24">
        <v>5.5</v>
      </c>
      <c r="I176" s="24">
        <v>6.6</v>
      </c>
      <c r="J176" s="24">
        <v>8.4</v>
      </c>
      <c r="K176" s="24">
        <v>2.8</v>
      </c>
      <c r="L176" s="24">
        <v>5.0999999999999996</v>
      </c>
      <c r="M176" s="24">
        <v>3.4</v>
      </c>
      <c r="N176" s="24">
        <v>4.7</v>
      </c>
      <c r="O176" s="24">
        <v>9.75</v>
      </c>
      <c r="P176" s="23">
        <v>0</v>
      </c>
    </row>
    <row r="177" spans="1:16" x14ac:dyDescent="0.2">
      <c r="A177" s="22" t="s">
        <v>233</v>
      </c>
      <c r="B177" s="23">
        <v>11</v>
      </c>
      <c r="C177" s="23">
        <v>0</v>
      </c>
      <c r="D177" s="23">
        <v>1</v>
      </c>
      <c r="E177" s="23">
        <v>1</v>
      </c>
      <c r="F177" s="24">
        <v>9.9</v>
      </c>
      <c r="G177" s="25">
        <v>5.2</v>
      </c>
      <c r="H177" s="24">
        <v>6.1</v>
      </c>
      <c r="I177" s="24">
        <v>6.7</v>
      </c>
      <c r="J177" s="24">
        <v>6.8</v>
      </c>
      <c r="K177" s="24">
        <v>4.3</v>
      </c>
      <c r="L177" s="24">
        <v>3.4</v>
      </c>
      <c r="M177" s="24">
        <v>3.9</v>
      </c>
      <c r="N177" s="24">
        <v>4.2</v>
      </c>
      <c r="O177" s="24">
        <v>12.899999999999999</v>
      </c>
      <c r="P177" s="23">
        <v>1</v>
      </c>
    </row>
    <row r="178" spans="1:16" x14ac:dyDescent="0.2">
      <c r="A178" s="22" t="s">
        <v>234</v>
      </c>
      <c r="B178" s="23">
        <v>7</v>
      </c>
      <c r="C178" s="23">
        <v>0</v>
      </c>
      <c r="D178" s="23">
        <v>0</v>
      </c>
      <c r="E178" s="23">
        <v>1</v>
      </c>
      <c r="F178" s="24">
        <v>9.3000000000000007</v>
      </c>
      <c r="G178" s="25">
        <v>3.9</v>
      </c>
      <c r="H178" s="24">
        <v>2.6</v>
      </c>
      <c r="I178" s="24">
        <v>4.5</v>
      </c>
      <c r="J178" s="24">
        <v>6.2</v>
      </c>
      <c r="K178" s="24">
        <v>4</v>
      </c>
      <c r="L178" s="24">
        <v>4.4000000000000004</v>
      </c>
      <c r="M178" s="24">
        <v>4.5</v>
      </c>
      <c r="N178" s="24">
        <v>5.8</v>
      </c>
      <c r="O178" s="24">
        <v>12.899999999999999</v>
      </c>
      <c r="P178" s="23">
        <v>1</v>
      </c>
    </row>
    <row r="179" spans="1:16" x14ac:dyDescent="0.2">
      <c r="A179" s="22" t="s">
        <v>235</v>
      </c>
      <c r="B179" s="23">
        <v>12</v>
      </c>
      <c r="C179" s="23">
        <v>1</v>
      </c>
      <c r="D179" s="23">
        <v>0</v>
      </c>
      <c r="E179" s="23">
        <v>1</v>
      </c>
      <c r="F179" s="24">
        <v>9.6999999999999993</v>
      </c>
      <c r="G179" s="25">
        <v>6.5</v>
      </c>
      <c r="H179" s="24">
        <v>5.2</v>
      </c>
      <c r="I179" s="24">
        <v>6.1</v>
      </c>
      <c r="J179" s="24">
        <v>6.7</v>
      </c>
      <c r="K179" s="24">
        <v>4.9000000000000004</v>
      </c>
      <c r="L179" s="24">
        <v>3.4</v>
      </c>
      <c r="M179" s="24">
        <v>4.0999999999999996</v>
      </c>
      <c r="N179" s="24">
        <v>5.8</v>
      </c>
      <c r="O179" s="24">
        <v>12</v>
      </c>
      <c r="P179" s="23">
        <v>1</v>
      </c>
    </row>
    <row r="180" spans="1:16" x14ac:dyDescent="0.2">
      <c r="A180" s="22" t="s">
        <v>236</v>
      </c>
      <c r="B180" s="23">
        <v>14</v>
      </c>
      <c r="C180" s="23">
        <v>1</v>
      </c>
      <c r="D180" s="23">
        <v>0</v>
      </c>
      <c r="E180" s="23">
        <v>0</v>
      </c>
      <c r="F180" s="24">
        <v>9.6999999999999993</v>
      </c>
      <c r="G180" s="25">
        <v>4.0999999999999996</v>
      </c>
      <c r="H180" s="24">
        <v>2.4</v>
      </c>
      <c r="I180" s="24">
        <v>3.3</v>
      </c>
      <c r="J180" s="24">
        <v>5.2</v>
      </c>
      <c r="K180" s="24">
        <v>4.5999999999999996</v>
      </c>
      <c r="L180" s="24">
        <v>4.7</v>
      </c>
      <c r="M180" s="24">
        <v>3.8</v>
      </c>
      <c r="N180" s="24">
        <v>5.3</v>
      </c>
      <c r="O180" s="24">
        <v>12.149999999999999</v>
      </c>
      <c r="P180" s="23">
        <v>0</v>
      </c>
    </row>
    <row r="181" spans="1:16" x14ac:dyDescent="0.2">
      <c r="A181" s="22" t="s">
        <v>237</v>
      </c>
      <c r="B181" s="23">
        <v>5</v>
      </c>
      <c r="C181" s="23">
        <v>1</v>
      </c>
      <c r="D181" s="23">
        <v>0</v>
      </c>
      <c r="E181" s="23">
        <v>1</v>
      </c>
      <c r="F181" s="24">
        <v>9.6</v>
      </c>
      <c r="G181" s="25">
        <v>7.2</v>
      </c>
      <c r="H181" s="24">
        <v>6.9</v>
      </c>
      <c r="I181" s="24">
        <v>7.8</v>
      </c>
      <c r="J181" s="24">
        <v>4.5</v>
      </c>
      <c r="K181" s="24">
        <v>4</v>
      </c>
      <c r="L181" s="24">
        <v>3</v>
      </c>
      <c r="M181" s="24">
        <v>4.3</v>
      </c>
      <c r="N181" s="24">
        <v>6.1</v>
      </c>
      <c r="O181" s="24">
        <v>12.299999999999999</v>
      </c>
      <c r="P181" s="23">
        <v>1</v>
      </c>
    </row>
    <row r="182" spans="1:16" x14ac:dyDescent="0.2">
      <c r="A182" s="22" t="s">
        <v>238</v>
      </c>
      <c r="B182" s="23">
        <v>10</v>
      </c>
      <c r="C182" s="23">
        <v>0</v>
      </c>
      <c r="D182" s="23">
        <v>0</v>
      </c>
      <c r="E182" s="23">
        <v>1</v>
      </c>
      <c r="F182" s="24">
        <v>7.6</v>
      </c>
      <c r="G182" s="25">
        <v>2.5</v>
      </c>
      <c r="H182" s="24">
        <v>3.8</v>
      </c>
      <c r="I182" s="24">
        <v>4.2</v>
      </c>
      <c r="J182" s="24">
        <v>5.8</v>
      </c>
      <c r="K182" s="24">
        <v>4.4000000000000004</v>
      </c>
      <c r="L182" s="24">
        <v>3.8</v>
      </c>
      <c r="M182" s="24">
        <v>4.2</v>
      </c>
      <c r="N182" s="24">
        <v>6.3</v>
      </c>
      <c r="O182" s="24">
        <v>10.8</v>
      </c>
      <c r="P182" s="23">
        <v>1</v>
      </c>
    </row>
    <row r="183" spans="1:16" x14ac:dyDescent="0.2">
      <c r="A183" s="22" t="s">
        <v>239</v>
      </c>
      <c r="B183" s="23">
        <v>7</v>
      </c>
      <c r="C183" s="23">
        <v>1</v>
      </c>
      <c r="D183" s="23">
        <v>0</v>
      </c>
      <c r="E183" s="23">
        <v>0</v>
      </c>
      <c r="F183" s="24">
        <v>9.4</v>
      </c>
      <c r="G183" s="25">
        <v>5.6</v>
      </c>
      <c r="H183" s="24">
        <v>4.8</v>
      </c>
      <c r="I183" s="24">
        <v>4.7</v>
      </c>
      <c r="J183" s="24">
        <v>7.6</v>
      </c>
      <c r="K183" s="24">
        <v>4.7</v>
      </c>
      <c r="L183" s="24">
        <v>3.7</v>
      </c>
      <c r="M183" s="24">
        <v>4.4000000000000004</v>
      </c>
      <c r="N183" s="24">
        <v>6.4</v>
      </c>
      <c r="O183" s="24">
        <v>12.600000000000001</v>
      </c>
      <c r="P183" s="23">
        <v>1</v>
      </c>
    </row>
    <row r="184" spans="1:16" x14ac:dyDescent="0.2">
      <c r="A184" s="22" t="s">
        <v>240</v>
      </c>
      <c r="B184" s="23">
        <v>15</v>
      </c>
      <c r="C184" s="23">
        <v>1</v>
      </c>
      <c r="D184" s="23">
        <v>1</v>
      </c>
      <c r="E184" s="23">
        <v>1</v>
      </c>
      <c r="F184" s="24">
        <v>9.6</v>
      </c>
      <c r="G184" s="25">
        <v>7.2</v>
      </c>
      <c r="H184" s="24">
        <v>5.0999999999999996</v>
      </c>
      <c r="I184" s="24">
        <v>7.8</v>
      </c>
      <c r="J184" s="24">
        <v>4.5</v>
      </c>
      <c r="K184" s="24">
        <v>4.5999999999999996</v>
      </c>
      <c r="L184" s="24">
        <v>3</v>
      </c>
      <c r="M184" s="24">
        <v>4.3</v>
      </c>
      <c r="N184" s="24">
        <v>6.7</v>
      </c>
      <c r="O184" s="24">
        <v>14.100000000000001</v>
      </c>
      <c r="P184" s="23">
        <v>1</v>
      </c>
    </row>
    <row r="185" spans="1:16" x14ac:dyDescent="0.2">
      <c r="A185" s="22" t="s">
        <v>241</v>
      </c>
      <c r="B185" s="23">
        <v>14</v>
      </c>
      <c r="C185" s="23">
        <v>0</v>
      </c>
      <c r="D185" s="23">
        <v>1</v>
      </c>
      <c r="E185" s="23">
        <v>1</v>
      </c>
      <c r="F185" s="24">
        <v>9.3000000000000007</v>
      </c>
      <c r="G185" s="25">
        <v>6.6</v>
      </c>
      <c r="H185" s="24">
        <v>5.6</v>
      </c>
      <c r="I185" s="24">
        <v>6.3</v>
      </c>
      <c r="J185" s="24">
        <v>7.4</v>
      </c>
      <c r="K185" s="24">
        <v>4.4000000000000004</v>
      </c>
      <c r="L185" s="24">
        <v>4.5999999999999996</v>
      </c>
      <c r="M185" s="24">
        <v>4.3</v>
      </c>
      <c r="N185" s="24">
        <v>5.8</v>
      </c>
      <c r="O185" s="24">
        <v>14.100000000000001</v>
      </c>
      <c r="P185" s="23">
        <v>1</v>
      </c>
    </row>
    <row r="186" spans="1:16" x14ac:dyDescent="0.2">
      <c r="A186" s="22" t="s">
        <v>242</v>
      </c>
      <c r="B186" s="23">
        <v>4</v>
      </c>
      <c r="C186" s="23">
        <v>0</v>
      </c>
      <c r="D186" s="23">
        <v>0</v>
      </c>
      <c r="E186" s="23">
        <v>0</v>
      </c>
      <c r="F186" s="24">
        <v>9.6999999999999993</v>
      </c>
      <c r="G186" s="25">
        <v>2.8</v>
      </c>
      <c r="H186" s="24">
        <v>3.8</v>
      </c>
      <c r="I186" s="24">
        <v>4.7</v>
      </c>
      <c r="J186" s="24">
        <v>4.8</v>
      </c>
      <c r="K186" s="24">
        <v>4.7</v>
      </c>
      <c r="L186" s="24">
        <v>4.0999999999999996</v>
      </c>
      <c r="M186" s="24">
        <v>3.6</v>
      </c>
      <c r="N186" s="24">
        <v>5.0999999999999996</v>
      </c>
      <c r="O186" s="24">
        <v>11.25</v>
      </c>
      <c r="P186" s="23">
        <v>0</v>
      </c>
    </row>
    <row r="187" spans="1:16" x14ac:dyDescent="0.2">
      <c r="A187" s="22" t="s">
        <v>243</v>
      </c>
      <c r="B187" s="23">
        <v>1</v>
      </c>
      <c r="C187" s="23">
        <v>1</v>
      </c>
      <c r="D187" s="23">
        <v>0</v>
      </c>
      <c r="E187" s="23">
        <v>1</v>
      </c>
      <c r="F187" s="24">
        <v>9.1</v>
      </c>
      <c r="G187" s="25">
        <v>3.8</v>
      </c>
      <c r="H187" s="24">
        <v>3</v>
      </c>
      <c r="I187" s="24">
        <v>4.5</v>
      </c>
      <c r="J187" s="24">
        <v>7.3</v>
      </c>
      <c r="K187" s="24">
        <v>6</v>
      </c>
      <c r="L187" s="24">
        <v>3.4</v>
      </c>
      <c r="M187" s="24">
        <v>4.2</v>
      </c>
      <c r="N187" s="24">
        <v>6.3</v>
      </c>
      <c r="O187" s="24">
        <v>9.8999999999999986</v>
      </c>
      <c r="P187" s="23">
        <v>0</v>
      </c>
    </row>
    <row r="188" spans="1:16" x14ac:dyDescent="0.2">
      <c r="A188" s="22" t="s">
        <v>244</v>
      </c>
      <c r="B188" s="23">
        <v>2</v>
      </c>
      <c r="C188" s="23">
        <v>1</v>
      </c>
      <c r="D188" s="23">
        <v>1</v>
      </c>
      <c r="E188" s="23">
        <v>0</v>
      </c>
      <c r="F188" s="24">
        <v>6.5</v>
      </c>
      <c r="G188" s="25">
        <v>2.8</v>
      </c>
      <c r="H188" s="24">
        <v>2.5</v>
      </c>
      <c r="I188" s="24">
        <v>3.7</v>
      </c>
      <c r="J188" s="24">
        <v>8.5</v>
      </c>
      <c r="K188" s="24">
        <v>4.3</v>
      </c>
      <c r="L188" s="24">
        <v>4.7</v>
      </c>
      <c r="M188" s="24">
        <v>3.3</v>
      </c>
      <c r="N188" s="24">
        <v>3.3</v>
      </c>
      <c r="O188" s="24">
        <v>6.4499999999999993</v>
      </c>
      <c r="P188" s="23">
        <v>0</v>
      </c>
    </row>
    <row r="189" spans="1:16" x14ac:dyDescent="0.2">
      <c r="A189" s="22" t="s">
        <v>245</v>
      </c>
      <c r="B189" s="23">
        <v>2</v>
      </c>
      <c r="C189" s="23">
        <v>0</v>
      </c>
      <c r="D189" s="23">
        <v>1</v>
      </c>
      <c r="E189" s="23">
        <v>0</v>
      </c>
      <c r="F189" s="24">
        <v>6.6</v>
      </c>
      <c r="G189" s="25">
        <v>3.6</v>
      </c>
      <c r="H189" s="24">
        <v>1.7</v>
      </c>
      <c r="I189" s="24">
        <v>4.8</v>
      </c>
      <c r="J189" s="24">
        <v>7.2</v>
      </c>
      <c r="K189" s="24">
        <v>3.2</v>
      </c>
      <c r="L189" s="24">
        <v>3.6</v>
      </c>
      <c r="M189" s="24">
        <v>2.8</v>
      </c>
      <c r="N189" s="24">
        <v>4</v>
      </c>
      <c r="O189" s="24">
        <v>9.8999999999999986</v>
      </c>
      <c r="P189" s="23">
        <v>1</v>
      </c>
    </row>
    <row r="190" spans="1:16" x14ac:dyDescent="0.2">
      <c r="A190" s="22" t="s">
        <v>246</v>
      </c>
      <c r="B190" s="23">
        <v>13</v>
      </c>
      <c r="C190" s="23">
        <v>1</v>
      </c>
      <c r="D190" s="23">
        <v>1</v>
      </c>
      <c r="E190" s="23">
        <v>0</v>
      </c>
      <c r="F190" s="24">
        <v>5.8</v>
      </c>
      <c r="G190" s="25">
        <v>3.6</v>
      </c>
      <c r="H190" s="24">
        <v>5.0999999999999996</v>
      </c>
      <c r="I190" s="24">
        <v>5.8</v>
      </c>
      <c r="J190" s="24">
        <v>9.3000000000000007</v>
      </c>
      <c r="K190" s="24">
        <v>5.9</v>
      </c>
      <c r="L190" s="24">
        <v>6.1</v>
      </c>
      <c r="M190" s="24">
        <v>4.5999999999999996</v>
      </c>
      <c r="N190" s="24">
        <v>6.6</v>
      </c>
      <c r="O190" s="24">
        <v>11.100000000000001</v>
      </c>
      <c r="P190" s="23">
        <v>0</v>
      </c>
    </row>
    <row r="191" spans="1:16" x14ac:dyDescent="0.2">
      <c r="A191" s="22" t="s">
        <v>247</v>
      </c>
      <c r="B191" s="23">
        <v>11</v>
      </c>
      <c r="C191" s="23">
        <v>0</v>
      </c>
      <c r="D191" s="23">
        <v>0</v>
      </c>
      <c r="E191" s="23">
        <v>1</v>
      </c>
      <c r="F191" s="24">
        <v>8.6999999999999993</v>
      </c>
      <c r="G191" s="25">
        <v>3.7</v>
      </c>
      <c r="H191" s="24">
        <v>4.2</v>
      </c>
      <c r="I191" s="24">
        <v>4.8</v>
      </c>
      <c r="J191" s="24">
        <v>3.8</v>
      </c>
      <c r="K191" s="24">
        <v>5.5</v>
      </c>
      <c r="L191" s="24">
        <v>3.5</v>
      </c>
      <c r="M191" s="24">
        <v>4.2</v>
      </c>
      <c r="N191" s="24">
        <v>5.6</v>
      </c>
      <c r="O191" s="24">
        <v>10.649999999999999</v>
      </c>
      <c r="P191" s="23">
        <v>0</v>
      </c>
    </row>
    <row r="192" spans="1:16" x14ac:dyDescent="0.2">
      <c r="A192" s="22" t="s">
        <v>248</v>
      </c>
      <c r="B192" s="23">
        <v>2</v>
      </c>
      <c r="C192" s="23">
        <v>0</v>
      </c>
      <c r="D192" s="23">
        <v>0</v>
      </c>
      <c r="E192" s="23">
        <v>1</v>
      </c>
      <c r="F192" s="24">
        <v>8.8000000000000007</v>
      </c>
      <c r="G192" s="25">
        <v>3.9</v>
      </c>
      <c r="H192" s="24">
        <v>3.4</v>
      </c>
      <c r="I192" s="24">
        <v>4.8</v>
      </c>
      <c r="J192" s="24">
        <v>5.8</v>
      </c>
      <c r="K192" s="24">
        <v>3.8</v>
      </c>
      <c r="L192" s="24">
        <v>3.7</v>
      </c>
      <c r="M192" s="24">
        <v>2.9</v>
      </c>
      <c r="N192" s="24">
        <v>4.2</v>
      </c>
      <c r="O192" s="24">
        <v>10.050000000000001</v>
      </c>
      <c r="P192" s="23">
        <v>1</v>
      </c>
    </row>
    <row r="193" spans="1:16" x14ac:dyDescent="0.2">
      <c r="A193" s="22" t="s">
        <v>249</v>
      </c>
      <c r="B193" s="23">
        <v>8</v>
      </c>
      <c r="C193" s="23">
        <v>0</v>
      </c>
      <c r="D193" s="23">
        <v>1</v>
      </c>
      <c r="E193" s="23">
        <v>0</v>
      </c>
      <c r="F193" s="24">
        <v>6.4</v>
      </c>
      <c r="G193" s="25">
        <v>4.5</v>
      </c>
      <c r="H193" s="24">
        <v>4</v>
      </c>
      <c r="I193" s="24">
        <v>5.7</v>
      </c>
      <c r="J193" s="24">
        <v>8.4</v>
      </c>
      <c r="K193" s="24">
        <v>4</v>
      </c>
      <c r="L193" s="24">
        <v>5.8</v>
      </c>
      <c r="M193" s="24">
        <v>4.4000000000000004</v>
      </c>
      <c r="N193" s="24">
        <v>5.8</v>
      </c>
      <c r="O193" s="24">
        <v>10.050000000000001</v>
      </c>
      <c r="P193" s="23">
        <v>0</v>
      </c>
    </row>
    <row r="194" spans="1:16" x14ac:dyDescent="0.2">
      <c r="A194" s="22" t="s">
        <v>250</v>
      </c>
      <c r="B194" s="23">
        <v>13</v>
      </c>
      <c r="C194" s="23">
        <v>0</v>
      </c>
      <c r="D194" s="23">
        <v>1</v>
      </c>
      <c r="E194" s="23">
        <v>0</v>
      </c>
      <c r="F194" s="24">
        <v>6.7</v>
      </c>
      <c r="G194" s="25">
        <v>3.6</v>
      </c>
      <c r="H194" s="24">
        <v>3.3</v>
      </c>
      <c r="I194" s="24">
        <v>4.8</v>
      </c>
      <c r="J194" s="24">
        <v>7.2</v>
      </c>
      <c r="K194" s="24">
        <v>2.9</v>
      </c>
      <c r="L194" s="24">
        <v>3.6</v>
      </c>
      <c r="M194" s="24">
        <v>2.8</v>
      </c>
      <c r="N194" s="24">
        <v>3.2</v>
      </c>
      <c r="O194" s="24">
        <v>10.8</v>
      </c>
      <c r="P194" s="23">
        <v>0</v>
      </c>
    </row>
    <row r="195" spans="1:16" x14ac:dyDescent="0.2">
      <c r="A195" s="22" t="s">
        <v>251</v>
      </c>
      <c r="B195" s="23">
        <v>1</v>
      </c>
      <c r="C195" s="23">
        <v>0</v>
      </c>
      <c r="D195" s="23">
        <v>1</v>
      </c>
      <c r="E195" s="23">
        <v>0</v>
      </c>
      <c r="F195" s="24">
        <v>5.2</v>
      </c>
      <c r="G195" s="25">
        <v>3.8</v>
      </c>
      <c r="H195" s="24">
        <v>3.3</v>
      </c>
      <c r="I195" s="24">
        <v>5</v>
      </c>
      <c r="J195" s="24">
        <v>8.4</v>
      </c>
      <c r="K195" s="24">
        <v>4.3</v>
      </c>
      <c r="L195" s="24">
        <v>4.9000000000000004</v>
      </c>
      <c r="M195" s="24">
        <v>3.3</v>
      </c>
      <c r="N195" s="24">
        <v>4.7</v>
      </c>
      <c r="O195" s="24">
        <v>10.649999999999999</v>
      </c>
      <c r="P195" s="23">
        <v>0</v>
      </c>
    </row>
    <row r="196" spans="1:16" x14ac:dyDescent="0.2">
      <c r="A196" s="22" t="s">
        <v>252</v>
      </c>
      <c r="B196" s="23">
        <v>3</v>
      </c>
      <c r="C196" s="23">
        <v>1</v>
      </c>
      <c r="D196" s="23">
        <v>1</v>
      </c>
      <c r="E196" s="23">
        <v>0</v>
      </c>
      <c r="F196" s="24">
        <v>6.4</v>
      </c>
      <c r="G196" s="25">
        <v>3.3</v>
      </c>
      <c r="H196" s="24">
        <v>5.3</v>
      </c>
      <c r="I196" s="24">
        <v>4.5</v>
      </c>
      <c r="J196" s="24">
        <v>8.8000000000000007</v>
      </c>
      <c r="K196" s="24">
        <v>3.6</v>
      </c>
      <c r="L196" s="24">
        <v>4.0999999999999996</v>
      </c>
      <c r="M196" s="24">
        <v>3</v>
      </c>
      <c r="N196" s="24">
        <v>4</v>
      </c>
      <c r="O196" s="24">
        <v>9</v>
      </c>
      <c r="P196" s="23">
        <v>0</v>
      </c>
    </row>
    <row r="197" spans="1:16" x14ac:dyDescent="0.2">
      <c r="A197" s="22" t="s">
        <v>253</v>
      </c>
      <c r="B197" s="23">
        <v>10</v>
      </c>
      <c r="C197" s="23">
        <v>1</v>
      </c>
      <c r="D197" s="23">
        <v>0</v>
      </c>
      <c r="E197" s="23">
        <v>0</v>
      </c>
      <c r="F197" s="24">
        <v>7.6</v>
      </c>
      <c r="G197" s="25">
        <v>5.0999999999999996</v>
      </c>
      <c r="H197" s="24">
        <v>4.8</v>
      </c>
      <c r="I197" s="24">
        <v>5.4</v>
      </c>
      <c r="J197" s="24">
        <v>4.4000000000000004</v>
      </c>
      <c r="K197" s="24">
        <v>4.4000000000000004</v>
      </c>
      <c r="L197" s="24">
        <v>3.9</v>
      </c>
      <c r="M197" s="24">
        <v>4</v>
      </c>
      <c r="N197" s="24">
        <v>5.2</v>
      </c>
      <c r="O197" s="24">
        <v>12.600000000000001</v>
      </c>
      <c r="P197" s="23">
        <v>0</v>
      </c>
    </row>
    <row r="198" spans="1:16" x14ac:dyDescent="0.2">
      <c r="A198" s="22" t="s">
        <v>254</v>
      </c>
      <c r="B198" s="23">
        <v>8</v>
      </c>
      <c r="C198" s="23">
        <v>1</v>
      </c>
      <c r="D198" s="23">
        <v>1</v>
      </c>
      <c r="E198" s="23">
        <v>0</v>
      </c>
      <c r="F198" s="24">
        <v>5.9</v>
      </c>
      <c r="G198" s="25">
        <v>5.5</v>
      </c>
      <c r="H198" s="24">
        <v>3.3</v>
      </c>
      <c r="I198" s="24">
        <v>6.2</v>
      </c>
      <c r="J198" s="24">
        <v>8.4</v>
      </c>
      <c r="K198" s="24">
        <v>6</v>
      </c>
      <c r="L198" s="24">
        <v>7.5</v>
      </c>
      <c r="M198" s="24">
        <v>5.4</v>
      </c>
      <c r="N198" s="24">
        <v>6</v>
      </c>
      <c r="O198" s="24">
        <v>12.899999999999999</v>
      </c>
      <c r="P198" s="23">
        <v>1</v>
      </c>
    </row>
    <row r="199" spans="1:16" x14ac:dyDescent="0.2">
      <c r="A199" s="22" t="s">
        <v>255</v>
      </c>
      <c r="B199" s="23">
        <v>9</v>
      </c>
      <c r="C199" s="23">
        <v>1</v>
      </c>
      <c r="D199" s="23">
        <v>1</v>
      </c>
      <c r="E199" s="23">
        <v>1</v>
      </c>
      <c r="F199" s="24">
        <v>9.6999999999999993</v>
      </c>
      <c r="G199" s="25">
        <v>6.5</v>
      </c>
      <c r="H199" s="24">
        <v>5.3</v>
      </c>
      <c r="I199" s="24">
        <v>6.1</v>
      </c>
      <c r="J199" s="24">
        <v>6.8</v>
      </c>
      <c r="K199" s="24">
        <v>4.4000000000000004</v>
      </c>
      <c r="L199" s="24">
        <v>3.5</v>
      </c>
      <c r="M199" s="24">
        <v>4.2</v>
      </c>
      <c r="N199" s="24">
        <v>6.3</v>
      </c>
      <c r="O199" s="24">
        <v>11.850000000000001</v>
      </c>
      <c r="P199" s="23">
        <v>1</v>
      </c>
    </row>
    <row r="200" spans="1:16" x14ac:dyDescent="0.2">
      <c r="A200" s="22" t="s">
        <v>256</v>
      </c>
      <c r="B200" s="23">
        <v>6</v>
      </c>
      <c r="C200" s="23">
        <v>1</v>
      </c>
      <c r="D200" s="23">
        <v>1</v>
      </c>
      <c r="E200" s="23">
        <v>1</v>
      </c>
      <c r="F200" s="24">
        <v>5.5</v>
      </c>
      <c r="G200" s="25">
        <v>5.5</v>
      </c>
      <c r="H200" s="24">
        <v>6.5</v>
      </c>
      <c r="I200" s="24">
        <v>8.1999999999999993</v>
      </c>
      <c r="J200" s="24">
        <v>6.3</v>
      </c>
      <c r="K200" s="24">
        <v>5.9</v>
      </c>
      <c r="L200" s="24">
        <v>6.7</v>
      </c>
      <c r="M200" s="24">
        <v>4.9000000000000004</v>
      </c>
      <c r="N200" s="24">
        <v>6.6</v>
      </c>
      <c r="O200" s="24">
        <v>11.399999999999999</v>
      </c>
      <c r="P200" s="23">
        <v>1</v>
      </c>
    </row>
    <row r="201" spans="1:16" x14ac:dyDescent="0.2">
      <c r="A201" s="22" t="s">
        <v>257</v>
      </c>
      <c r="B201" s="23">
        <v>4</v>
      </c>
      <c r="C201" s="23">
        <v>1</v>
      </c>
      <c r="D201" s="23">
        <v>1</v>
      </c>
      <c r="E201" s="23">
        <v>1</v>
      </c>
      <c r="F201" s="24">
        <v>9.6999999999999993</v>
      </c>
      <c r="G201" s="25">
        <v>6.5</v>
      </c>
      <c r="H201" s="24">
        <v>5.3</v>
      </c>
      <c r="I201" s="24">
        <v>6.1</v>
      </c>
      <c r="J201" s="24">
        <v>6.8</v>
      </c>
      <c r="K201" s="24">
        <v>4.3</v>
      </c>
      <c r="L201" s="24">
        <v>3.5</v>
      </c>
      <c r="M201" s="24">
        <v>4.2</v>
      </c>
      <c r="N201" s="24">
        <v>5.9</v>
      </c>
      <c r="O201" s="24">
        <v>12.75</v>
      </c>
      <c r="P201" s="23">
        <v>0</v>
      </c>
    </row>
    <row r="202" spans="1:16" x14ac:dyDescent="0.2">
      <c r="B202" s="26"/>
      <c r="P202" s="26"/>
    </row>
    <row r="203" spans="1:16" x14ac:dyDescent="0.2">
      <c r="B203" s="26"/>
      <c r="P203" s="26"/>
    </row>
    <row r="204" spans="1:16" x14ac:dyDescent="0.2">
      <c r="B204" s="26"/>
      <c r="P204" s="26"/>
    </row>
    <row r="205" spans="1:16" x14ac:dyDescent="0.2">
      <c r="B205" s="26"/>
      <c r="P205" s="26"/>
    </row>
    <row r="206" spans="1:16" x14ac:dyDescent="0.2">
      <c r="B206" s="26"/>
      <c r="P206" s="26"/>
    </row>
    <row r="207" spans="1:16" x14ac:dyDescent="0.2">
      <c r="P207" s="26"/>
    </row>
    <row r="208" spans="1:16" x14ac:dyDescent="0.2">
      <c r="P208" s="26"/>
    </row>
    <row r="209" spans="16:16" x14ac:dyDescent="0.2">
      <c r="P209" s="26"/>
    </row>
    <row r="210" spans="16:16" x14ac:dyDescent="0.2">
      <c r="P210" s="26"/>
    </row>
    <row r="211" spans="16:16" x14ac:dyDescent="0.2">
      <c r="P211" s="26"/>
    </row>
    <row r="212" spans="16:16" x14ac:dyDescent="0.2">
      <c r="P212" s="26"/>
    </row>
    <row r="213" spans="16:16" x14ac:dyDescent="0.2">
      <c r="P213" s="26"/>
    </row>
    <row r="214" spans="16:16" x14ac:dyDescent="0.2">
      <c r="P214" s="26"/>
    </row>
    <row r="215" spans="16:16" x14ac:dyDescent="0.2">
      <c r="P215" s="26"/>
    </row>
    <row r="216" spans="16:16" x14ac:dyDescent="0.2">
      <c r="P216" s="26"/>
    </row>
    <row r="217" spans="16:16" x14ac:dyDescent="0.2">
      <c r="P217" s="26"/>
    </row>
    <row r="218" spans="16:16" x14ac:dyDescent="0.2">
      <c r="P218" s="26"/>
    </row>
    <row r="219" spans="16:16" x14ac:dyDescent="0.2">
      <c r="P219" s="26"/>
    </row>
    <row r="220" spans="16:16" x14ac:dyDescent="0.2">
      <c r="P220" s="26"/>
    </row>
    <row r="221" spans="16:16" x14ac:dyDescent="0.2">
      <c r="P221" s="26"/>
    </row>
    <row r="222" spans="16:16" x14ac:dyDescent="0.2">
      <c r="P222" s="26"/>
    </row>
    <row r="223" spans="16:16" x14ac:dyDescent="0.2">
      <c r="P223" s="26"/>
    </row>
    <row r="224" spans="16:16" x14ac:dyDescent="0.2">
      <c r="P224" s="26"/>
    </row>
    <row r="225" spans="16:16" x14ac:dyDescent="0.2">
      <c r="P225" s="26"/>
    </row>
    <row r="226" spans="16:16" x14ac:dyDescent="0.2">
      <c r="P226" s="26"/>
    </row>
    <row r="227" spans="16:16" x14ac:dyDescent="0.2">
      <c r="P227" s="26"/>
    </row>
    <row r="228" spans="16:16" x14ac:dyDescent="0.2">
      <c r="P228" s="26"/>
    </row>
    <row r="229" spans="16:16" x14ac:dyDescent="0.2">
      <c r="P229" s="26"/>
    </row>
    <row r="230" spans="16:16" x14ac:dyDescent="0.2">
      <c r="P230" s="26"/>
    </row>
    <row r="231" spans="16:16" x14ac:dyDescent="0.2">
      <c r="P231" s="26"/>
    </row>
    <row r="232" spans="16:16" x14ac:dyDescent="0.2">
      <c r="P232" s="26"/>
    </row>
    <row r="233" spans="16:16" x14ac:dyDescent="0.2">
      <c r="P233" s="26"/>
    </row>
    <row r="234" spans="16:16" x14ac:dyDescent="0.2">
      <c r="P234" s="26"/>
    </row>
    <row r="235" spans="16:16" x14ac:dyDescent="0.2">
      <c r="P235" s="26"/>
    </row>
    <row r="236" spans="16:16" x14ac:dyDescent="0.2">
      <c r="P236" s="26"/>
    </row>
    <row r="237" spans="16:16" x14ac:dyDescent="0.2">
      <c r="P237" s="26"/>
    </row>
    <row r="238" spans="16:16" x14ac:dyDescent="0.2">
      <c r="P238" s="26"/>
    </row>
    <row r="239" spans="16:16" x14ac:dyDescent="0.2">
      <c r="P239" s="26"/>
    </row>
    <row r="240" spans="16:16" x14ac:dyDescent="0.2">
      <c r="P240" s="26"/>
    </row>
    <row r="241" spans="16:16" x14ac:dyDescent="0.2">
      <c r="P241" s="26"/>
    </row>
    <row r="242" spans="16:16" x14ac:dyDescent="0.2">
      <c r="P242" s="26"/>
    </row>
    <row r="243" spans="16:16" x14ac:dyDescent="0.2">
      <c r="P243" s="26"/>
    </row>
    <row r="244" spans="16:16" x14ac:dyDescent="0.2">
      <c r="P244" s="26"/>
    </row>
    <row r="245" spans="16:16" x14ac:dyDescent="0.2">
      <c r="P245" s="26"/>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M41"/>
  <sheetViews>
    <sheetView zoomScale="90" zoomScaleNormal="90" workbookViewId="0">
      <selection activeCell="A2" sqref="A1:C38"/>
    </sheetView>
  </sheetViews>
  <sheetFormatPr defaultColWidth="8.85546875" defaultRowHeight="15" x14ac:dyDescent="0.2"/>
  <cols>
    <col min="1" max="1" width="5.7109375" style="17" bestFit="1" customWidth="1"/>
    <col min="2" max="2" width="8.5703125" style="17" bestFit="1" customWidth="1"/>
    <col min="3" max="3" width="28.5703125" style="17" bestFit="1" customWidth="1"/>
    <col min="4" max="16384" width="8.85546875" style="17"/>
  </cols>
  <sheetData>
    <row r="1" spans="1:3" ht="25.5" customHeight="1" x14ac:dyDescent="0.2">
      <c r="A1" s="21" t="s">
        <v>21</v>
      </c>
      <c r="B1" s="21" t="s">
        <v>20</v>
      </c>
      <c r="C1" s="21" t="s">
        <v>292</v>
      </c>
    </row>
    <row r="2" spans="1:3" x14ac:dyDescent="0.2">
      <c r="A2" s="26">
        <v>2013</v>
      </c>
      <c r="B2" s="26" t="s">
        <v>18</v>
      </c>
      <c r="C2" s="17">
        <v>1306</v>
      </c>
    </row>
    <row r="3" spans="1:3" x14ac:dyDescent="0.2">
      <c r="A3" s="26"/>
      <c r="B3" s="26" t="s">
        <v>19</v>
      </c>
      <c r="C3" s="17">
        <v>1363</v>
      </c>
    </row>
    <row r="4" spans="1:3" x14ac:dyDescent="0.2">
      <c r="A4" s="26"/>
      <c r="B4" s="26" t="s">
        <v>16</v>
      </c>
      <c r="C4" s="17">
        <v>1707</v>
      </c>
    </row>
    <row r="5" spans="1:3" x14ac:dyDescent="0.2">
      <c r="A5" s="26"/>
      <c r="B5" s="26" t="s">
        <v>17</v>
      </c>
      <c r="C5" s="17">
        <v>1258</v>
      </c>
    </row>
    <row r="6" spans="1:3" x14ac:dyDescent="0.2">
      <c r="A6" s="26">
        <v>2014</v>
      </c>
      <c r="B6" s="26" t="s">
        <v>18</v>
      </c>
      <c r="C6" s="17">
        <v>1421</v>
      </c>
    </row>
    <row r="7" spans="1:3" x14ac:dyDescent="0.2">
      <c r="A7" s="26"/>
      <c r="B7" s="26" t="s">
        <v>19</v>
      </c>
      <c r="C7" s="17">
        <v>1377</v>
      </c>
    </row>
    <row r="8" spans="1:3" x14ac:dyDescent="0.2">
      <c r="A8" s="26"/>
      <c r="B8" s="26" t="s">
        <v>16</v>
      </c>
      <c r="C8" s="17">
        <v>1822</v>
      </c>
    </row>
    <row r="9" spans="1:3" x14ac:dyDescent="0.2">
      <c r="A9" s="26"/>
      <c r="B9" s="26" t="s">
        <v>17</v>
      </c>
      <c r="C9" s="17">
        <v>1403</v>
      </c>
    </row>
    <row r="10" spans="1:3" x14ac:dyDescent="0.2">
      <c r="A10" s="26">
        <v>2015</v>
      </c>
      <c r="B10" s="26" t="s">
        <v>18</v>
      </c>
      <c r="C10" s="17">
        <v>1666</v>
      </c>
    </row>
    <row r="11" spans="1:3" x14ac:dyDescent="0.2">
      <c r="A11" s="26"/>
      <c r="B11" s="26" t="s">
        <v>19</v>
      </c>
      <c r="C11" s="17">
        <v>1685</v>
      </c>
    </row>
    <row r="12" spans="1:3" x14ac:dyDescent="0.2">
      <c r="A12" s="26"/>
      <c r="B12" s="26" t="s">
        <v>16</v>
      </c>
      <c r="C12" s="17">
        <v>2146</v>
      </c>
    </row>
    <row r="13" spans="1:3" x14ac:dyDescent="0.2">
      <c r="A13" s="26"/>
      <c r="B13" s="26" t="s">
        <v>17</v>
      </c>
      <c r="C13" s="17">
        <v>1499</v>
      </c>
    </row>
    <row r="14" spans="1:3" x14ac:dyDescent="0.2">
      <c r="A14" s="26">
        <v>2016</v>
      </c>
      <c r="B14" s="26" t="s">
        <v>18</v>
      </c>
      <c r="C14" s="17">
        <v>1743</v>
      </c>
    </row>
    <row r="15" spans="1:3" x14ac:dyDescent="0.2">
      <c r="A15" s="26"/>
      <c r="B15" s="26" t="s">
        <v>19</v>
      </c>
      <c r="C15" s="17">
        <v>1720</v>
      </c>
    </row>
    <row r="16" spans="1:3" x14ac:dyDescent="0.2">
      <c r="A16" s="26"/>
      <c r="B16" s="26" t="s">
        <v>16</v>
      </c>
      <c r="C16" s="17">
        <v>2034</v>
      </c>
    </row>
    <row r="17" spans="1:13" x14ac:dyDescent="0.2">
      <c r="A17" s="26"/>
      <c r="B17" s="26" t="s">
        <v>17</v>
      </c>
      <c r="C17" s="17">
        <v>1464</v>
      </c>
    </row>
    <row r="18" spans="1:13" x14ac:dyDescent="0.2">
      <c r="A18" s="26">
        <v>2017</v>
      </c>
      <c r="B18" s="26" t="s">
        <v>18</v>
      </c>
      <c r="C18" s="17">
        <v>1676</v>
      </c>
    </row>
    <row r="19" spans="1:13" x14ac:dyDescent="0.2">
      <c r="A19" s="26"/>
      <c r="B19" s="26" t="s">
        <v>19</v>
      </c>
      <c r="C19" s="17">
        <v>1763</v>
      </c>
    </row>
    <row r="20" spans="1:13" x14ac:dyDescent="0.2">
      <c r="A20" s="26"/>
      <c r="B20" s="26" t="s">
        <v>16</v>
      </c>
      <c r="C20" s="17">
        <v>2182</v>
      </c>
    </row>
    <row r="21" spans="1:13" x14ac:dyDescent="0.2">
      <c r="A21" s="26"/>
      <c r="B21" s="26" t="s">
        <v>17</v>
      </c>
      <c r="C21" s="17">
        <v>1669</v>
      </c>
    </row>
    <row r="22" spans="1:13" x14ac:dyDescent="0.2">
      <c r="A22" s="26">
        <v>2018</v>
      </c>
      <c r="B22" s="26" t="s">
        <v>18</v>
      </c>
      <c r="C22" s="17">
        <v>1736</v>
      </c>
    </row>
    <row r="23" spans="1:13" x14ac:dyDescent="0.2">
      <c r="B23" s="26" t="s">
        <v>19</v>
      </c>
      <c r="C23" s="17">
        <v>1752</v>
      </c>
    </row>
    <row r="24" spans="1:13" x14ac:dyDescent="0.2">
      <c r="B24" s="26" t="s">
        <v>16</v>
      </c>
      <c r="C24" s="17">
        <v>2248</v>
      </c>
    </row>
    <row r="25" spans="1:13" x14ac:dyDescent="0.2">
      <c r="B25" s="26" t="s">
        <v>17</v>
      </c>
      <c r="C25" s="17">
        <v>1770</v>
      </c>
    </row>
    <row r="26" spans="1:13" x14ac:dyDescent="0.2">
      <c r="A26" s="26">
        <v>2019</v>
      </c>
      <c r="B26" s="26" t="s">
        <v>18</v>
      </c>
      <c r="C26" s="17">
        <v>1966</v>
      </c>
    </row>
    <row r="27" spans="1:13" x14ac:dyDescent="0.2">
      <c r="B27" s="26" t="s">
        <v>19</v>
      </c>
      <c r="C27" s="17">
        <v>2023</v>
      </c>
    </row>
    <row r="28" spans="1:13" x14ac:dyDescent="0.2">
      <c r="B28" s="26" t="s">
        <v>16</v>
      </c>
      <c r="C28" s="17">
        <v>2442</v>
      </c>
    </row>
    <row r="29" spans="1:13" x14ac:dyDescent="0.2">
      <c r="B29" s="26" t="s">
        <v>17</v>
      </c>
      <c r="C29" s="17">
        <v>1911</v>
      </c>
    </row>
    <row r="30" spans="1:13" x14ac:dyDescent="0.2">
      <c r="A30" s="26">
        <v>2020</v>
      </c>
      <c r="B30" s="26" t="s">
        <v>18</v>
      </c>
      <c r="C30" s="17">
        <v>2031</v>
      </c>
    </row>
    <row r="31" spans="1:13" x14ac:dyDescent="0.2">
      <c r="B31" s="26" t="s">
        <v>19</v>
      </c>
      <c r="C31" s="17">
        <v>1999</v>
      </c>
    </row>
    <row r="32" spans="1:13" x14ac:dyDescent="0.2">
      <c r="B32" s="26" t="s">
        <v>16</v>
      </c>
      <c r="C32" s="17">
        <v>2340</v>
      </c>
      <c r="M32" s="26"/>
    </row>
    <row r="33" spans="1:13" x14ac:dyDescent="0.2">
      <c r="B33" s="26" t="s">
        <v>17</v>
      </c>
      <c r="C33" s="17">
        <v>1785</v>
      </c>
      <c r="M33" s="26"/>
    </row>
    <row r="34" spans="1:13" x14ac:dyDescent="0.2">
      <c r="A34" s="26">
        <v>2021</v>
      </c>
      <c r="B34" s="26" t="s">
        <v>18</v>
      </c>
      <c r="C34" s="17">
        <v>1900</v>
      </c>
    </row>
    <row r="35" spans="1:13" x14ac:dyDescent="0.2">
      <c r="B35" s="26" t="s">
        <v>19</v>
      </c>
      <c r="C35" s="17">
        <v>2048</v>
      </c>
    </row>
    <row r="36" spans="1:13" x14ac:dyDescent="0.2">
      <c r="B36" s="26" t="s">
        <v>16</v>
      </c>
      <c r="C36" s="17">
        <v>2434</v>
      </c>
    </row>
    <row r="37" spans="1:13" x14ac:dyDescent="0.2">
      <c r="B37" s="26" t="s">
        <v>17</v>
      </c>
      <c r="C37" s="17">
        <v>1910</v>
      </c>
    </row>
    <row r="38" spans="1:13" x14ac:dyDescent="0.2">
      <c r="A38" s="26">
        <v>2022</v>
      </c>
      <c r="B38" s="26" t="s">
        <v>18</v>
      </c>
      <c r="C38" s="17">
        <v>2105</v>
      </c>
    </row>
    <row r="39" spans="1:13" x14ac:dyDescent="0.2">
      <c r="B39" s="26"/>
    </row>
    <row r="40" spans="1:13" x14ac:dyDescent="0.2">
      <c r="B40" s="26"/>
    </row>
    <row r="41" spans="1:13" x14ac:dyDescent="0.2">
      <c r="B4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9:T278"/>
  <sheetViews>
    <sheetView tabSelected="1" topLeftCell="A52" zoomScale="108" zoomScaleNormal="108" workbookViewId="0">
      <selection activeCell="K87" sqref="K87"/>
    </sheetView>
  </sheetViews>
  <sheetFormatPr defaultColWidth="8.85546875" defaultRowHeight="12.75" x14ac:dyDescent="0.2"/>
  <cols>
    <col min="1" max="1" width="15.42578125" bestFit="1" customWidth="1"/>
    <col min="3" max="3" width="13.28515625" bestFit="1" customWidth="1"/>
    <col min="5" max="5" width="13.28515625" bestFit="1" customWidth="1"/>
    <col min="7" max="7" width="13.28515625" bestFit="1" customWidth="1"/>
    <col min="9" max="9" width="12.7109375" bestFit="1" customWidth="1"/>
    <col min="10" max="10" width="13.140625" bestFit="1" customWidth="1"/>
    <col min="11" max="11" width="16" bestFit="1" customWidth="1"/>
    <col min="12" max="12" width="10.28515625" bestFit="1" customWidth="1"/>
    <col min="13" max="13" width="15.28515625" bestFit="1" customWidth="1"/>
    <col min="14" max="14" width="13.7109375" bestFit="1" customWidth="1"/>
    <col min="16" max="16" width="12" bestFit="1" customWidth="1"/>
  </cols>
  <sheetData>
    <row r="79" spans="19:20" ht="15.75" x14ac:dyDescent="0.2">
      <c r="S79" s="21"/>
      <c r="T79" s="21"/>
    </row>
    <row r="80" spans="19:20" ht="15" x14ac:dyDescent="0.2">
      <c r="S80" s="23"/>
      <c r="T80" s="24"/>
    </row>
    <row r="81" spans="1:20" ht="15" x14ac:dyDescent="0.2">
      <c r="S81" s="23"/>
      <c r="T81" s="24"/>
    </row>
    <row r="82" spans="1:20" ht="15" x14ac:dyDescent="0.2">
      <c r="S82" s="23"/>
      <c r="T82" s="24"/>
    </row>
    <row r="83" spans="1:20" ht="15" x14ac:dyDescent="0.2">
      <c r="S83" s="23"/>
      <c r="T83" s="24"/>
    </row>
    <row r="84" spans="1:20" ht="15" x14ac:dyDescent="0.2">
      <c r="S84" s="23"/>
      <c r="T84" s="24"/>
    </row>
    <row r="85" spans="1:20" ht="15" x14ac:dyDescent="0.2">
      <c r="S85" s="23"/>
      <c r="T85" s="24"/>
    </row>
    <row r="86" spans="1:20" ht="15" x14ac:dyDescent="0.2">
      <c r="S86" s="23"/>
      <c r="T86" s="24"/>
    </row>
    <row r="87" spans="1:20" ht="15" x14ac:dyDescent="0.2">
      <c r="S87" s="23"/>
      <c r="T87" s="24"/>
    </row>
    <row r="88" spans="1:20" ht="15" x14ac:dyDescent="0.2">
      <c r="S88" s="23"/>
      <c r="T88" s="24"/>
    </row>
    <row r="89" spans="1:20" ht="15" x14ac:dyDescent="0.2">
      <c r="S89" s="23"/>
      <c r="T89" s="24"/>
    </row>
    <row r="90" spans="1:20" ht="15" x14ac:dyDescent="0.2">
      <c r="S90" s="23"/>
      <c r="T90" s="24"/>
    </row>
    <row r="91" spans="1:20" ht="15" x14ac:dyDescent="0.2">
      <c r="S91" s="23"/>
      <c r="T91" s="24"/>
    </row>
    <row r="92" spans="1:20" ht="15" x14ac:dyDescent="0.2">
      <c r="S92" s="23"/>
      <c r="T92" s="24"/>
    </row>
    <row r="93" spans="1:20" ht="15" x14ac:dyDescent="0.2">
      <c r="S93" s="23"/>
      <c r="T93" s="24"/>
    </row>
    <row r="94" spans="1:20" ht="15.75" thickBot="1" x14ac:dyDescent="0.25">
      <c r="S94" s="23"/>
      <c r="T94" s="24"/>
    </row>
    <row r="95" spans="1:20" ht="15" x14ac:dyDescent="0.2">
      <c r="A95" s="38"/>
      <c r="B95" s="38" t="s">
        <v>258</v>
      </c>
      <c r="C95" s="38" t="s">
        <v>43</v>
      </c>
      <c r="D95" s="38" t="s">
        <v>3</v>
      </c>
      <c r="E95" s="38" t="s">
        <v>44</v>
      </c>
      <c r="F95" s="38" t="s">
        <v>46</v>
      </c>
      <c r="G95" s="38" t="s">
        <v>49</v>
      </c>
      <c r="H95" s="38" t="s">
        <v>8</v>
      </c>
      <c r="I95" s="38" t="s">
        <v>52</v>
      </c>
      <c r="J95" s="38" t="s">
        <v>54</v>
      </c>
      <c r="K95" s="38" t="s">
        <v>259</v>
      </c>
      <c r="L95" s="42" t="s">
        <v>55</v>
      </c>
      <c r="M95" s="42" t="s">
        <v>263</v>
      </c>
      <c r="N95" s="38" t="s">
        <v>264</v>
      </c>
      <c r="O95" s="38" t="s">
        <v>270</v>
      </c>
      <c r="P95" s="49"/>
      <c r="S95" s="23"/>
      <c r="T95" s="24"/>
    </row>
    <row r="96" spans="1:20" ht="15" x14ac:dyDescent="0.2">
      <c r="A96" s="39" t="s">
        <v>258</v>
      </c>
      <c r="B96" s="39">
        <v>1</v>
      </c>
      <c r="C96" s="39"/>
      <c r="D96" s="39"/>
      <c r="E96" s="39"/>
      <c r="F96" s="39"/>
      <c r="G96" s="39"/>
      <c r="H96" s="39"/>
      <c r="I96" s="39"/>
      <c r="J96" s="39"/>
      <c r="K96" s="39"/>
      <c r="L96" s="39"/>
      <c r="M96" s="39"/>
      <c r="N96" s="39"/>
      <c r="O96" s="39"/>
      <c r="P96" s="39"/>
      <c r="S96" s="23"/>
      <c r="T96" s="24"/>
    </row>
    <row r="97" spans="1:20" ht="15" x14ac:dyDescent="0.2">
      <c r="A97" s="39" t="s">
        <v>43</v>
      </c>
      <c r="B97" s="39">
        <v>-5.0620783122198983E-2</v>
      </c>
      <c r="C97" s="39">
        <v>1</v>
      </c>
      <c r="D97" s="39"/>
      <c r="E97" s="39"/>
      <c r="F97" s="39"/>
      <c r="G97" s="39"/>
      <c r="H97" s="39"/>
      <c r="I97" s="39"/>
      <c r="J97" s="39"/>
      <c r="K97" s="39"/>
      <c r="L97" s="39"/>
      <c r="M97" s="39"/>
      <c r="N97" s="39"/>
      <c r="O97" s="39"/>
      <c r="P97" s="39"/>
      <c r="S97" s="23"/>
      <c r="T97" s="24"/>
    </row>
    <row r="98" spans="1:20" ht="15" x14ac:dyDescent="0.2">
      <c r="A98" s="39" t="s">
        <v>3</v>
      </c>
      <c r="B98" s="39">
        <v>7.1938469689458648E-2</v>
      </c>
      <c r="C98" s="39">
        <v>-3.0556616567607039E-2</v>
      </c>
      <c r="D98" s="39">
        <v>1</v>
      </c>
      <c r="E98" s="39"/>
      <c r="F98" s="39"/>
      <c r="G98" s="39"/>
      <c r="H98" s="39"/>
      <c r="I98" s="39"/>
      <c r="J98" s="39"/>
      <c r="K98" s="39"/>
      <c r="L98" s="39"/>
      <c r="M98" s="39"/>
      <c r="N98" s="39"/>
      <c r="O98" s="39"/>
      <c r="P98" s="39"/>
      <c r="S98" s="23"/>
      <c r="T98" s="24"/>
    </row>
    <row r="99" spans="1:20" ht="15" x14ac:dyDescent="0.2">
      <c r="A99" s="39" t="s">
        <v>44</v>
      </c>
      <c r="B99" s="39">
        <v>0.22344762586797343</v>
      </c>
      <c r="C99" s="39">
        <v>-0.14045016193339743</v>
      </c>
      <c r="D99" s="39">
        <v>-0.26036202586680002</v>
      </c>
      <c r="E99" s="39">
        <v>1</v>
      </c>
      <c r="F99" s="39"/>
      <c r="G99" s="39"/>
      <c r="H99" s="39"/>
      <c r="I99" s="39"/>
      <c r="J99" s="39"/>
      <c r="K99" s="39"/>
      <c r="L99" s="39"/>
      <c r="M99" s="39"/>
      <c r="N99" s="39"/>
      <c r="O99" s="39"/>
      <c r="P99" s="39"/>
      <c r="S99" s="23"/>
      <c r="T99" s="24"/>
    </row>
    <row r="100" spans="1:20" ht="15" x14ac:dyDescent="0.2">
      <c r="A100" s="39" t="s">
        <v>46</v>
      </c>
      <c r="B100" s="39">
        <v>8.4010954071201127E-2</v>
      </c>
      <c r="C100" s="39">
        <v>-4.9291360536159956E-2</v>
      </c>
      <c r="D100" s="39">
        <v>-0.54404006595038612</v>
      </c>
      <c r="E100" s="39">
        <v>0.38216010748078655</v>
      </c>
      <c r="F100" s="39">
        <v>1</v>
      </c>
      <c r="G100" s="39"/>
      <c r="H100" s="39"/>
      <c r="I100" s="39"/>
      <c r="J100" s="39"/>
      <c r="K100" s="39"/>
      <c r="L100" s="39"/>
      <c r="M100" s="39"/>
      <c r="N100" s="39"/>
      <c r="O100" s="39"/>
      <c r="P100" s="39"/>
      <c r="S100" s="23"/>
      <c r="T100" s="24"/>
    </row>
    <row r="101" spans="1:20" ht="15" x14ac:dyDescent="0.2">
      <c r="A101" s="39" t="s">
        <v>49</v>
      </c>
      <c r="B101" s="39">
        <v>0.31150628660692975</v>
      </c>
      <c r="C101" s="39">
        <v>7.048810190672411E-2</v>
      </c>
      <c r="D101" s="39">
        <v>2.4818346202132108E-2</v>
      </c>
      <c r="E101" s="39">
        <v>0.40944714624745304</v>
      </c>
      <c r="F101" s="39">
        <v>0.24008303587735025</v>
      </c>
      <c r="G101" s="39">
        <v>1</v>
      </c>
      <c r="H101" s="39"/>
      <c r="I101" s="39"/>
      <c r="J101" s="39"/>
      <c r="K101" s="39"/>
      <c r="L101" s="39"/>
      <c r="M101" s="39"/>
      <c r="N101" s="39"/>
      <c r="O101" s="39"/>
      <c r="P101" s="39"/>
      <c r="S101" s="23"/>
      <c r="T101" s="24"/>
    </row>
    <row r="102" spans="1:20" ht="15" x14ac:dyDescent="0.2">
      <c r="A102" s="39" t="s">
        <v>8</v>
      </c>
      <c r="B102" s="39">
        <v>0.25882412347017725</v>
      </c>
      <c r="C102" s="39">
        <v>5.6808812020891879E-3</v>
      </c>
      <c r="D102" s="39">
        <v>0.22327488102127249</v>
      </c>
      <c r="E102" s="39">
        <v>0.16695872526547734</v>
      </c>
      <c r="F102" s="39">
        <v>-5.3901000870002803E-2</v>
      </c>
      <c r="G102" s="39">
        <v>0.40378099452801069</v>
      </c>
      <c r="H102" s="39">
        <v>1</v>
      </c>
      <c r="I102" s="39"/>
      <c r="J102" s="39"/>
      <c r="K102" s="39"/>
      <c r="L102" s="39"/>
      <c r="M102" s="39"/>
      <c r="N102" s="39"/>
      <c r="O102" s="39"/>
      <c r="P102" s="39"/>
      <c r="S102" s="23"/>
      <c r="T102" s="24"/>
    </row>
    <row r="103" spans="1:20" ht="15" x14ac:dyDescent="0.2">
      <c r="A103" s="39" t="s">
        <v>52</v>
      </c>
      <c r="B103" s="39">
        <v>0.2584721662844337</v>
      </c>
      <c r="C103" s="39">
        <v>5.3298160257430477E-3</v>
      </c>
      <c r="D103" s="39">
        <v>0.37899597934034429</v>
      </c>
      <c r="E103" s="39">
        <v>0.29037523455308084</v>
      </c>
      <c r="F103" s="39">
        <v>-0.11610408266796415</v>
      </c>
      <c r="G103" s="39">
        <v>0.66812277795998143</v>
      </c>
      <c r="H103" s="39">
        <v>0.62675411687401783</v>
      </c>
      <c r="I103" s="39">
        <v>1</v>
      </c>
      <c r="J103" s="39"/>
      <c r="K103" s="39"/>
      <c r="L103" s="39"/>
      <c r="M103" s="39"/>
      <c r="N103" s="39"/>
      <c r="O103" s="39"/>
      <c r="P103" s="39"/>
      <c r="S103" s="23"/>
      <c r="T103" s="24"/>
    </row>
    <row r="104" spans="1:20" ht="15" x14ac:dyDescent="0.2">
      <c r="A104" s="39" t="s">
        <v>54</v>
      </c>
      <c r="B104" s="39">
        <v>7.5602924212676823E-2</v>
      </c>
      <c r="C104" s="39">
        <v>0.1489892660654861</v>
      </c>
      <c r="D104" s="39">
        <v>0.58926244153105511</v>
      </c>
      <c r="E104" s="39">
        <v>-0.33157800460067532</v>
      </c>
      <c r="F104" s="39">
        <v>-0.44811201416139135</v>
      </c>
      <c r="G104" s="39">
        <v>2.6482510498173129E-3</v>
      </c>
      <c r="H104" s="39">
        <v>9.917505859352424E-2</v>
      </c>
      <c r="I104" s="39">
        <v>0.19998110994560406</v>
      </c>
      <c r="J104" s="39">
        <v>1</v>
      </c>
      <c r="K104" s="39"/>
      <c r="L104" s="39"/>
      <c r="M104" s="39"/>
      <c r="N104" s="39"/>
      <c r="O104" s="39"/>
      <c r="P104" s="39"/>
      <c r="S104" s="23"/>
      <c r="T104" s="24"/>
    </row>
    <row r="105" spans="1:20" ht="15" x14ac:dyDescent="0.2">
      <c r="A105" s="39" t="s">
        <v>259</v>
      </c>
      <c r="B105" s="39">
        <v>0.1386998773503294</v>
      </c>
      <c r="C105" s="39">
        <v>-8.7947354639767543E-3</v>
      </c>
      <c r="D105" s="39">
        <v>4.5013507697200554E-3</v>
      </c>
      <c r="E105" s="39">
        <v>0.26288171491565648</v>
      </c>
      <c r="F105" s="39">
        <v>8.303682622807175E-2</v>
      </c>
      <c r="G105" s="39">
        <v>0.36420547315613921</v>
      </c>
      <c r="H105" s="39">
        <v>0.23012907303143582</v>
      </c>
      <c r="I105" s="39">
        <v>0.28367167827287876</v>
      </c>
      <c r="J105" s="39">
        <v>-6.048526213717316E-2</v>
      </c>
      <c r="K105" s="39">
        <v>1</v>
      </c>
      <c r="L105" s="39"/>
      <c r="M105" s="39"/>
      <c r="N105" s="39"/>
      <c r="O105" s="39"/>
      <c r="P105" s="39"/>
      <c r="S105" s="23"/>
      <c r="T105" s="24"/>
    </row>
    <row r="106" spans="1:20" ht="15" x14ac:dyDescent="0.2">
      <c r="A106" s="39" t="s">
        <v>55</v>
      </c>
      <c r="B106" s="39">
        <v>5.7807803695791374E-2</v>
      </c>
      <c r="C106" s="39">
        <v>4.0347475851030379E-2</v>
      </c>
      <c r="D106" s="39">
        <v>0.57520810929599575</v>
      </c>
      <c r="E106" s="39">
        <v>-0.21662053998458405</v>
      </c>
      <c r="F106" s="39">
        <v>-0.48721258910472259</v>
      </c>
      <c r="G106" s="39">
        <v>0.14530966434092674</v>
      </c>
      <c r="H106" s="39">
        <v>0.26007458906201325</v>
      </c>
      <c r="I106" s="39">
        <v>0.27218675859299546</v>
      </c>
      <c r="J106" s="39">
        <v>0.46974578272245188</v>
      </c>
      <c r="K106" s="39">
        <v>0.41926459785297532</v>
      </c>
      <c r="L106" s="39">
        <v>1</v>
      </c>
      <c r="M106" s="39"/>
      <c r="N106" s="39"/>
      <c r="O106" s="39"/>
      <c r="P106" s="39"/>
      <c r="S106" s="23"/>
      <c r="T106" s="24"/>
    </row>
    <row r="107" spans="1:20" ht="15" x14ac:dyDescent="0.2">
      <c r="A107" s="39" t="s">
        <v>263</v>
      </c>
      <c r="B107" s="39">
        <v>0.19597125096323062</v>
      </c>
      <c r="C107" s="39">
        <v>1.6053687684703302E-2</v>
      </c>
      <c r="D107" s="39">
        <v>1.3571783154480108E-2</v>
      </c>
      <c r="E107" s="39">
        <v>0.25403438193711042</v>
      </c>
      <c r="F107" s="39">
        <v>6.6617281568383452E-2</v>
      </c>
      <c r="G107" s="39">
        <v>0.41334613198610742</v>
      </c>
      <c r="H107" s="39">
        <v>0.32307395472715289</v>
      </c>
      <c r="I107" s="39">
        <v>0.29867737025659047</v>
      </c>
      <c r="J107" s="39">
        <v>-5.5161301508333212E-2</v>
      </c>
      <c r="K107" s="39">
        <v>0.77297159626649903</v>
      </c>
      <c r="L107" s="39">
        <v>0.51298082235073983</v>
      </c>
      <c r="M107" s="39">
        <v>1</v>
      </c>
      <c r="N107" s="39"/>
      <c r="O107" s="39"/>
      <c r="P107" s="39"/>
      <c r="S107" s="23"/>
      <c r="T107" s="24"/>
    </row>
    <row r="108" spans="1:20" ht="15" x14ac:dyDescent="0.2">
      <c r="A108" s="39" t="s">
        <v>264</v>
      </c>
      <c r="B108" s="39">
        <v>0.17450983034678064</v>
      </c>
      <c r="C108" s="39">
        <v>1.6452516960993698E-2</v>
      </c>
      <c r="D108" s="39">
        <v>1.7746054121384129E-3</v>
      </c>
      <c r="E108" s="39">
        <v>0.23989568595000757</v>
      </c>
      <c r="F108" s="39">
        <v>0.14092171384459601</v>
      </c>
      <c r="G108" s="39">
        <v>0.41924186212617121</v>
      </c>
      <c r="H108" s="39">
        <v>0.24668087584748452</v>
      </c>
      <c r="I108" s="39">
        <v>0.29634197572513515</v>
      </c>
      <c r="J108" s="39">
        <v>-9.4274238873546884E-2</v>
      </c>
      <c r="K108" s="39">
        <v>0.69608476670485087</v>
      </c>
      <c r="L108" s="39">
        <v>0.35830118588849025</v>
      </c>
      <c r="M108" s="43">
        <v>0.8398519975698362</v>
      </c>
      <c r="N108" s="39">
        <v>1</v>
      </c>
      <c r="O108" s="39"/>
      <c r="P108" s="39"/>
      <c r="S108" s="23"/>
      <c r="T108" s="24"/>
    </row>
    <row r="109" spans="1:20" ht="15.75" thickBot="1" x14ac:dyDescent="0.25">
      <c r="A109" s="40" t="s">
        <v>270</v>
      </c>
      <c r="B109" s="45">
        <v>0.40513553089359511</v>
      </c>
      <c r="C109" s="45">
        <v>-4.8260563966092525E-2</v>
      </c>
      <c r="D109" s="45">
        <v>-0.12271848800459795</v>
      </c>
      <c r="E109" s="45">
        <v>0.399936556368298</v>
      </c>
      <c r="F109" s="45">
        <v>0.43337152682552693</v>
      </c>
      <c r="G109" s="45">
        <v>0.66922489563277299</v>
      </c>
      <c r="H109" s="45">
        <v>0.23703778509769427</v>
      </c>
      <c r="I109" s="45">
        <v>0.33800492996689019</v>
      </c>
      <c r="J109" s="45">
        <v>-0.21771221938500498</v>
      </c>
      <c r="K109" s="45">
        <v>0.31459065307077172</v>
      </c>
      <c r="L109" s="45">
        <v>-2.8396549113027755E-3</v>
      </c>
      <c r="M109" s="45">
        <v>0.42508199546192704</v>
      </c>
      <c r="N109" s="45">
        <v>0.50441271527576892</v>
      </c>
      <c r="O109" s="45">
        <v>1</v>
      </c>
      <c r="P109" s="39"/>
      <c r="S109" s="23"/>
      <c r="T109" s="24"/>
    </row>
    <row r="110" spans="1:20" ht="15" x14ac:dyDescent="0.2">
      <c r="S110" s="23"/>
      <c r="T110" s="24"/>
    </row>
    <row r="111" spans="1:20" ht="15" x14ac:dyDescent="0.2">
      <c r="S111" s="23"/>
      <c r="T111" s="24"/>
    </row>
    <row r="112" spans="1:20" ht="15" x14ac:dyDescent="0.2">
      <c r="S112" s="23"/>
      <c r="T112" s="24"/>
    </row>
    <row r="113" spans="19:20" ht="15" x14ac:dyDescent="0.2">
      <c r="S113" s="23"/>
      <c r="T113" s="24"/>
    </row>
    <row r="114" spans="19:20" ht="15" x14ac:dyDescent="0.2">
      <c r="S114" s="23"/>
      <c r="T114" s="24"/>
    </row>
    <row r="115" spans="19:20" ht="15" x14ac:dyDescent="0.2">
      <c r="S115" s="23"/>
      <c r="T115" s="24"/>
    </row>
    <row r="116" spans="19:20" ht="15" x14ac:dyDescent="0.2">
      <c r="S116" s="23"/>
      <c r="T116" s="24"/>
    </row>
    <row r="117" spans="19:20" ht="15" x14ac:dyDescent="0.2">
      <c r="S117" s="23"/>
      <c r="T117" s="24"/>
    </row>
    <row r="118" spans="19:20" ht="15" x14ac:dyDescent="0.2">
      <c r="S118" s="23"/>
      <c r="T118" s="24"/>
    </row>
    <row r="119" spans="19:20" ht="15" x14ac:dyDescent="0.2">
      <c r="S119" s="23"/>
      <c r="T119" s="24"/>
    </row>
    <row r="120" spans="19:20" ht="15" x14ac:dyDescent="0.2">
      <c r="S120" s="23"/>
      <c r="T120" s="24"/>
    </row>
    <row r="121" spans="19:20" ht="15" x14ac:dyDescent="0.2">
      <c r="S121" s="23"/>
      <c r="T121" s="24"/>
    </row>
    <row r="122" spans="19:20" ht="15" x14ac:dyDescent="0.2">
      <c r="S122" s="23"/>
      <c r="T122" s="24"/>
    </row>
    <row r="123" spans="19:20" ht="15" x14ac:dyDescent="0.2">
      <c r="S123" s="23"/>
      <c r="T123" s="24"/>
    </row>
    <row r="124" spans="19:20" ht="15" x14ac:dyDescent="0.2">
      <c r="S124" s="23"/>
      <c r="T124" s="24"/>
    </row>
    <row r="125" spans="19:20" ht="15" x14ac:dyDescent="0.2">
      <c r="S125" s="23"/>
      <c r="T125" s="24"/>
    </row>
    <row r="126" spans="19:20" ht="15" x14ac:dyDescent="0.2">
      <c r="S126" s="23"/>
      <c r="T126" s="24"/>
    </row>
    <row r="127" spans="19:20" ht="15" x14ac:dyDescent="0.2">
      <c r="S127" s="23"/>
      <c r="T127" s="24"/>
    </row>
    <row r="128" spans="19:20" ht="15" x14ac:dyDescent="0.2">
      <c r="S128" s="23"/>
      <c r="T128" s="24"/>
    </row>
    <row r="129" spans="19:20" ht="15" x14ac:dyDescent="0.2">
      <c r="S129" s="23"/>
      <c r="T129" s="24"/>
    </row>
    <row r="130" spans="19:20" ht="15" x14ac:dyDescent="0.2">
      <c r="S130" s="23"/>
      <c r="T130" s="24"/>
    </row>
    <row r="131" spans="19:20" ht="15" x14ac:dyDescent="0.2">
      <c r="S131" s="23"/>
      <c r="T131" s="24"/>
    </row>
    <row r="132" spans="19:20" ht="15" x14ac:dyDescent="0.2">
      <c r="S132" s="23"/>
      <c r="T132" s="24"/>
    </row>
    <row r="133" spans="19:20" ht="15" x14ac:dyDescent="0.2">
      <c r="S133" s="23"/>
      <c r="T133" s="24"/>
    </row>
    <row r="134" spans="19:20" ht="15" x14ac:dyDescent="0.2">
      <c r="S134" s="23"/>
      <c r="T134" s="24"/>
    </row>
    <row r="135" spans="19:20" ht="15" x14ac:dyDescent="0.2">
      <c r="S135" s="23"/>
      <c r="T135" s="24"/>
    </row>
    <row r="136" spans="19:20" ht="15" x14ac:dyDescent="0.2">
      <c r="S136" s="23"/>
      <c r="T136" s="24"/>
    </row>
    <row r="137" spans="19:20" ht="15" x14ac:dyDescent="0.2">
      <c r="S137" s="23"/>
      <c r="T137" s="24"/>
    </row>
    <row r="138" spans="19:20" ht="15" x14ac:dyDescent="0.2">
      <c r="S138" s="23"/>
      <c r="T138" s="24"/>
    </row>
    <row r="139" spans="19:20" ht="15" x14ac:dyDescent="0.2">
      <c r="S139" s="23"/>
      <c r="T139" s="24"/>
    </row>
    <row r="140" spans="19:20" ht="15" x14ac:dyDescent="0.2">
      <c r="S140" s="23"/>
      <c r="T140" s="24"/>
    </row>
    <row r="141" spans="19:20" ht="15" x14ac:dyDescent="0.2">
      <c r="S141" s="23"/>
      <c r="T141" s="24"/>
    </row>
    <row r="142" spans="19:20" ht="15" x14ac:dyDescent="0.2">
      <c r="S142" s="23"/>
      <c r="T142" s="24"/>
    </row>
    <row r="143" spans="19:20" ht="15" x14ac:dyDescent="0.2">
      <c r="S143" s="23"/>
      <c r="T143" s="24"/>
    </row>
    <row r="144" spans="19:20" ht="15" x14ac:dyDescent="0.2">
      <c r="S144" s="23"/>
      <c r="T144" s="24"/>
    </row>
    <row r="145" spans="19:20" ht="15" x14ac:dyDescent="0.2">
      <c r="S145" s="23"/>
      <c r="T145" s="24"/>
    </row>
    <row r="146" spans="19:20" ht="15" x14ac:dyDescent="0.2">
      <c r="S146" s="23"/>
      <c r="T146" s="24"/>
    </row>
    <row r="147" spans="19:20" ht="15" x14ac:dyDescent="0.2">
      <c r="S147" s="23"/>
      <c r="T147" s="24"/>
    </row>
    <row r="148" spans="19:20" ht="15" x14ac:dyDescent="0.2">
      <c r="S148" s="23"/>
      <c r="T148" s="24"/>
    </row>
    <row r="149" spans="19:20" ht="15" x14ac:dyDescent="0.2">
      <c r="S149" s="23"/>
      <c r="T149" s="24"/>
    </row>
    <row r="150" spans="19:20" ht="15" x14ac:dyDescent="0.2">
      <c r="S150" s="23"/>
      <c r="T150" s="24"/>
    </row>
    <row r="151" spans="19:20" ht="15" x14ac:dyDescent="0.2">
      <c r="S151" s="23"/>
      <c r="T151" s="24"/>
    </row>
    <row r="152" spans="19:20" ht="15" x14ac:dyDescent="0.2">
      <c r="S152" s="23"/>
      <c r="T152" s="24"/>
    </row>
    <row r="153" spans="19:20" ht="15" x14ac:dyDescent="0.2">
      <c r="S153" s="23"/>
      <c r="T153" s="24"/>
    </row>
    <row r="154" spans="19:20" ht="15" x14ac:dyDescent="0.2">
      <c r="S154" s="23"/>
      <c r="T154" s="24"/>
    </row>
    <row r="155" spans="19:20" ht="15" x14ac:dyDescent="0.2">
      <c r="S155" s="23"/>
      <c r="T155" s="24"/>
    </row>
    <row r="156" spans="19:20" ht="15" x14ac:dyDescent="0.2">
      <c r="S156" s="23"/>
      <c r="T156" s="24"/>
    </row>
    <row r="157" spans="19:20" ht="15" x14ac:dyDescent="0.2">
      <c r="S157" s="23"/>
      <c r="T157" s="24"/>
    </row>
    <row r="158" spans="19:20" ht="15" x14ac:dyDescent="0.2">
      <c r="S158" s="23"/>
      <c r="T158" s="24"/>
    </row>
    <row r="159" spans="19:20" ht="15" x14ac:dyDescent="0.2">
      <c r="S159" s="23"/>
      <c r="T159" s="24"/>
    </row>
    <row r="160" spans="19:20" ht="15" x14ac:dyDescent="0.2">
      <c r="S160" s="23"/>
      <c r="T160" s="24"/>
    </row>
    <row r="161" spans="19:20" ht="15" x14ac:dyDescent="0.2">
      <c r="S161" s="23"/>
      <c r="T161" s="24"/>
    </row>
    <row r="162" spans="19:20" ht="15" x14ac:dyDescent="0.2">
      <c r="S162" s="23"/>
      <c r="T162" s="24"/>
    </row>
    <row r="163" spans="19:20" ht="15" x14ac:dyDescent="0.2">
      <c r="S163" s="23"/>
      <c r="T163" s="24"/>
    </row>
    <row r="164" spans="19:20" ht="15" x14ac:dyDescent="0.2">
      <c r="S164" s="23"/>
      <c r="T164" s="24"/>
    </row>
    <row r="165" spans="19:20" ht="15" x14ac:dyDescent="0.2">
      <c r="S165" s="23"/>
      <c r="T165" s="24"/>
    </row>
    <row r="166" spans="19:20" ht="15" x14ac:dyDescent="0.2">
      <c r="S166" s="23"/>
      <c r="T166" s="24"/>
    </row>
    <row r="167" spans="19:20" ht="15" x14ac:dyDescent="0.2">
      <c r="S167" s="23"/>
      <c r="T167" s="24"/>
    </row>
    <row r="168" spans="19:20" ht="15" x14ac:dyDescent="0.2">
      <c r="S168" s="23"/>
      <c r="T168" s="24"/>
    </row>
    <row r="169" spans="19:20" ht="15" x14ac:dyDescent="0.2">
      <c r="S169" s="23"/>
      <c r="T169" s="24"/>
    </row>
    <row r="170" spans="19:20" ht="15" x14ac:dyDescent="0.2">
      <c r="S170" s="23"/>
      <c r="T170" s="24"/>
    </row>
    <row r="171" spans="19:20" ht="15" x14ac:dyDescent="0.2">
      <c r="S171" s="23"/>
      <c r="T171" s="24"/>
    </row>
    <row r="172" spans="19:20" ht="15" x14ac:dyDescent="0.2">
      <c r="S172" s="23"/>
      <c r="T172" s="24"/>
    </row>
    <row r="173" spans="19:20" ht="15" x14ac:dyDescent="0.2">
      <c r="S173" s="23"/>
      <c r="T173" s="24"/>
    </row>
    <row r="174" spans="19:20" ht="15" x14ac:dyDescent="0.2">
      <c r="S174" s="23"/>
      <c r="T174" s="24"/>
    </row>
    <row r="175" spans="19:20" ht="15" x14ac:dyDescent="0.2">
      <c r="S175" s="23"/>
      <c r="T175" s="24"/>
    </row>
    <row r="176" spans="19:20" ht="15" x14ac:dyDescent="0.2">
      <c r="S176" s="23"/>
      <c r="T176" s="24"/>
    </row>
    <row r="177" spans="19:20" ht="15" x14ac:dyDescent="0.2">
      <c r="S177" s="23"/>
      <c r="T177" s="24"/>
    </row>
    <row r="178" spans="19:20" ht="15" x14ac:dyDescent="0.2">
      <c r="S178" s="23"/>
      <c r="T178" s="24"/>
    </row>
    <row r="179" spans="19:20" ht="15" x14ac:dyDescent="0.2">
      <c r="S179" s="23"/>
      <c r="T179" s="24"/>
    </row>
    <row r="180" spans="19:20" ht="15" x14ac:dyDescent="0.2">
      <c r="S180" s="23"/>
      <c r="T180" s="24"/>
    </row>
    <row r="181" spans="19:20" ht="15" x14ac:dyDescent="0.2">
      <c r="S181" s="23"/>
      <c r="T181" s="24"/>
    </row>
    <row r="182" spans="19:20" ht="15" x14ac:dyDescent="0.2">
      <c r="S182" s="23"/>
      <c r="T182" s="24"/>
    </row>
    <row r="183" spans="19:20" ht="15" x14ac:dyDescent="0.2">
      <c r="S183" s="23"/>
      <c r="T183" s="24"/>
    </row>
    <row r="184" spans="19:20" ht="15" x14ac:dyDescent="0.2">
      <c r="S184" s="23"/>
      <c r="T184" s="24"/>
    </row>
    <row r="185" spans="19:20" ht="15" x14ac:dyDescent="0.2">
      <c r="S185" s="23"/>
      <c r="T185" s="24"/>
    </row>
    <row r="186" spans="19:20" ht="15" x14ac:dyDescent="0.2">
      <c r="S186" s="23"/>
      <c r="T186" s="24"/>
    </row>
    <row r="187" spans="19:20" ht="15" x14ac:dyDescent="0.2">
      <c r="S187" s="23"/>
      <c r="T187" s="24"/>
    </row>
    <row r="188" spans="19:20" ht="15" x14ac:dyDescent="0.2">
      <c r="S188" s="23"/>
      <c r="T188" s="24"/>
    </row>
    <row r="189" spans="19:20" ht="15" x14ac:dyDescent="0.2">
      <c r="S189" s="23"/>
      <c r="T189" s="24"/>
    </row>
    <row r="190" spans="19:20" ht="15" x14ac:dyDescent="0.2">
      <c r="S190" s="23"/>
      <c r="T190" s="24"/>
    </row>
    <row r="191" spans="19:20" ht="15" x14ac:dyDescent="0.2">
      <c r="S191" s="23"/>
      <c r="T191" s="24"/>
    </row>
    <row r="192" spans="19:20" ht="15" x14ac:dyDescent="0.2">
      <c r="S192" s="23"/>
      <c r="T192" s="24"/>
    </row>
    <row r="193" spans="19:20" ht="15" x14ac:dyDescent="0.2">
      <c r="S193" s="23"/>
      <c r="T193" s="24"/>
    </row>
    <row r="194" spans="19:20" ht="15" x14ac:dyDescent="0.2">
      <c r="S194" s="23"/>
      <c r="T194" s="24"/>
    </row>
    <row r="195" spans="19:20" ht="15" x14ac:dyDescent="0.2">
      <c r="S195" s="23"/>
      <c r="T195" s="24"/>
    </row>
    <row r="196" spans="19:20" ht="15" x14ac:dyDescent="0.2">
      <c r="S196" s="23"/>
      <c r="T196" s="24"/>
    </row>
    <row r="197" spans="19:20" ht="15" x14ac:dyDescent="0.2">
      <c r="S197" s="23"/>
      <c r="T197" s="24"/>
    </row>
    <row r="198" spans="19:20" ht="15" x14ac:dyDescent="0.2">
      <c r="S198" s="23"/>
      <c r="T198" s="24"/>
    </row>
    <row r="199" spans="19:20" ht="15" x14ac:dyDescent="0.2">
      <c r="S199" s="23"/>
      <c r="T199" s="24"/>
    </row>
    <row r="200" spans="19:20" ht="15" x14ac:dyDescent="0.2">
      <c r="S200" s="23"/>
      <c r="T200" s="24"/>
    </row>
    <row r="201" spans="19:20" ht="15" x14ac:dyDescent="0.2">
      <c r="S201" s="23"/>
      <c r="T201" s="24"/>
    </row>
    <row r="202" spans="19:20" ht="15" x14ac:dyDescent="0.2">
      <c r="S202" s="23"/>
      <c r="T202" s="24"/>
    </row>
    <row r="203" spans="19:20" ht="15" x14ac:dyDescent="0.2">
      <c r="S203" s="23"/>
      <c r="T203" s="24"/>
    </row>
    <row r="204" spans="19:20" ht="15" x14ac:dyDescent="0.2">
      <c r="S204" s="23"/>
      <c r="T204" s="24"/>
    </row>
    <row r="205" spans="19:20" ht="15" x14ac:dyDescent="0.2">
      <c r="S205" s="23"/>
      <c r="T205" s="24"/>
    </row>
    <row r="206" spans="19:20" ht="15" x14ac:dyDescent="0.2">
      <c r="S206" s="23"/>
      <c r="T206" s="24"/>
    </row>
    <row r="207" spans="19:20" ht="15" x14ac:dyDescent="0.2">
      <c r="S207" s="23"/>
      <c r="T207" s="24"/>
    </row>
    <row r="208" spans="19:20" ht="15" x14ac:dyDescent="0.2">
      <c r="S208" s="23"/>
      <c r="T208" s="24"/>
    </row>
    <row r="209" spans="19:20" ht="15" x14ac:dyDescent="0.2">
      <c r="S209" s="23"/>
      <c r="T209" s="24"/>
    </row>
    <row r="210" spans="19:20" ht="15" x14ac:dyDescent="0.2">
      <c r="S210" s="23"/>
      <c r="T210" s="24"/>
    </row>
    <row r="211" spans="19:20" ht="15" x14ac:dyDescent="0.2">
      <c r="S211" s="23"/>
      <c r="T211" s="24"/>
    </row>
    <row r="212" spans="19:20" ht="15" x14ac:dyDescent="0.2">
      <c r="S212" s="23"/>
      <c r="T212" s="24"/>
    </row>
    <row r="213" spans="19:20" ht="15" x14ac:dyDescent="0.2">
      <c r="S213" s="23"/>
      <c r="T213" s="24"/>
    </row>
    <row r="214" spans="19:20" ht="15" x14ac:dyDescent="0.2">
      <c r="S214" s="23"/>
      <c r="T214" s="24"/>
    </row>
    <row r="215" spans="19:20" ht="15" x14ac:dyDescent="0.2">
      <c r="S215" s="23"/>
      <c r="T215" s="24"/>
    </row>
    <row r="216" spans="19:20" ht="15" x14ac:dyDescent="0.2">
      <c r="S216" s="23"/>
      <c r="T216" s="24"/>
    </row>
    <row r="217" spans="19:20" ht="15" x14ac:dyDescent="0.2">
      <c r="S217" s="23"/>
      <c r="T217" s="24"/>
    </row>
    <row r="218" spans="19:20" ht="15" x14ac:dyDescent="0.2">
      <c r="S218" s="23"/>
      <c r="T218" s="24"/>
    </row>
    <row r="219" spans="19:20" ht="15" x14ac:dyDescent="0.2">
      <c r="S219" s="23"/>
      <c r="T219" s="24"/>
    </row>
    <row r="220" spans="19:20" ht="15" x14ac:dyDescent="0.2">
      <c r="S220" s="23"/>
      <c r="T220" s="24"/>
    </row>
    <row r="221" spans="19:20" ht="15" x14ac:dyDescent="0.2">
      <c r="S221" s="23"/>
      <c r="T221" s="24"/>
    </row>
    <row r="222" spans="19:20" ht="15" x14ac:dyDescent="0.2">
      <c r="S222" s="23"/>
      <c r="T222" s="24"/>
    </row>
    <row r="223" spans="19:20" ht="15" x14ac:dyDescent="0.2">
      <c r="S223" s="23"/>
      <c r="T223" s="24"/>
    </row>
    <row r="224" spans="19:20" ht="15" x14ac:dyDescent="0.2">
      <c r="S224" s="23"/>
      <c r="T224" s="24"/>
    </row>
    <row r="225" spans="19:20" ht="15" x14ac:dyDescent="0.2">
      <c r="S225" s="23"/>
      <c r="T225" s="24"/>
    </row>
    <row r="226" spans="19:20" ht="15" x14ac:dyDescent="0.2">
      <c r="S226" s="23"/>
      <c r="T226" s="24"/>
    </row>
    <row r="227" spans="19:20" ht="15" x14ac:dyDescent="0.2">
      <c r="S227" s="23"/>
      <c r="T227" s="24"/>
    </row>
    <row r="228" spans="19:20" ht="15" x14ac:dyDescent="0.2">
      <c r="S228" s="23"/>
      <c r="T228" s="24"/>
    </row>
    <row r="229" spans="19:20" ht="15" x14ac:dyDescent="0.2">
      <c r="S229" s="23"/>
      <c r="T229" s="24"/>
    </row>
    <row r="230" spans="19:20" ht="15" x14ac:dyDescent="0.2">
      <c r="S230" s="23"/>
      <c r="T230" s="24"/>
    </row>
    <row r="231" spans="19:20" ht="15" x14ac:dyDescent="0.2">
      <c r="S231" s="23"/>
      <c r="T231" s="24"/>
    </row>
    <row r="232" spans="19:20" ht="15" x14ac:dyDescent="0.2">
      <c r="S232" s="23"/>
      <c r="T232" s="24"/>
    </row>
    <row r="233" spans="19:20" ht="15" x14ac:dyDescent="0.2">
      <c r="S233" s="23"/>
      <c r="T233" s="24"/>
    </row>
    <row r="234" spans="19:20" ht="15" x14ac:dyDescent="0.2">
      <c r="S234" s="23"/>
      <c r="T234" s="24"/>
    </row>
    <row r="235" spans="19:20" ht="15" x14ac:dyDescent="0.2">
      <c r="S235" s="23"/>
      <c r="T235" s="24"/>
    </row>
    <row r="236" spans="19:20" ht="15" x14ac:dyDescent="0.2">
      <c r="S236" s="23"/>
      <c r="T236" s="24"/>
    </row>
    <row r="237" spans="19:20" ht="15" x14ac:dyDescent="0.2">
      <c r="S237" s="23"/>
      <c r="T237" s="24"/>
    </row>
    <row r="238" spans="19:20" ht="15" x14ac:dyDescent="0.2">
      <c r="S238" s="23"/>
      <c r="T238" s="24"/>
    </row>
    <row r="239" spans="19:20" ht="15" x14ac:dyDescent="0.2">
      <c r="S239" s="23"/>
      <c r="T239" s="24"/>
    </row>
    <row r="240" spans="19:20" ht="15" x14ac:dyDescent="0.2">
      <c r="S240" s="23"/>
      <c r="T240" s="24"/>
    </row>
    <row r="241" spans="19:20" ht="15" x14ac:dyDescent="0.2">
      <c r="S241" s="23"/>
      <c r="T241" s="24"/>
    </row>
    <row r="242" spans="19:20" ht="15" x14ac:dyDescent="0.2">
      <c r="S242" s="23"/>
      <c r="T242" s="24"/>
    </row>
    <row r="243" spans="19:20" ht="15" x14ac:dyDescent="0.2">
      <c r="S243" s="23"/>
      <c r="T243" s="24"/>
    </row>
    <row r="244" spans="19:20" ht="15" x14ac:dyDescent="0.2">
      <c r="S244" s="23"/>
      <c r="T244" s="24"/>
    </row>
    <row r="245" spans="19:20" ht="15" x14ac:dyDescent="0.2">
      <c r="S245" s="23"/>
      <c r="T245" s="24"/>
    </row>
    <row r="246" spans="19:20" ht="15" x14ac:dyDescent="0.2">
      <c r="S246" s="23"/>
      <c r="T246" s="24"/>
    </row>
    <row r="247" spans="19:20" ht="15" x14ac:dyDescent="0.2">
      <c r="S247" s="23"/>
      <c r="T247" s="24"/>
    </row>
    <row r="248" spans="19:20" ht="15" x14ac:dyDescent="0.2">
      <c r="S248" s="23"/>
      <c r="T248" s="24"/>
    </row>
    <row r="249" spans="19:20" ht="15" x14ac:dyDescent="0.2">
      <c r="S249" s="23"/>
      <c r="T249" s="24"/>
    </row>
    <row r="250" spans="19:20" ht="15" x14ac:dyDescent="0.2">
      <c r="S250" s="23"/>
      <c r="T250" s="24"/>
    </row>
    <row r="251" spans="19:20" ht="15" x14ac:dyDescent="0.2">
      <c r="S251" s="23"/>
      <c r="T251" s="24"/>
    </row>
    <row r="252" spans="19:20" ht="15" x14ac:dyDescent="0.2">
      <c r="S252" s="23"/>
      <c r="T252" s="24"/>
    </row>
    <row r="253" spans="19:20" ht="15" x14ac:dyDescent="0.2">
      <c r="S253" s="23"/>
      <c r="T253" s="24"/>
    </row>
    <row r="254" spans="19:20" ht="15" x14ac:dyDescent="0.2">
      <c r="S254" s="23"/>
      <c r="T254" s="24"/>
    </row>
    <row r="255" spans="19:20" ht="15" x14ac:dyDescent="0.2">
      <c r="S255" s="23"/>
      <c r="T255" s="24"/>
    </row>
    <row r="256" spans="19:20" ht="15" x14ac:dyDescent="0.2">
      <c r="S256" s="23"/>
      <c r="T256" s="24"/>
    </row>
    <row r="257" spans="19:20" ht="15" x14ac:dyDescent="0.2">
      <c r="S257" s="23"/>
      <c r="T257" s="24"/>
    </row>
    <row r="258" spans="19:20" ht="15" x14ac:dyDescent="0.2">
      <c r="S258" s="23"/>
      <c r="T258" s="24"/>
    </row>
    <row r="259" spans="19:20" ht="15" x14ac:dyDescent="0.2">
      <c r="S259" s="23"/>
      <c r="T259" s="24"/>
    </row>
    <row r="260" spans="19:20" ht="15" x14ac:dyDescent="0.2">
      <c r="S260" s="23"/>
      <c r="T260" s="24"/>
    </row>
    <row r="261" spans="19:20" ht="15" x14ac:dyDescent="0.2">
      <c r="S261" s="23"/>
      <c r="T261" s="24"/>
    </row>
    <row r="262" spans="19:20" ht="15" x14ac:dyDescent="0.2">
      <c r="S262" s="23"/>
      <c r="T262" s="24"/>
    </row>
    <row r="263" spans="19:20" ht="15" x14ac:dyDescent="0.2">
      <c r="S263" s="23"/>
      <c r="T263" s="24"/>
    </row>
    <row r="264" spans="19:20" ht="15" x14ac:dyDescent="0.2">
      <c r="S264" s="23"/>
      <c r="T264" s="24"/>
    </row>
    <row r="265" spans="19:20" ht="15" x14ac:dyDescent="0.2">
      <c r="S265" s="23"/>
      <c r="T265" s="24"/>
    </row>
    <row r="266" spans="19:20" ht="15" x14ac:dyDescent="0.2">
      <c r="S266" s="23"/>
      <c r="T266" s="24"/>
    </row>
    <row r="267" spans="19:20" ht="15" x14ac:dyDescent="0.2">
      <c r="S267" s="23"/>
      <c r="T267" s="24"/>
    </row>
    <row r="268" spans="19:20" ht="15" x14ac:dyDescent="0.2">
      <c r="S268" s="23"/>
      <c r="T268" s="24"/>
    </row>
    <row r="269" spans="19:20" ht="15" x14ac:dyDescent="0.2">
      <c r="S269" s="23"/>
      <c r="T269" s="24"/>
    </row>
    <row r="270" spans="19:20" ht="15" x14ac:dyDescent="0.2">
      <c r="S270" s="23"/>
      <c r="T270" s="24"/>
    </row>
    <row r="271" spans="19:20" ht="15" x14ac:dyDescent="0.2">
      <c r="S271" s="23"/>
      <c r="T271" s="24"/>
    </row>
    <row r="272" spans="19:20" ht="15" x14ac:dyDescent="0.2">
      <c r="S272" s="23"/>
      <c r="T272" s="24"/>
    </row>
    <row r="273" spans="19:20" ht="15" x14ac:dyDescent="0.2">
      <c r="S273" s="23"/>
      <c r="T273" s="24"/>
    </row>
    <row r="274" spans="19:20" ht="15" x14ac:dyDescent="0.2">
      <c r="S274" s="23"/>
      <c r="T274" s="24"/>
    </row>
    <row r="275" spans="19:20" ht="15" x14ac:dyDescent="0.2">
      <c r="S275" s="23"/>
      <c r="T275" s="24"/>
    </row>
    <row r="276" spans="19:20" ht="15" x14ac:dyDescent="0.2">
      <c r="S276" s="23"/>
      <c r="T276" s="24"/>
    </row>
    <row r="277" spans="19:20" ht="15" x14ac:dyDescent="0.2">
      <c r="S277" s="23"/>
      <c r="T277" s="24"/>
    </row>
    <row r="278" spans="19:20" ht="15" x14ac:dyDescent="0.2">
      <c r="S278" s="23"/>
      <c r="T278" s="2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1"/>
  <sheetViews>
    <sheetView zoomScale="95" zoomScaleNormal="95" workbookViewId="0">
      <selection activeCell="T18" sqref="T18"/>
    </sheetView>
  </sheetViews>
  <sheetFormatPr defaultColWidth="8.85546875" defaultRowHeight="12.75" x14ac:dyDescent="0.2"/>
  <cols>
    <col min="3" max="3" width="14.5703125" bestFit="1" customWidth="1"/>
    <col min="16" max="16" width="19.7109375" bestFit="1" customWidth="1"/>
    <col min="21" max="21" width="14.28515625" bestFit="1" customWidth="1"/>
  </cols>
  <sheetData>
    <row r="1" spans="1:24" ht="15.75" x14ac:dyDescent="0.2">
      <c r="A1" s="21" t="s">
        <v>0</v>
      </c>
      <c r="B1" s="21" t="s">
        <v>258</v>
      </c>
      <c r="C1" s="21" t="s">
        <v>43</v>
      </c>
      <c r="D1" s="21" t="s">
        <v>3</v>
      </c>
      <c r="E1" s="21" t="s">
        <v>44</v>
      </c>
      <c r="F1" s="21" t="s">
        <v>46</v>
      </c>
      <c r="G1" s="21" t="s">
        <v>49</v>
      </c>
      <c r="H1" s="21" t="s">
        <v>8</v>
      </c>
      <c r="I1" s="21" t="s">
        <v>52</v>
      </c>
      <c r="J1" s="21" t="s">
        <v>54</v>
      </c>
      <c r="K1" s="21" t="s">
        <v>259</v>
      </c>
      <c r="L1" s="21" t="s">
        <v>264</v>
      </c>
      <c r="M1" s="21" t="s">
        <v>270</v>
      </c>
      <c r="P1" s="39" t="s">
        <v>296</v>
      </c>
      <c r="Q1" s="39"/>
      <c r="R1" s="39"/>
      <c r="S1" s="39"/>
      <c r="T1" s="39"/>
      <c r="U1" s="39"/>
      <c r="V1" s="39"/>
      <c r="W1" s="39"/>
      <c r="X1" s="39"/>
    </row>
    <row r="2" spans="1:24" ht="15.75" thickBot="1" x14ac:dyDescent="0.25">
      <c r="A2" s="22" t="s">
        <v>58</v>
      </c>
      <c r="B2" s="23">
        <v>3</v>
      </c>
      <c r="C2" s="23">
        <v>0</v>
      </c>
      <c r="D2" s="23">
        <v>1</v>
      </c>
      <c r="E2" s="23">
        <v>1</v>
      </c>
      <c r="F2" s="24">
        <v>8.5</v>
      </c>
      <c r="G2" s="25">
        <v>5.4</v>
      </c>
      <c r="H2" s="24">
        <v>4.8</v>
      </c>
      <c r="I2" s="24">
        <v>6</v>
      </c>
      <c r="J2" s="24">
        <v>6.8</v>
      </c>
      <c r="K2" s="24">
        <v>5</v>
      </c>
      <c r="L2" s="24">
        <v>5.9</v>
      </c>
      <c r="M2" s="24">
        <v>12.600000000000001</v>
      </c>
      <c r="P2" s="39"/>
      <c r="Q2" s="39"/>
      <c r="R2" s="39"/>
      <c r="S2" s="39"/>
      <c r="T2" s="39"/>
      <c r="U2" s="39"/>
      <c r="V2" s="39"/>
      <c r="W2" s="39"/>
      <c r="X2" s="39"/>
    </row>
    <row r="3" spans="1:24" ht="15" x14ac:dyDescent="0.2">
      <c r="A3" s="22" t="s">
        <v>59</v>
      </c>
      <c r="B3" s="23">
        <v>13</v>
      </c>
      <c r="C3" s="23">
        <v>1</v>
      </c>
      <c r="D3" s="23">
        <v>0</v>
      </c>
      <c r="E3" s="23">
        <v>0</v>
      </c>
      <c r="F3" s="24">
        <v>8.1999999999999993</v>
      </c>
      <c r="G3" s="25">
        <v>2.7</v>
      </c>
      <c r="H3" s="24">
        <v>3.4</v>
      </c>
      <c r="I3" s="24">
        <v>3.1</v>
      </c>
      <c r="J3" s="24">
        <v>5.3</v>
      </c>
      <c r="K3" s="24">
        <v>3.9</v>
      </c>
      <c r="L3" s="24">
        <v>7.2</v>
      </c>
      <c r="M3" s="24">
        <v>11.25</v>
      </c>
      <c r="P3" s="44" t="s">
        <v>297</v>
      </c>
      <c r="Q3" s="44"/>
      <c r="R3" s="39"/>
      <c r="S3" s="39"/>
      <c r="T3" s="39"/>
      <c r="U3" s="39"/>
      <c r="V3" s="39"/>
      <c r="W3" s="39"/>
      <c r="X3" s="39"/>
    </row>
    <row r="4" spans="1:24" ht="15" x14ac:dyDescent="0.2">
      <c r="A4" s="22" t="s">
        <v>60</v>
      </c>
      <c r="B4" s="23">
        <v>12</v>
      </c>
      <c r="C4" s="23">
        <v>0</v>
      </c>
      <c r="D4" s="23">
        <v>1</v>
      </c>
      <c r="E4" s="23">
        <v>1</v>
      </c>
      <c r="F4" s="24">
        <v>9.1999999999999993</v>
      </c>
      <c r="G4" s="25">
        <v>4.9000000000000004</v>
      </c>
      <c r="H4" s="24">
        <v>5.4</v>
      </c>
      <c r="I4" s="24">
        <v>5.8</v>
      </c>
      <c r="J4" s="24">
        <v>4.5</v>
      </c>
      <c r="K4" s="24">
        <v>5.4</v>
      </c>
      <c r="L4" s="24">
        <v>5.6</v>
      </c>
      <c r="M4" s="24">
        <v>13.5</v>
      </c>
      <c r="P4" s="39" t="s">
        <v>298</v>
      </c>
      <c r="Q4" s="39">
        <v>0.80511795174253331</v>
      </c>
      <c r="R4" s="39"/>
      <c r="S4" s="39"/>
      <c r="T4" s="39"/>
      <c r="U4" s="39"/>
      <c r="V4" s="39"/>
      <c r="W4" s="39"/>
      <c r="X4" s="39"/>
    </row>
    <row r="5" spans="1:24" ht="15" x14ac:dyDescent="0.2">
      <c r="A5" s="22" t="s">
        <v>61</v>
      </c>
      <c r="B5" s="23">
        <v>14</v>
      </c>
      <c r="C5" s="23">
        <v>1</v>
      </c>
      <c r="D5" s="23">
        <v>1</v>
      </c>
      <c r="E5" s="23">
        <v>0</v>
      </c>
      <c r="F5" s="24">
        <v>6.4</v>
      </c>
      <c r="G5" s="25">
        <v>3.3</v>
      </c>
      <c r="H5" s="24">
        <v>4.7</v>
      </c>
      <c r="I5" s="24">
        <v>4.5</v>
      </c>
      <c r="J5" s="24">
        <v>8.8000000000000007</v>
      </c>
      <c r="K5" s="24">
        <v>4.3</v>
      </c>
      <c r="L5" s="24">
        <v>3.7</v>
      </c>
      <c r="M5" s="24">
        <v>10.8</v>
      </c>
      <c r="P5" s="39" t="s">
        <v>299</v>
      </c>
      <c r="Q5" s="41">
        <v>0.64821491621809224</v>
      </c>
      <c r="R5" s="39"/>
      <c r="S5" s="39"/>
      <c r="T5" s="39"/>
      <c r="U5" s="39"/>
      <c r="V5" s="39"/>
      <c r="W5" s="39"/>
      <c r="X5" s="39"/>
    </row>
    <row r="6" spans="1:24" ht="15" x14ac:dyDescent="0.2">
      <c r="A6" s="22" t="s">
        <v>62</v>
      </c>
      <c r="B6" s="23">
        <v>9</v>
      </c>
      <c r="C6" s="23">
        <v>0</v>
      </c>
      <c r="D6" s="23">
        <v>0</v>
      </c>
      <c r="E6" s="23">
        <v>1</v>
      </c>
      <c r="F6" s="24">
        <v>9</v>
      </c>
      <c r="G6" s="25">
        <v>4.9000000000000004</v>
      </c>
      <c r="H6" s="24">
        <v>2.2000000000000002</v>
      </c>
      <c r="I6" s="24">
        <v>4.5</v>
      </c>
      <c r="J6" s="24">
        <v>6.8</v>
      </c>
      <c r="K6" s="24">
        <v>4.5</v>
      </c>
      <c r="L6" s="24">
        <v>6.9</v>
      </c>
      <c r="M6" s="24">
        <v>13.5</v>
      </c>
      <c r="P6" s="39" t="s">
        <v>300</v>
      </c>
      <c r="Q6" s="41">
        <v>0.62763174642234232</v>
      </c>
      <c r="R6" s="39"/>
      <c r="S6" s="39"/>
      <c r="T6" s="39"/>
      <c r="U6" s="39"/>
      <c r="V6" s="39"/>
      <c r="W6" s="39"/>
      <c r="X6" s="39"/>
    </row>
    <row r="7" spans="1:24" ht="15" x14ac:dyDescent="0.2">
      <c r="A7" s="22" t="s">
        <v>63</v>
      </c>
      <c r="B7" s="23">
        <v>8</v>
      </c>
      <c r="C7" s="23">
        <v>1</v>
      </c>
      <c r="D7" s="23">
        <v>1</v>
      </c>
      <c r="E7" s="23">
        <v>0</v>
      </c>
      <c r="F7" s="24">
        <v>6.5</v>
      </c>
      <c r="G7" s="25">
        <v>2.8</v>
      </c>
      <c r="H7" s="24">
        <v>4</v>
      </c>
      <c r="I7" s="24">
        <v>3.7</v>
      </c>
      <c r="J7" s="24">
        <v>8.5</v>
      </c>
      <c r="K7" s="24">
        <v>3.6</v>
      </c>
      <c r="L7" s="24">
        <v>4.0999999999999996</v>
      </c>
      <c r="M7" s="24">
        <v>9.1499999999999986</v>
      </c>
      <c r="P7" s="39" t="s">
        <v>301</v>
      </c>
      <c r="Q7" s="41">
        <v>0.81760230189591221</v>
      </c>
      <c r="R7" s="39"/>
      <c r="S7" s="39"/>
      <c r="T7" s="39"/>
      <c r="U7" s="39"/>
      <c r="V7" s="39"/>
      <c r="W7" s="39"/>
      <c r="X7" s="39"/>
    </row>
    <row r="8" spans="1:24" ht="15.75" thickBot="1" x14ac:dyDescent="0.25">
      <c r="A8" s="22" t="s">
        <v>64</v>
      </c>
      <c r="B8" s="23">
        <v>2</v>
      </c>
      <c r="C8" s="23">
        <v>1</v>
      </c>
      <c r="D8" s="23">
        <v>1</v>
      </c>
      <c r="E8" s="23">
        <v>0</v>
      </c>
      <c r="F8" s="24">
        <v>6.9</v>
      </c>
      <c r="G8" s="25">
        <v>3.7</v>
      </c>
      <c r="H8" s="24">
        <v>2.1</v>
      </c>
      <c r="I8" s="24">
        <v>5.4</v>
      </c>
      <c r="J8" s="24">
        <v>8.9</v>
      </c>
      <c r="K8" s="24">
        <v>2.1</v>
      </c>
      <c r="L8" s="24">
        <v>2.6</v>
      </c>
      <c r="M8" s="24">
        <v>10.8</v>
      </c>
      <c r="P8" s="40" t="s">
        <v>302</v>
      </c>
      <c r="Q8" s="40">
        <v>200</v>
      </c>
      <c r="R8" s="39"/>
      <c r="S8" s="39"/>
      <c r="T8" s="39"/>
      <c r="U8" s="39"/>
      <c r="V8" s="39"/>
      <c r="W8" s="39"/>
      <c r="X8" s="39"/>
    </row>
    <row r="9" spans="1:24" ht="15" x14ac:dyDescent="0.2">
      <c r="A9" s="22" t="s">
        <v>65</v>
      </c>
      <c r="B9" s="23">
        <v>9</v>
      </c>
      <c r="C9" s="23">
        <v>0</v>
      </c>
      <c r="D9" s="23">
        <v>1</v>
      </c>
      <c r="E9" s="23">
        <v>0</v>
      </c>
      <c r="F9" s="24">
        <v>6.2</v>
      </c>
      <c r="G9" s="25">
        <v>4.8</v>
      </c>
      <c r="H9" s="24">
        <v>4.5999999999999996</v>
      </c>
      <c r="I9" s="24">
        <v>5.0999999999999996</v>
      </c>
      <c r="J9" s="24">
        <v>6.9</v>
      </c>
      <c r="K9" s="24">
        <v>4.3</v>
      </c>
      <c r="L9" s="24">
        <v>4.8</v>
      </c>
      <c r="M9" s="24">
        <v>11.55</v>
      </c>
      <c r="P9" s="39"/>
      <c r="Q9" s="39"/>
      <c r="R9" s="39"/>
      <c r="S9" s="39"/>
      <c r="T9" s="39"/>
      <c r="U9" s="39"/>
      <c r="V9" s="39"/>
      <c r="W9" s="39"/>
      <c r="X9" s="39"/>
    </row>
    <row r="10" spans="1:24" ht="15.75" thickBot="1" x14ac:dyDescent="0.25">
      <c r="A10" s="22" t="s">
        <v>66</v>
      </c>
      <c r="B10" s="23">
        <v>7</v>
      </c>
      <c r="C10" s="23">
        <v>1</v>
      </c>
      <c r="D10" s="23">
        <v>1</v>
      </c>
      <c r="E10" s="23">
        <v>0</v>
      </c>
      <c r="F10" s="24">
        <v>5.8</v>
      </c>
      <c r="G10" s="25">
        <v>5.0999999999999996</v>
      </c>
      <c r="H10" s="24">
        <v>3.7</v>
      </c>
      <c r="I10" s="24">
        <v>5.8</v>
      </c>
      <c r="J10" s="24">
        <v>9.3000000000000007</v>
      </c>
      <c r="K10" s="24">
        <v>4.4000000000000004</v>
      </c>
      <c r="L10" s="24">
        <v>6.7</v>
      </c>
      <c r="M10" s="24">
        <v>12.299999999999999</v>
      </c>
      <c r="P10" s="39" t="s">
        <v>303</v>
      </c>
      <c r="Q10" s="39"/>
      <c r="R10" s="39"/>
      <c r="S10" s="39"/>
      <c r="T10" s="39"/>
      <c r="U10" s="39"/>
      <c r="V10" s="39"/>
      <c r="W10" s="39"/>
      <c r="X10" s="39"/>
    </row>
    <row r="11" spans="1:24" ht="15" x14ac:dyDescent="0.2">
      <c r="A11" s="22" t="s">
        <v>67</v>
      </c>
      <c r="B11" s="23">
        <v>9</v>
      </c>
      <c r="C11" s="23">
        <v>0</v>
      </c>
      <c r="D11" s="23">
        <v>1</v>
      </c>
      <c r="E11" s="23">
        <v>0</v>
      </c>
      <c r="F11" s="24">
        <v>6.4</v>
      </c>
      <c r="G11" s="25">
        <v>4.5</v>
      </c>
      <c r="H11" s="24">
        <v>4.7</v>
      </c>
      <c r="I11" s="24">
        <v>5.7</v>
      </c>
      <c r="J11" s="24">
        <v>8.4</v>
      </c>
      <c r="K11" s="24">
        <v>4.0999999999999996</v>
      </c>
      <c r="L11" s="24">
        <v>6.1</v>
      </c>
      <c r="M11" s="24">
        <v>10.050000000000001</v>
      </c>
      <c r="P11" s="38"/>
      <c r="Q11" s="38" t="s">
        <v>308</v>
      </c>
      <c r="R11" s="38" t="s">
        <v>309</v>
      </c>
      <c r="S11" s="38" t="s">
        <v>310</v>
      </c>
      <c r="T11" s="38" t="s">
        <v>311</v>
      </c>
      <c r="U11" s="38" t="s">
        <v>312</v>
      </c>
      <c r="V11" s="39"/>
      <c r="W11" s="39"/>
      <c r="X11" s="39"/>
    </row>
    <row r="12" spans="1:24" ht="15" x14ac:dyDescent="0.2">
      <c r="A12" s="22" t="s">
        <v>68</v>
      </c>
      <c r="B12" s="23">
        <v>10</v>
      </c>
      <c r="C12" s="23">
        <v>0</v>
      </c>
      <c r="D12" s="23">
        <v>0</v>
      </c>
      <c r="E12" s="23">
        <v>1</v>
      </c>
      <c r="F12" s="24">
        <v>8.6999999999999993</v>
      </c>
      <c r="G12" s="25">
        <v>4.7</v>
      </c>
      <c r="H12" s="24">
        <v>2.7</v>
      </c>
      <c r="I12" s="24">
        <v>4.5999999999999996</v>
      </c>
      <c r="J12" s="24">
        <v>6.8</v>
      </c>
      <c r="K12" s="24">
        <v>3.8</v>
      </c>
      <c r="L12" s="24">
        <v>4.8</v>
      </c>
      <c r="M12" s="24">
        <v>12.600000000000001</v>
      </c>
      <c r="P12" s="39" t="s">
        <v>304</v>
      </c>
      <c r="Q12" s="39">
        <v>11</v>
      </c>
      <c r="R12" s="39">
        <v>231.57072747568711</v>
      </c>
      <c r="S12" s="39">
        <v>21.051884315971556</v>
      </c>
      <c r="T12" s="39">
        <v>31.492472862558692</v>
      </c>
      <c r="U12" s="41">
        <v>5.376007091636766E-37</v>
      </c>
      <c r="V12" s="39"/>
      <c r="W12" s="39"/>
      <c r="X12" s="39"/>
    </row>
    <row r="13" spans="1:24" ht="15" x14ac:dyDescent="0.2">
      <c r="A13" s="22" t="s">
        <v>69</v>
      </c>
      <c r="B13" s="23">
        <v>4</v>
      </c>
      <c r="C13" s="23">
        <v>0</v>
      </c>
      <c r="D13" s="23">
        <v>1</v>
      </c>
      <c r="E13" s="23">
        <v>0</v>
      </c>
      <c r="F13" s="24">
        <v>6.1</v>
      </c>
      <c r="G13" s="25">
        <v>4.9000000000000004</v>
      </c>
      <c r="H13" s="24">
        <v>4.4000000000000004</v>
      </c>
      <c r="I13" s="24">
        <v>6.4</v>
      </c>
      <c r="J13" s="24">
        <v>8.1999999999999993</v>
      </c>
      <c r="K13" s="24">
        <v>3</v>
      </c>
      <c r="L13" s="24">
        <v>3.9</v>
      </c>
      <c r="M13" s="24">
        <v>9.8999999999999986</v>
      </c>
      <c r="P13" s="39" t="s">
        <v>305</v>
      </c>
      <c r="Q13" s="39">
        <v>188</v>
      </c>
      <c r="R13" s="39">
        <v>125.67302252431293</v>
      </c>
      <c r="S13" s="39">
        <v>0.66847352406549432</v>
      </c>
      <c r="T13" s="39"/>
      <c r="U13" s="39"/>
      <c r="V13" s="39"/>
      <c r="W13" s="39"/>
      <c r="X13" s="39"/>
    </row>
    <row r="14" spans="1:24" ht="15.75" thickBot="1" x14ac:dyDescent="0.25">
      <c r="A14" s="22" t="s">
        <v>70</v>
      </c>
      <c r="B14" s="23">
        <v>13</v>
      </c>
      <c r="C14" s="23">
        <v>1</v>
      </c>
      <c r="D14" s="23">
        <v>0</v>
      </c>
      <c r="E14" s="23">
        <v>1</v>
      </c>
      <c r="F14" s="24">
        <v>9.5</v>
      </c>
      <c r="G14" s="25">
        <v>7.1</v>
      </c>
      <c r="H14" s="24">
        <v>5</v>
      </c>
      <c r="I14" s="24">
        <v>6.6</v>
      </c>
      <c r="J14" s="24">
        <v>7.6</v>
      </c>
      <c r="K14" s="24">
        <v>5.0999999999999996</v>
      </c>
      <c r="L14" s="24">
        <v>6.9</v>
      </c>
      <c r="M14" s="24">
        <v>11.850000000000001</v>
      </c>
      <c r="P14" s="40" t="s">
        <v>306</v>
      </c>
      <c r="Q14" s="40">
        <v>199</v>
      </c>
      <c r="R14" s="40">
        <v>357.24375000000003</v>
      </c>
      <c r="S14" s="40"/>
      <c r="T14" s="40"/>
      <c r="U14" s="40"/>
      <c r="V14" s="39"/>
      <c r="W14" s="39"/>
      <c r="X14" s="39"/>
    </row>
    <row r="15" spans="1:24" ht="15.75" thickBot="1" x14ac:dyDescent="0.25">
      <c r="A15" s="22" t="s">
        <v>71</v>
      </c>
      <c r="B15" s="23">
        <v>7</v>
      </c>
      <c r="C15" s="23">
        <v>1</v>
      </c>
      <c r="D15" s="23">
        <v>0</v>
      </c>
      <c r="E15" s="23">
        <v>1</v>
      </c>
      <c r="F15" s="24">
        <v>9.1999999999999993</v>
      </c>
      <c r="G15" s="25">
        <v>5.4</v>
      </c>
      <c r="H15" s="24">
        <v>2.4</v>
      </c>
      <c r="I15" s="24">
        <v>4.8</v>
      </c>
      <c r="J15" s="24">
        <v>7.1</v>
      </c>
      <c r="K15" s="24">
        <v>4.5</v>
      </c>
      <c r="L15" s="24">
        <v>5.5</v>
      </c>
      <c r="M15" s="24">
        <v>12.299999999999999</v>
      </c>
      <c r="P15" s="39"/>
      <c r="Q15" s="39"/>
      <c r="R15" s="39"/>
      <c r="S15" s="39"/>
      <c r="T15" s="39"/>
      <c r="U15" s="39"/>
      <c r="V15" s="39"/>
      <c r="W15" s="39"/>
      <c r="X15" s="39"/>
    </row>
    <row r="16" spans="1:24" ht="15" x14ac:dyDescent="0.2">
      <c r="A16" s="22" t="s">
        <v>72</v>
      </c>
      <c r="B16" s="23">
        <v>15</v>
      </c>
      <c r="C16" s="23">
        <v>0</v>
      </c>
      <c r="D16" s="23">
        <v>1</v>
      </c>
      <c r="E16" s="23">
        <v>1</v>
      </c>
      <c r="F16" s="24">
        <v>6.3</v>
      </c>
      <c r="G16" s="25">
        <v>4.5</v>
      </c>
      <c r="H16" s="24">
        <v>4.5</v>
      </c>
      <c r="I16" s="24">
        <v>5.9</v>
      </c>
      <c r="J16" s="24">
        <v>8.8000000000000007</v>
      </c>
      <c r="K16" s="24">
        <v>4.8</v>
      </c>
      <c r="L16" s="24">
        <v>6.9</v>
      </c>
      <c r="M16" s="24">
        <v>11.399999999999999</v>
      </c>
      <c r="P16" s="38"/>
      <c r="Q16" s="38" t="s">
        <v>313</v>
      </c>
      <c r="R16" s="38" t="s">
        <v>301</v>
      </c>
      <c r="S16" s="38" t="s">
        <v>314</v>
      </c>
      <c r="T16" s="38" t="s">
        <v>315</v>
      </c>
      <c r="U16" s="38" t="s">
        <v>316</v>
      </c>
      <c r="V16" s="38" t="s">
        <v>317</v>
      </c>
      <c r="W16" s="38" t="s">
        <v>318</v>
      </c>
      <c r="X16" s="38" t="s">
        <v>319</v>
      </c>
    </row>
    <row r="17" spans="1:24" ht="15" x14ac:dyDescent="0.2">
      <c r="A17" s="22" t="s">
        <v>73</v>
      </c>
      <c r="B17" s="23">
        <v>1</v>
      </c>
      <c r="C17" s="23">
        <v>0</v>
      </c>
      <c r="D17" s="23">
        <v>0</v>
      </c>
      <c r="E17" s="23">
        <v>0</v>
      </c>
      <c r="F17" s="24">
        <v>8.6999999999999993</v>
      </c>
      <c r="G17" s="25">
        <v>3.2</v>
      </c>
      <c r="H17" s="24">
        <v>3.2</v>
      </c>
      <c r="I17" s="24">
        <v>3.8</v>
      </c>
      <c r="J17" s="24">
        <v>4.9000000000000004</v>
      </c>
      <c r="K17" s="24">
        <v>4.3</v>
      </c>
      <c r="L17" s="24">
        <v>6.8</v>
      </c>
      <c r="M17" s="24">
        <v>10.649999999999999</v>
      </c>
      <c r="P17" s="39" t="s">
        <v>307</v>
      </c>
      <c r="Q17" s="39">
        <v>6.7265453921275808</v>
      </c>
      <c r="R17" s="39">
        <v>0.67214919508316795</v>
      </c>
      <c r="S17" s="39">
        <v>10.007518332734559</v>
      </c>
      <c r="T17" s="39">
        <v>3.5991777475294928E-19</v>
      </c>
      <c r="U17" s="39">
        <v>5.4006217512728911</v>
      </c>
      <c r="V17" s="39">
        <v>8.0524690329822697</v>
      </c>
      <c r="W17" s="39">
        <v>5.4006217512728911</v>
      </c>
      <c r="X17" s="39">
        <v>8.0524690329822697</v>
      </c>
    </row>
    <row r="18" spans="1:24" ht="15" x14ac:dyDescent="0.2">
      <c r="A18" s="22" t="s">
        <v>74</v>
      </c>
      <c r="B18" s="23">
        <v>4</v>
      </c>
      <c r="C18" s="23">
        <v>1</v>
      </c>
      <c r="D18" s="23">
        <v>1</v>
      </c>
      <c r="E18" s="23">
        <v>1</v>
      </c>
      <c r="F18" s="24">
        <v>5.7</v>
      </c>
      <c r="G18" s="25">
        <v>4</v>
      </c>
      <c r="H18" s="24">
        <v>3.3</v>
      </c>
      <c r="I18" s="24">
        <v>5.0999999999999996</v>
      </c>
      <c r="J18" s="24">
        <v>6.2</v>
      </c>
      <c r="K18" s="24">
        <v>4.2</v>
      </c>
      <c r="L18" s="24">
        <v>6</v>
      </c>
      <c r="M18" s="24">
        <v>10.8</v>
      </c>
      <c r="P18" s="39" t="s">
        <v>258</v>
      </c>
      <c r="Q18" s="39">
        <v>6.7834122730919197E-2</v>
      </c>
      <c r="R18" s="39">
        <v>1.5118348119437054E-2</v>
      </c>
      <c r="S18" s="39">
        <v>4.4868739755838529</v>
      </c>
      <c r="T18" s="41">
        <v>1.256799849094929E-5</v>
      </c>
      <c r="U18" s="39">
        <v>3.8010721425272648E-2</v>
      </c>
      <c r="V18" s="39">
        <v>9.7657524036565746E-2</v>
      </c>
      <c r="W18" s="39">
        <v>3.8010721425272648E-2</v>
      </c>
      <c r="X18" s="39">
        <v>9.7657524036565746E-2</v>
      </c>
    </row>
    <row r="19" spans="1:24" ht="15" x14ac:dyDescent="0.2">
      <c r="A19" s="22" t="s">
        <v>75</v>
      </c>
      <c r="B19" s="23">
        <v>8</v>
      </c>
      <c r="C19" s="23">
        <v>0</v>
      </c>
      <c r="D19" s="23">
        <v>1</v>
      </c>
      <c r="E19" s="23">
        <v>0</v>
      </c>
      <c r="F19" s="24">
        <v>5.9</v>
      </c>
      <c r="G19" s="25">
        <v>5.6</v>
      </c>
      <c r="H19" s="24">
        <v>3.5</v>
      </c>
      <c r="I19" s="24">
        <v>5.5</v>
      </c>
      <c r="J19" s="24">
        <v>8.4</v>
      </c>
      <c r="K19" s="24">
        <v>5.7</v>
      </c>
      <c r="L19" s="24">
        <v>7.2</v>
      </c>
      <c r="M19" s="24">
        <v>12.299999999999999</v>
      </c>
      <c r="P19" s="39" t="s">
        <v>43</v>
      </c>
      <c r="Q19" s="39">
        <v>-0.12167406679716536</v>
      </c>
      <c r="R19" s="39">
        <v>0.12061174580730136</v>
      </c>
      <c r="S19" s="39">
        <v>-1.008807773925777</v>
      </c>
      <c r="T19" s="43">
        <v>0.31436345816048999</v>
      </c>
      <c r="U19" s="39">
        <v>-0.35960035801420609</v>
      </c>
      <c r="V19" s="39">
        <v>0.11625222441987537</v>
      </c>
      <c r="W19" s="39">
        <v>-0.35960035801420609</v>
      </c>
      <c r="X19" s="39">
        <v>0.11625222441987537</v>
      </c>
    </row>
    <row r="20" spans="1:24" ht="15" x14ac:dyDescent="0.2">
      <c r="A20" s="22" t="s">
        <v>76</v>
      </c>
      <c r="B20" s="23">
        <v>12</v>
      </c>
      <c r="C20" s="23">
        <v>1</v>
      </c>
      <c r="D20" s="23">
        <v>1</v>
      </c>
      <c r="E20" s="23">
        <v>0</v>
      </c>
      <c r="F20" s="24">
        <v>5.6</v>
      </c>
      <c r="G20" s="25">
        <v>4.9000000000000004</v>
      </c>
      <c r="H20" s="24">
        <v>3.7</v>
      </c>
      <c r="I20" s="24">
        <v>5.6</v>
      </c>
      <c r="J20" s="24">
        <v>9.1</v>
      </c>
      <c r="K20" s="24">
        <v>5</v>
      </c>
      <c r="L20" s="24">
        <v>6.4</v>
      </c>
      <c r="M20" s="24">
        <v>11.850000000000001</v>
      </c>
      <c r="P20" s="39" t="s">
        <v>3</v>
      </c>
      <c r="Q20" s="39">
        <v>0.26871476184940052</v>
      </c>
      <c r="R20" s="39">
        <v>0.17416532673156762</v>
      </c>
      <c r="S20" s="39">
        <v>1.5428717465879833</v>
      </c>
      <c r="T20" s="43">
        <v>0.12454346184091468</v>
      </c>
      <c r="U20" s="39">
        <v>-7.4854680500363424E-2</v>
      </c>
      <c r="V20" s="39">
        <v>0.61228420419916452</v>
      </c>
      <c r="W20" s="39">
        <v>-7.4854680500363424E-2</v>
      </c>
      <c r="X20" s="39">
        <v>0.61228420419916452</v>
      </c>
    </row>
    <row r="21" spans="1:24" ht="15" x14ac:dyDescent="0.2">
      <c r="A21" s="22" t="s">
        <v>77</v>
      </c>
      <c r="B21" s="23">
        <v>13</v>
      </c>
      <c r="C21" s="23">
        <v>0</v>
      </c>
      <c r="D21" s="23">
        <v>1</v>
      </c>
      <c r="E21" s="23">
        <v>0</v>
      </c>
      <c r="F21" s="24">
        <v>9.1</v>
      </c>
      <c r="G21" s="25">
        <v>6</v>
      </c>
      <c r="H21" s="24">
        <v>5.3</v>
      </c>
      <c r="I21" s="24">
        <v>7.1</v>
      </c>
      <c r="J21" s="24">
        <v>8.4</v>
      </c>
      <c r="K21" s="24">
        <v>4.5</v>
      </c>
      <c r="L21" s="24">
        <v>6</v>
      </c>
      <c r="M21" s="24">
        <v>13.200000000000001</v>
      </c>
      <c r="P21" s="39" t="s">
        <v>44</v>
      </c>
      <c r="Q21" s="39">
        <v>3.7753835455311767E-2</v>
      </c>
      <c r="R21" s="39">
        <v>0.14696120250367953</v>
      </c>
      <c r="S21" s="39">
        <v>0.25689661497133237</v>
      </c>
      <c r="T21" s="43">
        <v>0.79753951500610321</v>
      </c>
      <c r="U21" s="39">
        <v>-0.25215104595119098</v>
      </c>
      <c r="V21" s="39">
        <v>0.32765871686181447</v>
      </c>
      <c r="W21" s="39">
        <v>-0.25215104595119098</v>
      </c>
      <c r="X21" s="39">
        <v>0.32765871686181447</v>
      </c>
    </row>
    <row r="22" spans="1:24" ht="15" x14ac:dyDescent="0.2">
      <c r="A22" s="22" t="s">
        <v>78</v>
      </c>
      <c r="B22" s="23">
        <v>8</v>
      </c>
      <c r="C22" s="23">
        <v>0</v>
      </c>
      <c r="D22" s="23">
        <v>1</v>
      </c>
      <c r="E22" s="23">
        <v>0</v>
      </c>
      <c r="F22" s="24">
        <v>5.2</v>
      </c>
      <c r="G22" s="25">
        <v>3.8</v>
      </c>
      <c r="H22" s="24">
        <v>3.9</v>
      </c>
      <c r="I22" s="24">
        <v>5</v>
      </c>
      <c r="J22" s="24">
        <v>8.4</v>
      </c>
      <c r="K22" s="24">
        <v>3.3</v>
      </c>
      <c r="L22" s="24">
        <v>5.2</v>
      </c>
      <c r="M22" s="24">
        <v>10.5</v>
      </c>
      <c r="P22" s="39" t="s">
        <v>46</v>
      </c>
      <c r="Q22" s="39">
        <v>0.21541408881067747</v>
      </c>
      <c r="R22" s="39">
        <v>5.5363131039238442E-2</v>
      </c>
      <c r="S22" s="39">
        <v>3.890930385747212</v>
      </c>
      <c r="T22" s="41">
        <v>1.3851678199885056E-4</v>
      </c>
      <c r="U22" s="39">
        <v>0.10620130567615434</v>
      </c>
      <c r="V22" s="39">
        <v>0.32462687194520062</v>
      </c>
      <c r="W22" s="39">
        <v>0.10620130567615434</v>
      </c>
      <c r="X22" s="39">
        <v>0.32462687194520062</v>
      </c>
    </row>
    <row r="23" spans="1:24" ht="15" x14ac:dyDescent="0.2">
      <c r="A23" s="22" t="s">
        <v>79</v>
      </c>
      <c r="B23" s="23">
        <v>12</v>
      </c>
      <c r="C23" s="23">
        <v>1</v>
      </c>
      <c r="D23" s="23">
        <v>1</v>
      </c>
      <c r="E23" s="23">
        <v>1</v>
      </c>
      <c r="F23" s="24">
        <v>9.6</v>
      </c>
      <c r="G23" s="25">
        <v>7.2</v>
      </c>
      <c r="H23" s="24">
        <v>5.4</v>
      </c>
      <c r="I23" s="24">
        <v>7.8</v>
      </c>
      <c r="J23" s="24">
        <v>4.5</v>
      </c>
      <c r="K23" s="24">
        <v>4.3</v>
      </c>
      <c r="L23" s="24">
        <v>7.7</v>
      </c>
      <c r="M23" s="24">
        <v>14.850000000000001</v>
      </c>
      <c r="P23" s="39" t="s">
        <v>49</v>
      </c>
      <c r="Q23" s="39">
        <v>0.62985598156510447</v>
      </c>
      <c r="R23" s="39">
        <v>8.0674207238545584E-2</v>
      </c>
      <c r="S23" s="39">
        <v>7.8074021812533365</v>
      </c>
      <c r="T23" s="41">
        <v>3.9668126786538633E-13</v>
      </c>
      <c r="U23" s="39">
        <v>0.47071298270818773</v>
      </c>
      <c r="V23" s="39">
        <v>0.78899898042202121</v>
      </c>
      <c r="W23" s="39">
        <v>0.47071298270818773</v>
      </c>
      <c r="X23" s="39">
        <v>0.78899898042202121</v>
      </c>
    </row>
    <row r="24" spans="1:24" ht="15" x14ac:dyDescent="0.2">
      <c r="A24" s="22" t="s">
        <v>80</v>
      </c>
      <c r="B24" s="23">
        <v>3</v>
      </c>
      <c r="C24" s="23">
        <v>0</v>
      </c>
      <c r="D24" s="23">
        <v>0</v>
      </c>
      <c r="E24" s="23">
        <v>1</v>
      </c>
      <c r="F24" s="24">
        <v>8.6</v>
      </c>
      <c r="G24" s="25">
        <v>5.0999999999999996</v>
      </c>
      <c r="H24" s="24">
        <v>3.5</v>
      </c>
      <c r="I24" s="24">
        <v>4.7</v>
      </c>
      <c r="J24" s="24">
        <v>3.7</v>
      </c>
      <c r="K24" s="24">
        <v>4.8</v>
      </c>
      <c r="L24" s="24">
        <v>5.0999999999999996</v>
      </c>
      <c r="M24" s="24">
        <v>12.149999999999999</v>
      </c>
      <c r="P24" s="39" t="s">
        <v>8</v>
      </c>
      <c r="Q24" s="39">
        <v>-1.1316995084067874E-2</v>
      </c>
      <c r="R24" s="39">
        <v>6.5962487479010082E-2</v>
      </c>
      <c r="S24" s="39">
        <v>-0.17156713636169427</v>
      </c>
      <c r="T24" s="43">
        <v>0.86396237559502043</v>
      </c>
      <c r="U24" s="39">
        <v>-0.14143873323058004</v>
      </c>
      <c r="V24" s="39">
        <v>0.1188047430624443</v>
      </c>
      <c r="W24" s="39">
        <v>-0.14143873323058004</v>
      </c>
      <c r="X24" s="39">
        <v>0.1188047430624443</v>
      </c>
    </row>
    <row r="25" spans="1:24" ht="15" x14ac:dyDescent="0.2">
      <c r="A25" s="22" t="s">
        <v>81</v>
      </c>
      <c r="B25" s="23">
        <v>10</v>
      </c>
      <c r="C25" s="23">
        <v>0</v>
      </c>
      <c r="D25" s="23">
        <v>1</v>
      </c>
      <c r="E25" s="23">
        <v>1</v>
      </c>
      <c r="F25" s="24">
        <v>9.3000000000000007</v>
      </c>
      <c r="G25" s="25">
        <v>3.9</v>
      </c>
      <c r="H25" s="24">
        <v>2.2000000000000002</v>
      </c>
      <c r="I25" s="24">
        <v>4.5</v>
      </c>
      <c r="J25" s="24">
        <v>6.2</v>
      </c>
      <c r="K25" s="24">
        <v>6.7</v>
      </c>
      <c r="L25" s="24">
        <v>7.2</v>
      </c>
      <c r="M25" s="24">
        <v>12</v>
      </c>
      <c r="P25" s="39" t="s">
        <v>52</v>
      </c>
      <c r="Q25" s="39">
        <v>-0.14126013882158231</v>
      </c>
      <c r="R25" s="39">
        <v>9.3823570991959787E-2</v>
      </c>
      <c r="S25" s="39">
        <v>-1.5055932888515573</v>
      </c>
      <c r="T25" s="41">
        <v>0.13384990259094182</v>
      </c>
      <c r="U25" s="39">
        <v>-0.32634239698341028</v>
      </c>
      <c r="V25" s="39">
        <v>4.382211934024563E-2</v>
      </c>
      <c r="W25" s="39">
        <v>-0.32634239698341028</v>
      </c>
      <c r="X25" s="39">
        <v>4.382211934024563E-2</v>
      </c>
    </row>
    <row r="26" spans="1:24" ht="15" x14ac:dyDescent="0.2">
      <c r="A26" s="22" t="s">
        <v>82</v>
      </c>
      <c r="B26" s="23">
        <v>5</v>
      </c>
      <c r="C26" s="23">
        <v>0</v>
      </c>
      <c r="D26" s="23">
        <v>1</v>
      </c>
      <c r="E26" s="23">
        <v>0</v>
      </c>
      <c r="F26" s="24">
        <v>6</v>
      </c>
      <c r="G26" s="25">
        <v>4.0999999999999996</v>
      </c>
      <c r="H26" s="24">
        <v>3.5</v>
      </c>
      <c r="I26" s="24">
        <v>5.3</v>
      </c>
      <c r="J26" s="24">
        <v>8</v>
      </c>
      <c r="K26" s="24">
        <v>4.7</v>
      </c>
      <c r="L26" s="24">
        <v>4.7</v>
      </c>
      <c r="M26" s="24">
        <v>8.25</v>
      </c>
      <c r="P26" s="39" t="s">
        <v>54</v>
      </c>
      <c r="Q26" s="39">
        <v>-0.11429096953642713</v>
      </c>
      <c r="R26" s="39">
        <v>4.8547933521747112E-2</v>
      </c>
      <c r="S26" s="39">
        <v>-2.3541881444908532</v>
      </c>
      <c r="T26" s="41">
        <v>1.9595128826718249E-2</v>
      </c>
      <c r="U26" s="39">
        <v>-0.21005966678698543</v>
      </c>
      <c r="V26" s="39">
        <v>-1.8522272285868835E-2</v>
      </c>
      <c r="W26" s="39">
        <v>-0.21005966678698543</v>
      </c>
      <c r="X26" s="39">
        <v>-1.8522272285868835E-2</v>
      </c>
    </row>
    <row r="27" spans="1:24" ht="15" x14ac:dyDescent="0.2">
      <c r="A27" s="22" t="s">
        <v>83</v>
      </c>
      <c r="B27" s="23">
        <v>3</v>
      </c>
      <c r="C27" s="23">
        <v>0</v>
      </c>
      <c r="D27" s="23">
        <v>1</v>
      </c>
      <c r="E27" s="23">
        <v>0</v>
      </c>
      <c r="F27" s="24">
        <v>6.4</v>
      </c>
      <c r="G27" s="25">
        <v>3.6</v>
      </c>
      <c r="H27" s="24">
        <v>4</v>
      </c>
      <c r="I27" s="24">
        <v>5.3</v>
      </c>
      <c r="J27" s="24">
        <v>7.1</v>
      </c>
      <c r="K27" s="24">
        <v>5.6</v>
      </c>
      <c r="L27" s="24">
        <v>6.1</v>
      </c>
      <c r="M27" s="24">
        <v>10.5</v>
      </c>
      <c r="P27" s="39" t="s">
        <v>259</v>
      </c>
      <c r="Q27" s="39">
        <v>-0.19418282136811291</v>
      </c>
      <c r="R27" s="39">
        <v>9.0035231309187724E-2</v>
      </c>
      <c r="S27" s="39">
        <v>-2.1567426277972737</v>
      </c>
      <c r="T27" s="41">
        <v>3.2295409427798238E-2</v>
      </c>
      <c r="U27" s="39">
        <v>-0.37179196317166879</v>
      </c>
      <c r="V27" s="39">
        <v>-1.657367956455702E-2</v>
      </c>
      <c r="W27" s="39">
        <v>-0.37179196317166879</v>
      </c>
      <c r="X27" s="39">
        <v>-1.657367956455702E-2</v>
      </c>
    </row>
    <row r="28" spans="1:24" ht="15.75" thickBot="1" x14ac:dyDescent="0.25">
      <c r="A28" s="22" t="s">
        <v>84</v>
      </c>
      <c r="B28" s="23">
        <v>9</v>
      </c>
      <c r="C28" s="23">
        <v>0</v>
      </c>
      <c r="D28" s="23">
        <v>0</v>
      </c>
      <c r="E28" s="23">
        <v>0</v>
      </c>
      <c r="F28" s="24">
        <v>8.5</v>
      </c>
      <c r="G28" s="25">
        <v>3</v>
      </c>
      <c r="H28" s="24">
        <v>4.0999999999999996</v>
      </c>
      <c r="I28" s="24">
        <v>3.7</v>
      </c>
      <c r="J28" s="24">
        <v>4.8</v>
      </c>
      <c r="K28" s="24">
        <v>5.3</v>
      </c>
      <c r="L28" s="24">
        <v>5.8</v>
      </c>
      <c r="M28" s="24">
        <v>10.5</v>
      </c>
      <c r="P28" s="40" t="s">
        <v>264</v>
      </c>
      <c r="Q28" s="40">
        <v>0.36469483000680436</v>
      </c>
      <c r="R28" s="40">
        <v>7.0820851233403662E-2</v>
      </c>
      <c r="S28" s="40">
        <v>5.1495403353015741</v>
      </c>
      <c r="T28" s="45">
        <v>6.5555575837048146E-7</v>
      </c>
      <c r="U28" s="40">
        <v>0.22498917893598239</v>
      </c>
      <c r="V28" s="40">
        <v>0.50440048107762636</v>
      </c>
      <c r="W28" s="40">
        <v>0.22498917893598239</v>
      </c>
      <c r="X28" s="40">
        <v>0.50440048107762636</v>
      </c>
    </row>
    <row r="29" spans="1:24" ht="15" x14ac:dyDescent="0.2">
      <c r="A29" s="22" t="s">
        <v>85</v>
      </c>
      <c r="B29" s="23">
        <v>4</v>
      </c>
      <c r="C29" s="23">
        <v>1</v>
      </c>
      <c r="D29" s="23">
        <v>1</v>
      </c>
      <c r="E29" s="23">
        <v>0</v>
      </c>
      <c r="F29" s="24">
        <v>7</v>
      </c>
      <c r="G29" s="25">
        <v>3.3</v>
      </c>
      <c r="H29" s="24">
        <v>2.6</v>
      </c>
      <c r="I29" s="24">
        <v>4.2</v>
      </c>
      <c r="J29" s="24">
        <v>9</v>
      </c>
      <c r="K29" s="24">
        <v>4.3</v>
      </c>
      <c r="L29" s="24">
        <v>5.5</v>
      </c>
      <c r="M29" s="24">
        <v>8.3999999999999986</v>
      </c>
    </row>
    <row r="30" spans="1:24" ht="15" x14ac:dyDescent="0.2">
      <c r="A30" s="22" t="s">
        <v>86</v>
      </c>
      <c r="B30" s="23">
        <v>13</v>
      </c>
      <c r="C30" s="23">
        <v>0</v>
      </c>
      <c r="D30" s="23">
        <v>0</v>
      </c>
      <c r="E30" s="23">
        <v>0</v>
      </c>
      <c r="F30" s="24">
        <v>8.5</v>
      </c>
      <c r="G30" s="25">
        <v>3</v>
      </c>
      <c r="H30" s="24">
        <v>2.2999999999999998</v>
      </c>
      <c r="I30" s="24">
        <v>3.7</v>
      </c>
      <c r="J30" s="24">
        <v>4.8</v>
      </c>
      <c r="K30" s="24">
        <v>5.7</v>
      </c>
      <c r="L30" s="24">
        <v>6</v>
      </c>
      <c r="M30" s="24">
        <v>10.8</v>
      </c>
    </row>
    <row r="31" spans="1:24" ht="15" x14ac:dyDescent="0.2">
      <c r="A31" s="22" t="s">
        <v>87</v>
      </c>
      <c r="B31" s="23">
        <v>4</v>
      </c>
      <c r="C31" s="23">
        <v>1</v>
      </c>
      <c r="D31" s="23">
        <v>1</v>
      </c>
      <c r="E31" s="23">
        <v>0</v>
      </c>
      <c r="F31" s="24">
        <v>7.6</v>
      </c>
      <c r="G31" s="25">
        <v>3.6</v>
      </c>
      <c r="H31" s="24">
        <v>5.0999999999999996</v>
      </c>
      <c r="I31" s="24">
        <v>4.5999999999999996</v>
      </c>
      <c r="J31" s="24">
        <v>7.7</v>
      </c>
      <c r="K31" s="24">
        <v>4.7</v>
      </c>
      <c r="L31" s="24">
        <v>4</v>
      </c>
      <c r="M31" s="24">
        <v>9.3000000000000007</v>
      </c>
    </row>
    <row r="32" spans="1:24" ht="15" x14ac:dyDescent="0.2">
      <c r="A32" s="22" t="s">
        <v>88</v>
      </c>
      <c r="B32" s="23">
        <v>13</v>
      </c>
      <c r="C32" s="23">
        <v>1</v>
      </c>
      <c r="D32" s="23">
        <v>0</v>
      </c>
      <c r="E32" s="23">
        <v>1</v>
      </c>
      <c r="F32" s="24">
        <v>6.9</v>
      </c>
      <c r="G32" s="25">
        <v>3.4</v>
      </c>
      <c r="H32" s="24">
        <v>4.5</v>
      </c>
      <c r="I32" s="24">
        <v>4.7</v>
      </c>
      <c r="J32" s="24">
        <v>5.2</v>
      </c>
      <c r="K32" s="24">
        <v>3.7</v>
      </c>
      <c r="L32" s="24">
        <v>4.3</v>
      </c>
      <c r="M32" s="24">
        <v>10.649999999999999</v>
      </c>
    </row>
    <row r="33" spans="1:13" ht="15" x14ac:dyDescent="0.2">
      <c r="A33" s="22" t="s">
        <v>89</v>
      </c>
      <c r="B33" s="23">
        <v>2</v>
      </c>
      <c r="C33" s="23">
        <v>0</v>
      </c>
      <c r="D33" s="23">
        <v>1</v>
      </c>
      <c r="E33" s="23">
        <v>0</v>
      </c>
      <c r="F33" s="24">
        <v>8.1</v>
      </c>
      <c r="G33" s="25">
        <v>2.5</v>
      </c>
      <c r="H33" s="24">
        <v>2.2999999999999998</v>
      </c>
      <c r="I33" s="24">
        <v>3.8</v>
      </c>
      <c r="J33" s="24">
        <v>6.6</v>
      </c>
      <c r="K33" s="24">
        <v>3</v>
      </c>
      <c r="L33" s="24">
        <v>4.5</v>
      </c>
      <c r="M33" s="24">
        <v>9.3000000000000007</v>
      </c>
    </row>
    <row r="34" spans="1:13" ht="15" x14ac:dyDescent="0.2">
      <c r="A34" s="22" t="s">
        <v>90</v>
      </c>
      <c r="B34" s="23">
        <v>15</v>
      </c>
      <c r="C34" s="23">
        <v>1</v>
      </c>
      <c r="D34" s="23">
        <v>1</v>
      </c>
      <c r="E34" s="23">
        <v>0</v>
      </c>
      <c r="F34" s="24">
        <v>6.7</v>
      </c>
      <c r="G34" s="25">
        <v>3.7</v>
      </c>
      <c r="H34" s="24">
        <v>5.3</v>
      </c>
      <c r="I34" s="24">
        <v>4.9000000000000004</v>
      </c>
      <c r="J34" s="24">
        <v>9.1999999999999993</v>
      </c>
      <c r="K34" s="24">
        <v>3.5</v>
      </c>
      <c r="L34" s="24">
        <v>5.3</v>
      </c>
      <c r="M34" s="24">
        <v>11.399999999999999</v>
      </c>
    </row>
    <row r="35" spans="1:13" ht="15" x14ac:dyDescent="0.2">
      <c r="A35" s="22" t="s">
        <v>91</v>
      </c>
      <c r="B35" s="23">
        <v>10</v>
      </c>
      <c r="C35" s="23">
        <v>1</v>
      </c>
      <c r="D35" s="23">
        <v>1</v>
      </c>
      <c r="E35" s="23">
        <v>0</v>
      </c>
      <c r="F35" s="24">
        <v>8</v>
      </c>
      <c r="G35" s="25">
        <v>4.8</v>
      </c>
      <c r="H35" s="24">
        <v>5.5</v>
      </c>
      <c r="I35" s="24">
        <v>4.7</v>
      </c>
      <c r="J35" s="24">
        <v>8.6999999999999993</v>
      </c>
      <c r="K35" s="24">
        <v>4.7</v>
      </c>
      <c r="L35" s="24">
        <v>5.7</v>
      </c>
      <c r="M35" s="24">
        <v>13.5</v>
      </c>
    </row>
    <row r="36" spans="1:13" ht="15" x14ac:dyDescent="0.2">
      <c r="A36" s="22" t="s">
        <v>92</v>
      </c>
      <c r="B36" s="23">
        <v>6</v>
      </c>
      <c r="C36" s="23">
        <v>0</v>
      </c>
      <c r="D36" s="23">
        <v>1</v>
      </c>
      <c r="E36" s="23">
        <v>0</v>
      </c>
      <c r="F36" s="24">
        <v>6.7</v>
      </c>
      <c r="G36" s="25">
        <v>4</v>
      </c>
      <c r="H36" s="24">
        <v>3</v>
      </c>
      <c r="I36" s="24">
        <v>6.8</v>
      </c>
      <c r="J36" s="24">
        <v>8.4</v>
      </c>
      <c r="K36" s="24">
        <v>2.5</v>
      </c>
      <c r="L36" s="24">
        <v>5</v>
      </c>
      <c r="M36" s="24">
        <v>10.050000000000001</v>
      </c>
    </row>
    <row r="37" spans="1:13" ht="15" x14ac:dyDescent="0.2">
      <c r="A37" s="22" t="s">
        <v>93</v>
      </c>
      <c r="B37" s="23">
        <v>3</v>
      </c>
      <c r="C37" s="23">
        <v>0</v>
      </c>
      <c r="D37" s="23">
        <v>0</v>
      </c>
      <c r="E37" s="23">
        <v>0</v>
      </c>
      <c r="F37" s="24">
        <v>8.6999999999999993</v>
      </c>
      <c r="G37" s="25">
        <v>3.2</v>
      </c>
      <c r="H37" s="24">
        <v>3.5</v>
      </c>
      <c r="I37" s="24">
        <v>2.9</v>
      </c>
      <c r="J37" s="24">
        <v>5.6</v>
      </c>
      <c r="K37" s="24">
        <v>3.1</v>
      </c>
      <c r="L37" s="24">
        <v>4.3</v>
      </c>
      <c r="M37" s="24">
        <v>10.649999999999999</v>
      </c>
    </row>
    <row r="38" spans="1:13" ht="15" x14ac:dyDescent="0.2">
      <c r="A38" s="22" t="s">
        <v>94</v>
      </c>
      <c r="B38" s="23">
        <v>9</v>
      </c>
      <c r="C38" s="23">
        <v>0</v>
      </c>
      <c r="D38" s="23">
        <v>0</v>
      </c>
      <c r="E38" s="23">
        <v>1</v>
      </c>
      <c r="F38" s="24">
        <v>9</v>
      </c>
      <c r="G38" s="25">
        <v>3.4</v>
      </c>
      <c r="H38" s="24">
        <v>3.9</v>
      </c>
      <c r="I38" s="24">
        <v>4.5</v>
      </c>
      <c r="J38" s="24">
        <v>6.8</v>
      </c>
      <c r="K38" s="24">
        <v>3.9</v>
      </c>
      <c r="L38" s="24">
        <v>4.5999999999999996</v>
      </c>
      <c r="M38" s="24">
        <v>10.8</v>
      </c>
    </row>
    <row r="39" spans="1:13" ht="15" x14ac:dyDescent="0.2">
      <c r="A39" s="22" t="s">
        <v>95</v>
      </c>
      <c r="B39" s="23">
        <v>10</v>
      </c>
      <c r="C39" s="23">
        <v>0</v>
      </c>
      <c r="D39" s="23">
        <v>1</v>
      </c>
      <c r="E39" s="23">
        <v>1</v>
      </c>
      <c r="F39" s="24">
        <v>9.6</v>
      </c>
      <c r="G39" s="25">
        <v>5.6</v>
      </c>
      <c r="H39" s="24">
        <v>2.9</v>
      </c>
      <c r="I39" s="24">
        <v>5.5</v>
      </c>
      <c r="J39" s="24">
        <v>7.7</v>
      </c>
      <c r="K39" s="24">
        <v>5.2</v>
      </c>
      <c r="L39" s="24">
        <v>8.1</v>
      </c>
      <c r="M39" s="24">
        <v>14.850000000000001</v>
      </c>
    </row>
    <row r="40" spans="1:13" ht="15" x14ac:dyDescent="0.2">
      <c r="A40" s="22" t="s">
        <v>96</v>
      </c>
      <c r="B40" s="23">
        <v>12</v>
      </c>
      <c r="C40" s="23">
        <v>1</v>
      </c>
      <c r="D40" s="23">
        <v>1</v>
      </c>
      <c r="E40" s="23">
        <v>0</v>
      </c>
      <c r="F40" s="24">
        <v>8.1999999999999993</v>
      </c>
      <c r="G40" s="25">
        <v>3.6</v>
      </c>
      <c r="H40" s="24">
        <v>5.8</v>
      </c>
      <c r="I40" s="24">
        <v>5</v>
      </c>
      <c r="J40" s="24">
        <v>9</v>
      </c>
      <c r="K40" s="24">
        <v>4.7</v>
      </c>
      <c r="L40" s="24">
        <v>6.2</v>
      </c>
      <c r="M40" s="24">
        <v>11.399999999999999</v>
      </c>
    </row>
    <row r="41" spans="1:13" ht="15" x14ac:dyDescent="0.2">
      <c r="A41" s="22" t="s">
        <v>97</v>
      </c>
      <c r="B41" s="23">
        <v>9</v>
      </c>
      <c r="C41" s="23">
        <v>0</v>
      </c>
      <c r="D41" s="23">
        <v>1</v>
      </c>
      <c r="E41" s="23">
        <v>0</v>
      </c>
      <c r="F41" s="24">
        <v>6.1</v>
      </c>
      <c r="G41" s="25">
        <v>4.9000000000000004</v>
      </c>
      <c r="H41" s="24">
        <v>5.0999999999999996</v>
      </c>
      <c r="I41" s="24">
        <v>6.4</v>
      </c>
      <c r="J41" s="24">
        <v>8.1999999999999993</v>
      </c>
      <c r="K41" s="24">
        <v>4.5</v>
      </c>
      <c r="L41" s="24">
        <v>4.8</v>
      </c>
      <c r="M41" s="24">
        <v>8.6999999999999993</v>
      </c>
    </row>
    <row r="42" spans="1:13" ht="15" x14ac:dyDescent="0.2">
      <c r="A42" s="22" t="s">
        <v>98</v>
      </c>
      <c r="B42" s="23">
        <v>6</v>
      </c>
      <c r="C42" s="23">
        <v>1</v>
      </c>
      <c r="D42" s="23">
        <v>1</v>
      </c>
      <c r="E42" s="23">
        <v>0</v>
      </c>
      <c r="F42" s="24">
        <v>8.3000000000000007</v>
      </c>
      <c r="G42" s="25">
        <v>4.9000000000000004</v>
      </c>
      <c r="H42" s="24">
        <v>3.1</v>
      </c>
      <c r="I42" s="24">
        <v>5.2</v>
      </c>
      <c r="J42" s="24">
        <v>9.1</v>
      </c>
      <c r="K42" s="24">
        <v>4.5999999999999996</v>
      </c>
      <c r="L42" s="24">
        <v>5.5</v>
      </c>
      <c r="M42" s="24">
        <v>12.600000000000001</v>
      </c>
    </row>
    <row r="43" spans="1:13" ht="15" x14ac:dyDescent="0.2">
      <c r="A43" s="22" t="s">
        <v>99</v>
      </c>
      <c r="B43" s="23">
        <v>2</v>
      </c>
      <c r="C43" s="23">
        <v>1</v>
      </c>
      <c r="D43" s="23">
        <v>0</v>
      </c>
      <c r="E43" s="23">
        <v>1</v>
      </c>
      <c r="F43" s="24">
        <v>9.4</v>
      </c>
      <c r="G43" s="25">
        <v>5.3</v>
      </c>
      <c r="H43" s="24">
        <v>3.8</v>
      </c>
      <c r="I43" s="24">
        <v>4.9000000000000004</v>
      </c>
      <c r="J43" s="24">
        <v>8.5</v>
      </c>
      <c r="K43" s="24">
        <v>4.0999999999999996</v>
      </c>
      <c r="L43" s="24">
        <v>5.4</v>
      </c>
      <c r="M43" s="24">
        <v>11.850000000000001</v>
      </c>
    </row>
    <row r="44" spans="1:13" ht="15" x14ac:dyDescent="0.2">
      <c r="A44" s="22" t="s">
        <v>100</v>
      </c>
      <c r="B44" s="23">
        <v>10</v>
      </c>
      <c r="C44" s="23">
        <v>0</v>
      </c>
      <c r="D44" s="23">
        <v>0</v>
      </c>
      <c r="E44" s="23">
        <v>1</v>
      </c>
      <c r="F44" s="24">
        <v>9.3000000000000007</v>
      </c>
      <c r="G44" s="25">
        <v>5.0999999999999996</v>
      </c>
      <c r="H44" s="24">
        <v>5.8</v>
      </c>
      <c r="I44" s="24">
        <v>6.3</v>
      </c>
      <c r="J44" s="24">
        <v>7.4</v>
      </c>
      <c r="K44" s="24">
        <v>4.5999999999999996</v>
      </c>
      <c r="L44" s="24">
        <v>6.8</v>
      </c>
      <c r="M44" s="24">
        <v>11.399999999999999</v>
      </c>
    </row>
    <row r="45" spans="1:13" ht="15" x14ac:dyDescent="0.2">
      <c r="A45" s="22" t="s">
        <v>101</v>
      </c>
      <c r="B45" s="23">
        <v>15</v>
      </c>
      <c r="C45" s="23">
        <v>1</v>
      </c>
      <c r="D45" s="23">
        <v>1</v>
      </c>
      <c r="E45" s="23">
        <v>1</v>
      </c>
      <c r="F45" s="24">
        <v>5.0999999999999996</v>
      </c>
      <c r="G45" s="25">
        <v>6.6</v>
      </c>
      <c r="H45" s="24">
        <v>4.4000000000000004</v>
      </c>
      <c r="I45" s="24">
        <v>7.8</v>
      </c>
      <c r="J45" s="24">
        <v>5.9</v>
      </c>
      <c r="K45" s="24">
        <v>4.9000000000000004</v>
      </c>
      <c r="L45" s="24">
        <v>6.9</v>
      </c>
      <c r="M45" s="24">
        <v>12.600000000000001</v>
      </c>
    </row>
    <row r="46" spans="1:13" ht="15" x14ac:dyDescent="0.2">
      <c r="A46" s="22" t="s">
        <v>102</v>
      </c>
      <c r="B46" s="23">
        <v>6</v>
      </c>
      <c r="C46" s="23">
        <v>1</v>
      </c>
      <c r="D46" s="23">
        <v>0</v>
      </c>
      <c r="E46" s="23">
        <v>0</v>
      </c>
      <c r="F46" s="24">
        <v>8</v>
      </c>
      <c r="G46" s="25">
        <v>2.5</v>
      </c>
      <c r="H46" s="24">
        <v>3.6</v>
      </c>
      <c r="I46" s="24">
        <v>3</v>
      </c>
      <c r="J46" s="24">
        <v>5.2</v>
      </c>
      <c r="K46" s="24">
        <v>4.3</v>
      </c>
      <c r="L46" s="24">
        <v>6.5</v>
      </c>
      <c r="M46" s="24">
        <v>9.75</v>
      </c>
    </row>
    <row r="47" spans="1:13" ht="15" x14ac:dyDescent="0.2">
      <c r="A47" s="22" t="s">
        <v>103</v>
      </c>
      <c r="B47" s="23">
        <v>5</v>
      </c>
      <c r="C47" s="23">
        <v>0</v>
      </c>
      <c r="D47" s="23">
        <v>1</v>
      </c>
      <c r="E47" s="23">
        <v>0</v>
      </c>
      <c r="F47" s="24">
        <v>5.9</v>
      </c>
      <c r="G47" s="25">
        <v>5.6</v>
      </c>
      <c r="H47" s="24">
        <v>5.8</v>
      </c>
      <c r="I47" s="24">
        <v>5.5</v>
      </c>
      <c r="J47" s="24">
        <v>8.4</v>
      </c>
      <c r="K47" s="24">
        <v>5.2</v>
      </c>
      <c r="L47" s="24">
        <v>5.9</v>
      </c>
      <c r="M47" s="24">
        <v>11.55</v>
      </c>
    </row>
    <row r="48" spans="1:13" ht="15" x14ac:dyDescent="0.2">
      <c r="A48" s="22" t="s">
        <v>104</v>
      </c>
      <c r="B48" s="23">
        <v>4</v>
      </c>
      <c r="C48" s="23">
        <v>1</v>
      </c>
      <c r="D48" s="23">
        <v>0</v>
      </c>
      <c r="E48" s="23">
        <v>1</v>
      </c>
      <c r="F48" s="24">
        <v>10</v>
      </c>
      <c r="G48" s="25">
        <v>5.8</v>
      </c>
      <c r="H48" s="24">
        <v>2.9</v>
      </c>
      <c r="I48" s="24">
        <v>4.5</v>
      </c>
      <c r="J48" s="24">
        <v>3.8</v>
      </c>
      <c r="K48" s="24">
        <v>5</v>
      </c>
      <c r="L48" s="24">
        <v>6.3</v>
      </c>
      <c r="M48" s="24">
        <v>12</v>
      </c>
    </row>
    <row r="49" spans="1:13" ht="15" x14ac:dyDescent="0.2">
      <c r="A49" s="22" t="s">
        <v>105</v>
      </c>
      <c r="B49" s="23">
        <v>8</v>
      </c>
      <c r="C49" s="23">
        <v>1</v>
      </c>
      <c r="D49" s="23">
        <v>1</v>
      </c>
      <c r="E49" s="23">
        <v>0</v>
      </c>
      <c r="F49" s="24">
        <v>5.7</v>
      </c>
      <c r="G49" s="25">
        <v>3.8</v>
      </c>
      <c r="H49" s="24">
        <v>5.7</v>
      </c>
      <c r="I49" s="24">
        <v>6</v>
      </c>
      <c r="J49" s="24">
        <v>8.1999999999999993</v>
      </c>
      <c r="K49" s="24">
        <v>6.5</v>
      </c>
      <c r="L49" s="24">
        <v>7.5</v>
      </c>
      <c r="M49" s="24">
        <v>10.649999999999999</v>
      </c>
    </row>
    <row r="50" spans="1:13" ht="15" x14ac:dyDescent="0.2">
      <c r="A50" s="22" t="s">
        <v>106</v>
      </c>
      <c r="B50" s="23">
        <v>13</v>
      </c>
      <c r="C50" s="23">
        <v>0</v>
      </c>
      <c r="D50" s="23">
        <v>1</v>
      </c>
      <c r="E50" s="23">
        <v>1</v>
      </c>
      <c r="F50" s="24">
        <v>9.9</v>
      </c>
      <c r="G50" s="25">
        <v>5.2</v>
      </c>
      <c r="H50" s="24">
        <v>4.2</v>
      </c>
      <c r="I50" s="24">
        <v>6.7</v>
      </c>
      <c r="J50" s="24">
        <v>6.8</v>
      </c>
      <c r="K50" s="24">
        <v>4.5</v>
      </c>
      <c r="L50" s="24">
        <v>6.1</v>
      </c>
      <c r="M50" s="24">
        <v>12.75</v>
      </c>
    </row>
    <row r="51" spans="1:13" ht="15" x14ac:dyDescent="0.2">
      <c r="A51" s="22" t="s">
        <v>107</v>
      </c>
      <c r="B51" s="23">
        <v>3</v>
      </c>
      <c r="C51" s="23">
        <v>1</v>
      </c>
      <c r="D51" s="23">
        <v>0</v>
      </c>
      <c r="E51" s="23">
        <v>1</v>
      </c>
      <c r="F51" s="24">
        <v>7.9</v>
      </c>
      <c r="G51" s="25">
        <v>3.9</v>
      </c>
      <c r="H51" s="24">
        <v>4.4000000000000004</v>
      </c>
      <c r="I51" s="24">
        <v>5.8</v>
      </c>
      <c r="J51" s="24">
        <v>4.7</v>
      </c>
      <c r="K51" s="24">
        <v>4.0999999999999996</v>
      </c>
      <c r="L51" s="24">
        <v>5.8</v>
      </c>
      <c r="M51" s="24">
        <v>11.399999999999999</v>
      </c>
    </row>
    <row r="52" spans="1:13" ht="15" x14ac:dyDescent="0.2">
      <c r="A52" s="22" t="s">
        <v>108</v>
      </c>
      <c r="B52" s="23">
        <v>10</v>
      </c>
      <c r="C52" s="23">
        <v>0</v>
      </c>
      <c r="D52" s="23">
        <v>1</v>
      </c>
      <c r="E52" s="23">
        <v>0</v>
      </c>
      <c r="F52" s="24">
        <v>6.7</v>
      </c>
      <c r="G52" s="25">
        <v>3.6</v>
      </c>
      <c r="H52" s="24">
        <v>3.4</v>
      </c>
      <c r="I52" s="24">
        <v>4.8</v>
      </c>
      <c r="J52" s="24">
        <v>7.2</v>
      </c>
      <c r="K52" s="24">
        <v>4</v>
      </c>
      <c r="L52" s="24">
        <v>4.2</v>
      </c>
      <c r="M52" s="24">
        <v>10.8</v>
      </c>
    </row>
    <row r="53" spans="1:13" ht="15" x14ac:dyDescent="0.2">
      <c r="A53" s="22" t="s">
        <v>109</v>
      </c>
      <c r="B53" s="23">
        <v>7</v>
      </c>
      <c r="C53" s="23">
        <v>1</v>
      </c>
      <c r="D53" s="23">
        <v>0</v>
      </c>
      <c r="E53" s="23">
        <v>0</v>
      </c>
      <c r="F53" s="24">
        <v>8.1999999999999993</v>
      </c>
      <c r="G53" s="25">
        <v>4.2</v>
      </c>
      <c r="H53" s="24">
        <v>2.7</v>
      </c>
      <c r="I53" s="24">
        <v>3.1</v>
      </c>
      <c r="J53" s="24">
        <v>5.3</v>
      </c>
      <c r="K53" s="24">
        <v>4.5</v>
      </c>
      <c r="L53" s="24">
        <v>7.4</v>
      </c>
      <c r="M53" s="24">
        <v>12.299999999999999</v>
      </c>
    </row>
    <row r="54" spans="1:13" ht="15" x14ac:dyDescent="0.2">
      <c r="A54" s="22" t="s">
        <v>110</v>
      </c>
      <c r="B54" s="23">
        <v>8</v>
      </c>
      <c r="C54" s="23">
        <v>0</v>
      </c>
      <c r="D54" s="23">
        <v>1</v>
      </c>
      <c r="E54" s="23">
        <v>1</v>
      </c>
      <c r="F54" s="24">
        <v>9.4</v>
      </c>
      <c r="G54" s="25">
        <v>4</v>
      </c>
      <c r="H54" s="24">
        <v>3.2</v>
      </c>
      <c r="I54" s="24">
        <v>4.5999999999999996</v>
      </c>
      <c r="J54" s="24">
        <v>6.3</v>
      </c>
      <c r="K54" s="24">
        <v>4.7</v>
      </c>
      <c r="L54" s="24">
        <v>6.1</v>
      </c>
      <c r="M54" s="24">
        <v>13.5</v>
      </c>
    </row>
    <row r="55" spans="1:13" ht="15" x14ac:dyDescent="0.2">
      <c r="A55" s="22" t="s">
        <v>111</v>
      </c>
      <c r="B55" s="23">
        <v>11</v>
      </c>
      <c r="C55" s="23">
        <v>1</v>
      </c>
      <c r="D55" s="23">
        <v>0</v>
      </c>
      <c r="E55" s="23">
        <v>1</v>
      </c>
      <c r="F55" s="24">
        <v>6.9</v>
      </c>
      <c r="G55" s="25">
        <v>3.4</v>
      </c>
      <c r="H55" s="24">
        <v>3.3</v>
      </c>
      <c r="I55" s="24">
        <v>4.7</v>
      </c>
      <c r="J55" s="24">
        <v>5.2</v>
      </c>
      <c r="K55" s="24">
        <v>3.2</v>
      </c>
      <c r="L55" s="24">
        <v>4.4000000000000004</v>
      </c>
      <c r="M55" s="24">
        <v>10.8</v>
      </c>
    </row>
    <row r="56" spans="1:13" ht="15" x14ac:dyDescent="0.2">
      <c r="A56" s="22" t="s">
        <v>112</v>
      </c>
      <c r="B56" s="23">
        <v>14</v>
      </c>
      <c r="C56" s="23">
        <v>1</v>
      </c>
      <c r="D56" s="23">
        <v>1</v>
      </c>
      <c r="E56" s="23">
        <v>0</v>
      </c>
      <c r="F56" s="24">
        <v>8</v>
      </c>
      <c r="G56" s="25">
        <v>4.8</v>
      </c>
      <c r="H56" s="24">
        <v>3.2</v>
      </c>
      <c r="I56" s="24">
        <v>4.7</v>
      </c>
      <c r="J56" s="24">
        <v>8.6999999999999993</v>
      </c>
      <c r="K56" s="24">
        <v>4.9000000000000004</v>
      </c>
      <c r="L56" s="24">
        <v>5.8</v>
      </c>
      <c r="M56" s="24">
        <v>12.149999999999999</v>
      </c>
    </row>
    <row r="57" spans="1:13" ht="15" x14ac:dyDescent="0.2">
      <c r="A57" s="22" t="s">
        <v>113</v>
      </c>
      <c r="B57" s="23">
        <v>11</v>
      </c>
      <c r="C57" s="23">
        <v>1</v>
      </c>
      <c r="D57" s="23">
        <v>0</v>
      </c>
      <c r="E57" s="23">
        <v>0</v>
      </c>
      <c r="F57" s="24">
        <v>9.3000000000000007</v>
      </c>
      <c r="G57" s="25">
        <v>5.3</v>
      </c>
      <c r="H57" s="24">
        <v>3.7</v>
      </c>
      <c r="I57" s="24">
        <v>5.5</v>
      </c>
      <c r="J57" s="24">
        <v>7.4</v>
      </c>
      <c r="K57" s="24">
        <v>4.0999999999999996</v>
      </c>
      <c r="L57" s="24">
        <v>5.7</v>
      </c>
      <c r="M57" s="24">
        <v>13.350000000000001</v>
      </c>
    </row>
    <row r="58" spans="1:13" ht="15" x14ac:dyDescent="0.2">
      <c r="A58" s="22" t="s">
        <v>114</v>
      </c>
      <c r="B58" s="23">
        <v>14</v>
      </c>
      <c r="C58" s="23">
        <v>0</v>
      </c>
      <c r="D58" s="23">
        <v>1</v>
      </c>
      <c r="E58" s="23">
        <v>1</v>
      </c>
      <c r="F58" s="24">
        <v>7.4</v>
      </c>
      <c r="G58" s="25">
        <v>6.6</v>
      </c>
      <c r="H58" s="24">
        <v>4.5</v>
      </c>
      <c r="I58" s="24">
        <v>6.9</v>
      </c>
      <c r="J58" s="24">
        <v>9.6</v>
      </c>
      <c r="K58" s="24">
        <v>5.7</v>
      </c>
      <c r="L58" s="24">
        <v>7.7</v>
      </c>
      <c r="M58" s="24">
        <v>13.200000000000001</v>
      </c>
    </row>
    <row r="59" spans="1:13" ht="15" x14ac:dyDescent="0.2">
      <c r="A59" s="22" t="s">
        <v>115</v>
      </c>
      <c r="B59" s="23">
        <v>1</v>
      </c>
      <c r="C59" s="23">
        <v>1</v>
      </c>
      <c r="D59" s="23">
        <v>0</v>
      </c>
      <c r="E59" s="23">
        <v>0</v>
      </c>
      <c r="F59" s="24">
        <v>7.6</v>
      </c>
      <c r="G59" s="25">
        <v>3.6</v>
      </c>
      <c r="H59" s="24">
        <v>5.6</v>
      </c>
      <c r="I59" s="24">
        <v>5.4</v>
      </c>
      <c r="J59" s="24">
        <v>4.4000000000000004</v>
      </c>
      <c r="K59" s="24">
        <v>4.5999999999999996</v>
      </c>
      <c r="L59" s="24">
        <v>5.8</v>
      </c>
      <c r="M59" s="24">
        <v>11.25</v>
      </c>
    </row>
    <row r="60" spans="1:13" ht="15" x14ac:dyDescent="0.2">
      <c r="A60" s="22" t="s">
        <v>116</v>
      </c>
      <c r="B60" s="23">
        <v>1</v>
      </c>
      <c r="C60" s="23">
        <v>1</v>
      </c>
      <c r="D60" s="23">
        <v>0</v>
      </c>
      <c r="E60" s="23">
        <v>0</v>
      </c>
      <c r="F60" s="24">
        <v>10</v>
      </c>
      <c r="G60" s="25">
        <v>4.3</v>
      </c>
      <c r="H60" s="24">
        <v>4.2</v>
      </c>
      <c r="I60" s="24">
        <v>4.5</v>
      </c>
      <c r="J60" s="24">
        <v>3.8</v>
      </c>
      <c r="K60" s="24">
        <v>3.7</v>
      </c>
      <c r="L60" s="24">
        <v>3.7</v>
      </c>
      <c r="M60" s="24">
        <v>10.5</v>
      </c>
    </row>
    <row r="61" spans="1:13" ht="15" x14ac:dyDescent="0.2">
      <c r="A61" s="22" t="s">
        <v>117</v>
      </c>
      <c r="B61" s="23">
        <v>6</v>
      </c>
      <c r="C61" s="23">
        <v>1</v>
      </c>
      <c r="D61" s="23">
        <v>1</v>
      </c>
      <c r="E61" s="23">
        <v>0</v>
      </c>
      <c r="F61" s="24">
        <v>9.9</v>
      </c>
      <c r="G61" s="25">
        <v>4.3</v>
      </c>
      <c r="H61" s="24">
        <v>2.6</v>
      </c>
      <c r="I61" s="24">
        <v>3.5</v>
      </c>
      <c r="J61" s="24">
        <v>5.4</v>
      </c>
      <c r="K61" s="24">
        <v>5.6</v>
      </c>
      <c r="L61" s="24">
        <v>6.9</v>
      </c>
      <c r="M61" s="24">
        <v>12.75</v>
      </c>
    </row>
    <row r="62" spans="1:13" ht="15" x14ac:dyDescent="0.2">
      <c r="A62" s="22" t="s">
        <v>118</v>
      </c>
      <c r="B62" s="23">
        <v>5</v>
      </c>
      <c r="C62" s="23">
        <v>0</v>
      </c>
      <c r="D62" s="23">
        <v>0</v>
      </c>
      <c r="E62" s="23">
        <v>0</v>
      </c>
      <c r="F62" s="24">
        <v>8.6999999999999993</v>
      </c>
      <c r="G62" s="25">
        <v>3.2</v>
      </c>
      <c r="H62" s="24">
        <v>2.8</v>
      </c>
      <c r="I62" s="24">
        <v>3.8</v>
      </c>
      <c r="J62" s="24">
        <v>4.9000000000000004</v>
      </c>
      <c r="K62" s="24">
        <v>5.4</v>
      </c>
      <c r="L62" s="24">
        <v>6.1</v>
      </c>
      <c r="M62" s="24">
        <v>10.8</v>
      </c>
    </row>
    <row r="63" spans="1:13" ht="15" x14ac:dyDescent="0.2">
      <c r="A63" s="22" t="s">
        <v>119</v>
      </c>
      <c r="B63" s="23">
        <v>13</v>
      </c>
      <c r="C63" s="23">
        <v>0</v>
      </c>
      <c r="D63" s="23">
        <v>1</v>
      </c>
      <c r="E63" s="23">
        <v>1</v>
      </c>
      <c r="F63" s="24">
        <v>8.4</v>
      </c>
      <c r="G63" s="25">
        <v>5.3</v>
      </c>
      <c r="H63" s="24">
        <v>4.5</v>
      </c>
      <c r="I63" s="24">
        <v>5.9</v>
      </c>
      <c r="J63" s="24">
        <v>6.7</v>
      </c>
      <c r="K63" s="24">
        <v>2.7</v>
      </c>
      <c r="L63" s="24">
        <v>5</v>
      </c>
      <c r="M63" s="24">
        <v>13.200000000000001</v>
      </c>
    </row>
    <row r="64" spans="1:13" ht="15" x14ac:dyDescent="0.2">
      <c r="A64" s="22" t="s">
        <v>120</v>
      </c>
      <c r="B64" s="23">
        <v>2</v>
      </c>
      <c r="C64" s="23">
        <v>0</v>
      </c>
      <c r="D64" s="23">
        <v>0</v>
      </c>
      <c r="E64" s="23">
        <v>1</v>
      </c>
      <c r="F64" s="24">
        <v>8.8000000000000007</v>
      </c>
      <c r="G64" s="25">
        <v>5.4</v>
      </c>
      <c r="H64" s="24">
        <v>4.3</v>
      </c>
      <c r="I64" s="24">
        <v>4.8</v>
      </c>
      <c r="J64" s="24">
        <v>5.8</v>
      </c>
      <c r="K64" s="24">
        <v>4.4000000000000004</v>
      </c>
      <c r="L64" s="24">
        <v>5.0999999999999996</v>
      </c>
      <c r="M64" s="24">
        <v>12</v>
      </c>
    </row>
    <row r="65" spans="1:13" ht="15" x14ac:dyDescent="0.2">
      <c r="A65" s="22" t="s">
        <v>121</v>
      </c>
      <c r="B65" s="23">
        <v>11</v>
      </c>
      <c r="C65" s="23">
        <v>0</v>
      </c>
      <c r="D65" s="23">
        <v>1</v>
      </c>
      <c r="E65" s="23">
        <v>0</v>
      </c>
      <c r="F65" s="24">
        <v>7.7</v>
      </c>
      <c r="G65" s="25">
        <v>3.7</v>
      </c>
      <c r="H65" s="24">
        <v>2.4</v>
      </c>
      <c r="I65" s="24">
        <v>3.4</v>
      </c>
      <c r="J65" s="24">
        <v>6.2</v>
      </c>
      <c r="K65" s="24">
        <v>3.3</v>
      </c>
      <c r="L65" s="24">
        <v>4.5</v>
      </c>
      <c r="M65" s="24">
        <v>12.149999999999999</v>
      </c>
    </row>
    <row r="66" spans="1:13" ht="15" x14ac:dyDescent="0.2">
      <c r="A66" s="22" t="s">
        <v>122</v>
      </c>
      <c r="B66" s="23">
        <v>7</v>
      </c>
      <c r="C66" s="23">
        <v>0</v>
      </c>
      <c r="D66" s="23">
        <v>1</v>
      </c>
      <c r="E66" s="23">
        <v>0</v>
      </c>
      <c r="F66" s="24">
        <v>6.6</v>
      </c>
      <c r="G66" s="25">
        <v>3.6</v>
      </c>
      <c r="H66" s="24">
        <v>4.9000000000000004</v>
      </c>
      <c r="I66" s="24">
        <v>4.8</v>
      </c>
      <c r="J66" s="24">
        <v>7.2</v>
      </c>
      <c r="K66" s="24">
        <v>3.5</v>
      </c>
      <c r="L66" s="24">
        <v>4.0999999999999996</v>
      </c>
      <c r="M66" s="24">
        <v>10.649999999999999</v>
      </c>
    </row>
    <row r="67" spans="1:13" ht="15" x14ac:dyDescent="0.2">
      <c r="A67" s="22" t="s">
        <v>123</v>
      </c>
      <c r="B67" s="23">
        <v>12</v>
      </c>
      <c r="C67" s="23">
        <v>1</v>
      </c>
      <c r="D67" s="23">
        <v>1</v>
      </c>
      <c r="E67" s="23">
        <v>0</v>
      </c>
      <c r="F67" s="24">
        <v>5.7</v>
      </c>
      <c r="G67" s="25">
        <v>5.3</v>
      </c>
      <c r="H67" s="24">
        <v>5.4</v>
      </c>
      <c r="I67" s="24">
        <v>6</v>
      </c>
      <c r="J67" s="24">
        <v>8.1999999999999993</v>
      </c>
      <c r="K67" s="24">
        <v>4.7</v>
      </c>
      <c r="L67" s="24">
        <v>6.7</v>
      </c>
      <c r="M67" s="24">
        <v>13.5</v>
      </c>
    </row>
    <row r="68" spans="1:13" ht="15" x14ac:dyDescent="0.2">
      <c r="A68" s="22" t="s">
        <v>124</v>
      </c>
      <c r="B68" s="23">
        <v>5</v>
      </c>
      <c r="C68" s="23">
        <v>1</v>
      </c>
      <c r="D68" s="23">
        <v>1</v>
      </c>
      <c r="E68" s="23">
        <v>0</v>
      </c>
      <c r="F68" s="24">
        <v>5.7</v>
      </c>
      <c r="G68" s="25">
        <v>4</v>
      </c>
      <c r="H68" s="24">
        <v>2.7</v>
      </c>
      <c r="I68" s="24">
        <v>5.0999999999999996</v>
      </c>
      <c r="J68" s="24">
        <v>6.2</v>
      </c>
      <c r="K68" s="24">
        <v>5</v>
      </c>
      <c r="L68" s="24">
        <v>5.5</v>
      </c>
      <c r="M68" s="24">
        <v>9.3000000000000007</v>
      </c>
    </row>
    <row r="69" spans="1:13" ht="15" x14ac:dyDescent="0.2">
      <c r="A69" s="22" t="s">
        <v>125</v>
      </c>
      <c r="B69" s="23">
        <v>7</v>
      </c>
      <c r="C69" s="23">
        <v>1</v>
      </c>
      <c r="D69" s="23">
        <v>1</v>
      </c>
      <c r="E69" s="23">
        <v>1</v>
      </c>
      <c r="F69" s="24">
        <v>5.5</v>
      </c>
      <c r="G69" s="25">
        <v>5.2</v>
      </c>
      <c r="H69" s="24">
        <v>4.3</v>
      </c>
      <c r="I69" s="24">
        <v>4.9000000000000004</v>
      </c>
      <c r="J69" s="24">
        <v>6</v>
      </c>
      <c r="K69" s="24">
        <v>4.5</v>
      </c>
      <c r="L69" s="24">
        <v>5.4</v>
      </c>
      <c r="M69" s="24">
        <v>12.299999999999999</v>
      </c>
    </row>
    <row r="70" spans="1:13" ht="15" x14ac:dyDescent="0.2">
      <c r="A70" s="22" t="s">
        <v>126</v>
      </c>
      <c r="B70" s="23">
        <v>5</v>
      </c>
      <c r="C70" s="23">
        <v>1</v>
      </c>
      <c r="D70" s="23">
        <v>1</v>
      </c>
      <c r="E70" s="23">
        <v>0</v>
      </c>
      <c r="F70" s="24">
        <v>7.5</v>
      </c>
      <c r="G70" s="25">
        <v>3.5</v>
      </c>
      <c r="H70" s="24">
        <v>2.9</v>
      </c>
      <c r="I70" s="24">
        <v>4.5</v>
      </c>
      <c r="J70" s="24">
        <v>7.6</v>
      </c>
      <c r="K70" s="24">
        <v>4</v>
      </c>
      <c r="L70" s="24">
        <v>3.5</v>
      </c>
      <c r="M70" s="24">
        <v>8.6999999999999993</v>
      </c>
    </row>
    <row r="71" spans="1:13" ht="15" x14ac:dyDescent="0.2">
      <c r="A71" s="22" t="s">
        <v>127</v>
      </c>
      <c r="B71" s="23">
        <v>9</v>
      </c>
      <c r="C71" s="23">
        <v>0</v>
      </c>
      <c r="D71" s="23">
        <v>1</v>
      </c>
      <c r="E71" s="23">
        <v>0</v>
      </c>
      <c r="F71" s="24">
        <v>6.4</v>
      </c>
      <c r="G71" s="25">
        <v>5.0999999999999996</v>
      </c>
      <c r="H71" s="24">
        <v>3.9</v>
      </c>
      <c r="I71" s="24">
        <v>5.3</v>
      </c>
      <c r="J71" s="24">
        <v>7.1</v>
      </c>
      <c r="K71" s="24">
        <v>4.7</v>
      </c>
      <c r="L71" s="24">
        <v>5.3</v>
      </c>
      <c r="M71" s="24">
        <v>12</v>
      </c>
    </row>
    <row r="72" spans="1:13" ht="15" x14ac:dyDescent="0.2">
      <c r="A72" s="22" t="s">
        <v>128</v>
      </c>
      <c r="B72" s="23">
        <v>13</v>
      </c>
      <c r="C72" s="23">
        <v>0</v>
      </c>
      <c r="D72" s="23">
        <v>1</v>
      </c>
      <c r="E72" s="23">
        <v>0</v>
      </c>
      <c r="F72" s="24">
        <v>9.1</v>
      </c>
      <c r="G72" s="25">
        <v>6</v>
      </c>
      <c r="H72" s="24">
        <v>6.3</v>
      </c>
      <c r="I72" s="24">
        <v>7.1</v>
      </c>
      <c r="J72" s="24">
        <v>8.4</v>
      </c>
      <c r="K72" s="24">
        <v>5.4</v>
      </c>
      <c r="L72" s="24">
        <v>5.9</v>
      </c>
      <c r="M72" s="24">
        <v>11.55</v>
      </c>
    </row>
    <row r="73" spans="1:13" ht="15" x14ac:dyDescent="0.2">
      <c r="A73" s="22" t="s">
        <v>129</v>
      </c>
      <c r="B73" s="23">
        <v>8</v>
      </c>
      <c r="C73" s="23">
        <v>1</v>
      </c>
      <c r="D73" s="23">
        <v>0</v>
      </c>
      <c r="E73" s="23">
        <v>1</v>
      </c>
      <c r="F73" s="24">
        <v>6.7</v>
      </c>
      <c r="G73" s="25">
        <v>3.2</v>
      </c>
      <c r="H73" s="24">
        <v>4.8</v>
      </c>
      <c r="I73" s="24">
        <v>4.5</v>
      </c>
      <c r="J73" s="24">
        <v>5</v>
      </c>
      <c r="K73" s="24">
        <v>2.9</v>
      </c>
      <c r="L73" s="24">
        <v>3.7</v>
      </c>
      <c r="M73" s="24">
        <v>10.5</v>
      </c>
    </row>
    <row r="74" spans="1:13" ht="15" x14ac:dyDescent="0.2">
      <c r="A74" s="22" t="s">
        <v>130</v>
      </c>
      <c r="B74" s="23">
        <v>13</v>
      </c>
      <c r="C74" s="23">
        <v>0</v>
      </c>
      <c r="D74" s="23">
        <v>1</v>
      </c>
      <c r="E74" s="23">
        <v>0</v>
      </c>
      <c r="F74" s="24">
        <v>6.5</v>
      </c>
      <c r="G74" s="25">
        <v>5.8</v>
      </c>
      <c r="H74" s="24">
        <v>6.5</v>
      </c>
      <c r="I74" s="24">
        <v>6</v>
      </c>
      <c r="J74" s="24">
        <v>8.6999999999999993</v>
      </c>
      <c r="K74" s="24">
        <v>4.5999999999999996</v>
      </c>
      <c r="L74" s="24">
        <v>6.6</v>
      </c>
      <c r="M74" s="24">
        <v>11.850000000000001</v>
      </c>
    </row>
    <row r="75" spans="1:13" ht="15" x14ac:dyDescent="0.2">
      <c r="A75" s="22" t="s">
        <v>131</v>
      </c>
      <c r="B75" s="23">
        <v>14</v>
      </c>
      <c r="C75" s="23">
        <v>0</v>
      </c>
      <c r="D75" s="23">
        <v>1</v>
      </c>
      <c r="E75" s="23">
        <v>1</v>
      </c>
      <c r="F75" s="24">
        <v>9.9</v>
      </c>
      <c r="G75" s="25">
        <v>5.2</v>
      </c>
      <c r="H75" s="24">
        <v>5.6</v>
      </c>
      <c r="I75" s="24">
        <v>6.7</v>
      </c>
      <c r="J75" s="24">
        <v>6.8</v>
      </c>
      <c r="K75" s="24">
        <v>4.0999999999999996</v>
      </c>
      <c r="L75" s="24">
        <v>7.6</v>
      </c>
      <c r="M75" s="24">
        <v>14.700000000000001</v>
      </c>
    </row>
    <row r="76" spans="1:13" ht="15" x14ac:dyDescent="0.2">
      <c r="A76" s="22" t="s">
        <v>132</v>
      </c>
      <c r="B76" s="23">
        <v>10</v>
      </c>
      <c r="C76" s="23">
        <v>0</v>
      </c>
      <c r="D76" s="23">
        <v>1</v>
      </c>
      <c r="E76" s="23">
        <v>1</v>
      </c>
      <c r="F76" s="24">
        <v>8.5</v>
      </c>
      <c r="G76" s="25">
        <v>5.4</v>
      </c>
      <c r="H76" s="24">
        <v>5</v>
      </c>
      <c r="I76" s="24">
        <v>6</v>
      </c>
      <c r="J76" s="24">
        <v>6.8</v>
      </c>
      <c r="K76" s="24">
        <v>4.4000000000000004</v>
      </c>
      <c r="L76" s="24">
        <v>5.5</v>
      </c>
      <c r="M76" s="24">
        <v>12.600000000000001</v>
      </c>
    </row>
    <row r="77" spans="1:13" ht="15" x14ac:dyDescent="0.2">
      <c r="A77" s="22" t="s">
        <v>133</v>
      </c>
      <c r="B77" s="23">
        <v>7</v>
      </c>
      <c r="C77" s="23">
        <v>0</v>
      </c>
      <c r="D77" s="23">
        <v>0</v>
      </c>
      <c r="E77" s="23">
        <v>0</v>
      </c>
      <c r="F77" s="24">
        <v>9.9</v>
      </c>
      <c r="G77" s="25">
        <v>4.5</v>
      </c>
      <c r="H77" s="24">
        <v>5.4</v>
      </c>
      <c r="I77" s="24">
        <v>4.8</v>
      </c>
      <c r="J77" s="24">
        <v>4.9000000000000004</v>
      </c>
      <c r="K77" s="24">
        <v>3.1</v>
      </c>
      <c r="L77" s="24">
        <v>5</v>
      </c>
      <c r="M77" s="24">
        <v>13.350000000000001</v>
      </c>
    </row>
    <row r="78" spans="1:13" ht="15" x14ac:dyDescent="0.2">
      <c r="A78" s="22" t="s">
        <v>134</v>
      </c>
      <c r="B78" s="23">
        <v>3</v>
      </c>
      <c r="C78" s="23">
        <v>0</v>
      </c>
      <c r="D78" s="23">
        <v>1</v>
      </c>
      <c r="E78" s="23">
        <v>1</v>
      </c>
      <c r="F78" s="24">
        <v>7.6</v>
      </c>
      <c r="G78" s="25">
        <v>3.6</v>
      </c>
      <c r="H78" s="24">
        <v>4.7</v>
      </c>
      <c r="I78" s="24">
        <v>5</v>
      </c>
      <c r="J78" s="24">
        <v>7.4</v>
      </c>
      <c r="K78" s="24">
        <v>4.5</v>
      </c>
      <c r="L78" s="24">
        <v>4.5999999999999996</v>
      </c>
      <c r="M78" s="24">
        <v>11.25</v>
      </c>
    </row>
    <row r="79" spans="1:13" ht="15" x14ac:dyDescent="0.2">
      <c r="A79" s="22" t="s">
        <v>135</v>
      </c>
      <c r="B79" s="23">
        <v>5</v>
      </c>
      <c r="C79" s="23">
        <v>1</v>
      </c>
      <c r="D79" s="23">
        <v>0</v>
      </c>
      <c r="E79" s="23">
        <v>1</v>
      </c>
      <c r="F79" s="24">
        <v>9.4</v>
      </c>
      <c r="G79" s="25">
        <v>5.3</v>
      </c>
      <c r="H79" s="24">
        <v>4.7</v>
      </c>
      <c r="I79" s="24">
        <v>4.9000000000000004</v>
      </c>
      <c r="J79" s="24">
        <v>8.5</v>
      </c>
      <c r="K79" s="24">
        <v>4.3</v>
      </c>
      <c r="L79" s="24">
        <v>6.2</v>
      </c>
      <c r="M79" s="24">
        <v>12</v>
      </c>
    </row>
    <row r="80" spans="1:13" ht="15" x14ac:dyDescent="0.2">
      <c r="A80" s="22" t="s">
        <v>136</v>
      </c>
      <c r="B80" s="23">
        <v>10</v>
      </c>
      <c r="C80" s="23">
        <v>0</v>
      </c>
      <c r="D80" s="23">
        <v>0</v>
      </c>
      <c r="E80" s="23">
        <v>1</v>
      </c>
      <c r="F80" s="24">
        <v>9.3000000000000007</v>
      </c>
      <c r="G80" s="25">
        <v>5</v>
      </c>
      <c r="H80" s="24">
        <v>5.5</v>
      </c>
      <c r="I80" s="24">
        <v>5.9</v>
      </c>
      <c r="J80" s="24">
        <v>4.5999999999999996</v>
      </c>
      <c r="K80" s="24">
        <v>5.2</v>
      </c>
      <c r="L80" s="24">
        <v>7.6</v>
      </c>
      <c r="M80" s="24">
        <v>12.149999999999999</v>
      </c>
    </row>
    <row r="81" spans="1:13" ht="15" x14ac:dyDescent="0.2">
      <c r="A81" s="22" t="s">
        <v>137</v>
      </c>
      <c r="B81" s="23">
        <v>10</v>
      </c>
      <c r="C81" s="23">
        <v>1</v>
      </c>
      <c r="D81" s="23">
        <v>1</v>
      </c>
      <c r="E81" s="23">
        <v>0</v>
      </c>
      <c r="F81" s="24">
        <v>7.1</v>
      </c>
      <c r="G81" s="25">
        <v>3.4</v>
      </c>
      <c r="H81" s="24">
        <v>4</v>
      </c>
      <c r="I81" s="24">
        <v>5.9</v>
      </c>
      <c r="J81" s="24">
        <v>7.8</v>
      </c>
      <c r="K81" s="24">
        <v>2.6</v>
      </c>
      <c r="L81" s="24">
        <v>4.0999999999999996</v>
      </c>
      <c r="M81" s="24">
        <v>11.399999999999999</v>
      </c>
    </row>
    <row r="82" spans="1:13" ht="15" x14ac:dyDescent="0.2">
      <c r="A82" s="22" t="s">
        <v>138</v>
      </c>
      <c r="B82" s="23">
        <v>8</v>
      </c>
      <c r="C82" s="23">
        <v>0</v>
      </c>
      <c r="D82" s="23">
        <v>0</v>
      </c>
      <c r="E82" s="23">
        <v>0</v>
      </c>
      <c r="F82" s="24">
        <v>9.9</v>
      </c>
      <c r="G82" s="25">
        <v>4.5</v>
      </c>
      <c r="H82" s="24">
        <v>4</v>
      </c>
      <c r="I82" s="24">
        <v>4.8</v>
      </c>
      <c r="J82" s="24">
        <v>4.9000000000000004</v>
      </c>
      <c r="K82" s="24">
        <v>3.2</v>
      </c>
      <c r="L82" s="24">
        <v>4.8</v>
      </c>
      <c r="M82" s="24">
        <v>13.200000000000001</v>
      </c>
    </row>
    <row r="83" spans="1:13" ht="15" x14ac:dyDescent="0.2">
      <c r="A83" s="22" t="s">
        <v>139</v>
      </c>
      <c r="B83" s="23">
        <v>2</v>
      </c>
      <c r="C83" s="23">
        <v>0</v>
      </c>
      <c r="D83" s="23">
        <v>0</v>
      </c>
      <c r="E83" s="23">
        <v>0</v>
      </c>
      <c r="F83" s="24">
        <v>8.6999999999999993</v>
      </c>
      <c r="G83" s="25">
        <v>4.7</v>
      </c>
      <c r="H83" s="24">
        <v>2.4</v>
      </c>
      <c r="I83" s="24">
        <v>4.5999999999999996</v>
      </c>
      <c r="J83" s="24">
        <v>6.8</v>
      </c>
      <c r="K83" s="24">
        <v>4.3</v>
      </c>
      <c r="L83" s="24">
        <v>4.9000000000000004</v>
      </c>
      <c r="M83" s="24">
        <v>12</v>
      </c>
    </row>
    <row r="84" spans="1:13" ht="15" x14ac:dyDescent="0.2">
      <c r="A84" s="22" t="s">
        <v>140</v>
      </c>
      <c r="B84" s="23">
        <v>6</v>
      </c>
      <c r="C84" s="23">
        <v>0</v>
      </c>
      <c r="D84" s="23">
        <v>0</v>
      </c>
      <c r="E84" s="23">
        <v>1</v>
      </c>
      <c r="F84" s="24">
        <v>8.6</v>
      </c>
      <c r="G84" s="25">
        <v>4.4000000000000004</v>
      </c>
      <c r="H84" s="24">
        <v>2.9</v>
      </c>
      <c r="I84" s="24">
        <v>4</v>
      </c>
      <c r="J84" s="24">
        <v>6.3</v>
      </c>
      <c r="K84" s="24">
        <v>2.7</v>
      </c>
      <c r="L84" s="24">
        <v>3.9</v>
      </c>
      <c r="M84" s="24">
        <v>12.75</v>
      </c>
    </row>
    <row r="85" spans="1:13" ht="15" x14ac:dyDescent="0.2">
      <c r="A85" s="22" t="s">
        <v>141</v>
      </c>
      <c r="B85" s="23">
        <v>5</v>
      </c>
      <c r="C85" s="23">
        <v>1</v>
      </c>
      <c r="D85" s="23">
        <v>1</v>
      </c>
      <c r="E85" s="23">
        <v>0</v>
      </c>
      <c r="F85" s="24">
        <v>6.4</v>
      </c>
      <c r="G85" s="25">
        <v>3.2</v>
      </c>
      <c r="H85" s="24">
        <v>2.2000000000000002</v>
      </c>
      <c r="I85" s="24">
        <v>5</v>
      </c>
      <c r="J85" s="24">
        <v>8.4</v>
      </c>
      <c r="K85" s="24">
        <v>2</v>
      </c>
      <c r="L85" s="24">
        <v>3.6</v>
      </c>
      <c r="M85" s="24">
        <v>9.75</v>
      </c>
    </row>
    <row r="86" spans="1:13" ht="15" x14ac:dyDescent="0.2">
      <c r="A86" s="22" t="s">
        <v>142</v>
      </c>
      <c r="B86" s="23">
        <v>4</v>
      </c>
      <c r="C86" s="23">
        <v>0</v>
      </c>
      <c r="D86" s="23">
        <v>0</v>
      </c>
      <c r="E86" s="23">
        <v>1</v>
      </c>
      <c r="F86" s="24">
        <v>7.7</v>
      </c>
      <c r="G86" s="25">
        <v>4.0999999999999996</v>
      </c>
      <c r="H86" s="24">
        <v>1.9</v>
      </c>
      <c r="I86" s="24">
        <v>4.3</v>
      </c>
      <c r="J86" s="24">
        <v>5.9</v>
      </c>
      <c r="K86" s="24">
        <v>4.7</v>
      </c>
      <c r="L86" s="24">
        <v>6.6</v>
      </c>
      <c r="M86" s="24">
        <v>11.55</v>
      </c>
    </row>
    <row r="87" spans="1:13" ht="15" x14ac:dyDescent="0.2">
      <c r="A87" s="22" t="s">
        <v>143</v>
      </c>
      <c r="B87" s="23">
        <v>13</v>
      </c>
      <c r="C87" s="23">
        <v>1</v>
      </c>
      <c r="D87" s="23">
        <v>1</v>
      </c>
      <c r="E87" s="23">
        <v>0</v>
      </c>
      <c r="F87" s="24">
        <v>7.5</v>
      </c>
      <c r="G87" s="25">
        <v>3.5</v>
      </c>
      <c r="H87" s="24">
        <v>3.5</v>
      </c>
      <c r="I87" s="24">
        <v>4.5</v>
      </c>
      <c r="J87" s="24">
        <v>7.6</v>
      </c>
      <c r="K87" s="24">
        <v>3.4</v>
      </c>
      <c r="L87" s="24">
        <v>4.5</v>
      </c>
      <c r="M87" s="24">
        <v>10.8</v>
      </c>
    </row>
    <row r="88" spans="1:13" ht="15" x14ac:dyDescent="0.2">
      <c r="A88" s="22" t="s">
        <v>144</v>
      </c>
      <c r="B88" s="23">
        <v>4</v>
      </c>
      <c r="C88" s="23">
        <v>0</v>
      </c>
      <c r="D88" s="23">
        <v>1</v>
      </c>
      <c r="E88" s="23">
        <v>0</v>
      </c>
      <c r="F88" s="24">
        <v>5</v>
      </c>
      <c r="G88" s="25">
        <v>3.6</v>
      </c>
      <c r="H88" s="24">
        <v>3.5</v>
      </c>
      <c r="I88" s="24">
        <v>4.9000000000000004</v>
      </c>
      <c r="J88" s="24">
        <v>8.1999999999999993</v>
      </c>
      <c r="K88" s="24">
        <v>2.4</v>
      </c>
      <c r="L88" s="24">
        <v>3</v>
      </c>
      <c r="M88" s="24">
        <v>9</v>
      </c>
    </row>
    <row r="89" spans="1:13" ht="15" x14ac:dyDescent="0.2">
      <c r="A89" s="22" t="s">
        <v>145</v>
      </c>
      <c r="B89" s="23">
        <v>11</v>
      </c>
      <c r="C89" s="23">
        <v>0</v>
      </c>
      <c r="D89" s="23">
        <v>0</v>
      </c>
      <c r="E89" s="23">
        <v>1</v>
      </c>
      <c r="F89" s="24">
        <v>7.7</v>
      </c>
      <c r="G89" s="25">
        <v>4.0999999999999996</v>
      </c>
      <c r="H89" s="24">
        <v>3.5</v>
      </c>
      <c r="I89" s="24">
        <v>4.3</v>
      </c>
      <c r="J89" s="24">
        <v>5.9</v>
      </c>
      <c r="K89" s="24">
        <v>5.0999999999999996</v>
      </c>
      <c r="L89" s="24">
        <v>6.7</v>
      </c>
      <c r="M89" s="24">
        <v>12.299999999999999</v>
      </c>
    </row>
    <row r="90" spans="1:13" ht="15" x14ac:dyDescent="0.2">
      <c r="A90" s="22" t="s">
        <v>146</v>
      </c>
      <c r="B90" s="23">
        <v>8</v>
      </c>
      <c r="C90" s="23">
        <v>1</v>
      </c>
      <c r="D90" s="23">
        <v>0</v>
      </c>
      <c r="E90" s="23">
        <v>1</v>
      </c>
      <c r="F90" s="24">
        <v>9.1</v>
      </c>
      <c r="G90" s="25">
        <v>3.6</v>
      </c>
      <c r="H90" s="24">
        <v>4.2</v>
      </c>
      <c r="I90" s="24">
        <v>4.5999999999999996</v>
      </c>
      <c r="J90" s="24">
        <v>8.3000000000000007</v>
      </c>
      <c r="K90" s="24">
        <v>4.5999999999999996</v>
      </c>
      <c r="L90" s="24">
        <v>5.4</v>
      </c>
      <c r="M90" s="24">
        <v>11.100000000000001</v>
      </c>
    </row>
    <row r="91" spans="1:13" ht="15" x14ac:dyDescent="0.2">
      <c r="A91" s="22" t="s">
        <v>147</v>
      </c>
      <c r="B91" s="23">
        <v>14</v>
      </c>
      <c r="C91" s="23">
        <v>1</v>
      </c>
      <c r="D91" s="23">
        <v>1</v>
      </c>
      <c r="E91" s="23">
        <v>1</v>
      </c>
      <c r="F91" s="24">
        <v>5.5</v>
      </c>
      <c r="G91" s="25">
        <v>7</v>
      </c>
      <c r="H91" s="24">
        <v>5.6</v>
      </c>
      <c r="I91" s="24">
        <v>8.1999999999999993</v>
      </c>
      <c r="J91" s="24">
        <v>6.3</v>
      </c>
      <c r="K91" s="24">
        <v>5.5</v>
      </c>
      <c r="L91" s="24">
        <v>7</v>
      </c>
      <c r="M91" s="24">
        <v>13.950000000000001</v>
      </c>
    </row>
    <row r="92" spans="1:13" ht="15" x14ac:dyDescent="0.2">
      <c r="A92" s="22" t="s">
        <v>148</v>
      </c>
      <c r="B92" s="23">
        <v>15</v>
      </c>
      <c r="C92" s="23">
        <v>1</v>
      </c>
      <c r="D92" s="23">
        <v>0</v>
      </c>
      <c r="E92" s="23">
        <v>0</v>
      </c>
      <c r="F92" s="24">
        <v>9.1</v>
      </c>
      <c r="G92" s="25">
        <v>5.2</v>
      </c>
      <c r="H92" s="24">
        <v>4.4000000000000004</v>
      </c>
      <c r="I92" s="24">
        <v>5.4</v>
      </c>
      <c r="J92" s="24">
        <v>7.3</v>
      </c>
      <c r="K92" s="24">
        <v>4.4000000000000004</v>
      </c>
      <c r="L92" s="24">
        <v>4.0999999999999996</v>
      </c>
      <c r="M92" s="24">
        <v>11.850000000000001</v>
      </c>
    </row>
    <row r="93" spans="1:13" ht="15" x14ac:dyDescent="0.2">
      <c r="A93" s="22" t="s">
        <v>149</v>
      </c>
      <c r="B93" s="23">
        <v>7</v>
      </c>
      <c r="C93" s="23">
        <v>1</v>
      </c>
      <c r="D93" s="23">
        <v>1</v>
      </c>
      <c r="E93" s="23">
        <v>0</v>
      </c>
      <c r="F93" s="24">
        <v>7.1</v>
      </c>
      <c r="G93" s="25">
        <v>4.2</v>
      </c>
      <c r="H93" s="24">
        <v>2.1</v>
      </c>
      <c r="I93" s="24">
        <v>4.5</v>
      </c>
      <c r="J93" s="24">
        <v>9.9</v>
      </c>
      <c r="K93" s="24">
        <v>2</v>
      </c>
      <c r="L93" s="24">
        <v>2.6</v>
      </c>
      <c r="M93" s="24">
        <v>9.75</v>
      </c>
    </row>
    <row r="94" spans="1:13" ht="15" x14ac:dyDescent="0.2">
      <c r="A94" s="22" t="s">
        <v>150</v>
      </c>
      <c r="B94" s="23">
        <v>14</v>
      </c>
      <c r="C94" s="23">
        <v>1</v>
      </c>
      <c r="D94" s="23">
        <v>0</v>
      </c>
      <c r="E94" s="23">
        <v>1</v>
      </c>
      <c r="F94" s="24">
        <v>9.1999999999999993</v>
      </c>
      <c r="G94" s="25">
        <v>5.4</v>
      </c>
      <c r="H94" s="24">
        <v>4.2</v>
      </c>
      <c r="I94" s="24">
        <v>4.8</v>
      </c>
      <c r="J94" s="24">
        <v>7.1</v>
      </c>
      <c r="K94" s="24">
        <v>4.4000000000000004</v>
      </c>
      <c r="L94" s="24">
        <v>5.3</v>
      </c>
      <c r="M94" s="24">
        <v>12.899999999999999</v>
      </c>
    </row>
    <row r="95" spans="1:13" ht="15" x14ac:dyDescent="0.2">
      <c r="A95" s="22" t="s">
        <v>151</v>
      </c>
      <c r="B95" s="23">
        <v>11</v>
      </c>
      <c r="C95" s="23">
        <v>0</v>
      </c>
      <c r="D95" s="23">
        <v>1</v>
      </c>
      <c r="E95" s="23">
        <v>1</v>
      </c>
      <c r="F95" s="24">
        <v>9.3000000000000007</v>
      </c>
      <c r="G95" s="25">
        <v>5</v>
      </c>
      <c r="H95" s="24">
        <v>4.5999999999999996</v>
      </c>
      <c r="I95" s="24">
        <v>5.9</v>
      </c>
      <c r="J95" s="24">
        <v>4.5999999999999996</v>
      </c>
      <c r="K95" s="24">
        <v>4.8</v>
      </c>
      <c r="L95" s="24">
        <v>7</v>
      </c>
      <c r="M95" s="24">
        <v>13.350000000000001</v>
      </c>
    </row>
    <row r="96" spans="1:13" ht="15" x14ac:dyDescent="0.2">
      <c r="A96" s="22" t="s">
        <v>152</v>
      </c>
      <c r="B96" s="23">
        <v>8</v>
      </c>
      <c r="C96" s="23">
        <v>1</v>
      </c>
      <c r="D96" s="23">
        <v>0</v>
      </c>
      <c r="E96" s="23">
        <v>0</v>
      </c>
      <c r="F96" s="24">
        <v>9.3000000000000007</v>
      </c>
      <c r="G96" s="25">
        <v>5.3</v>
      </c>
      <c r="H96" s="24">
        <v>4.7</v>
      </c>
      <c r="I96" s="24">
        <v>5.5</v>
      </c>
      <c r="J96" s="24">
        <v>7.4</v>
      </c>
      <c r="K96" s="24">
        <v>3.6</v>
      </c>
      <c r="L96" s="24">
        <v>4.5999999999999996</v>
      </c>
      <c r="M96" s="24">
        <v>12.600000000000001</v>
      </c>
    </row>
    <row r="97" spans="1:13" ht="15" x14ac:dyDescent="0.2">
      <c r="A97" s="22" t="s">
        <v>153</v>
      </c>
      <c r="B97" s="23">
        <v>12</v>
      </c>
      <c r="C97" s="23">
        <v>1</v>
      </c>
      <c r="D97" s="23">
        <v>0</v>
      </c>
      <c r="E97" s="23">
        <v>1</v>
      </c>
      <c r="F97" s="24">
        <v>8.6</v>
      </c>
      <c r="G97" s="25">
        <v>6.3</v>
      </c>
      <c r="H97" s="24">
        <v>2.2999999999999998</v>
      </c>
      <c r="I97" s="24">
        <v>5.7</v>
      </c>
      <c r="J97" s="24">
        <v>6.7</v>
      </c>
      <c r="K97" s="24">
        <v>4.9000000000000004</v>
      </c>
      <c r="L97" s="24">
        <v>5.3</v>
      </c>
      <c r="M97" s="24">
        <v>12.149999999999999</v>
      </c>
    </row>
    <row r="98" spans="1:13" ht="15" x14ac:dyDescent="0.2">
      <c r="A98" s="22" t="s">
        <v>154</v>
      </c>
      <c r="B98" s="23">
        <v>10</v>
      </c>
      <c r="C98" s="23">
        <v>0</v>
      </c>
      <c r="D98" s="23">
        <v>1</v>
      </c>
      <c r="E98" s="23">
        <v>1</v>
      </c>
      <c r="F98" s="24">
        <v>7.4</v>
      </c>
      <c r="G98" s="25">
        <v>3.4</v>
      </c>
      <c r="H98" s="24">
        <v>4.0999999999999996</v>
      </c>
      <c r="I98" s="24">
        <v>4.8</v>
      </c>
      <c r="J98" s="24">
        <v>7.2</v>
      </c>
      <c r="K98" s="24">
        <v>4.2</v>
      </c>
      <c r="L98" s="24">
        <v>5</v>
      </c>
      <c r="M98" s="24">
        <v>10.8</v>
      </c>
    </row>
    <row r="99" spans="1:13" ht="15" x14ac:dyDescent="0.2">
      <c r="A99" s="22" t="s">
        <v>155</v>
      </c>
      <c r="B99" s="23">
        <v>11</v>
      </c>
      <c r="C99" s="23">
        <v>0</v>
      </c>
      <c r="D99" s="23">
        <v>0</v>
      </c>
      <c r="E99" s="23">
        <v>1</v>
      </c>
      <c r="F99" s="24">
        <v>8.6999999999999993</v>
      </c>
      <c r="G99" s="25">
        <v>4.7</v>
      </c>
      <c r="H99" s="24">
        <v>3.1</v>
      </c>
      <c r="I99" s="24">
        <v>2.9</v>
      </c>
      <c r="J99" s="24">
        <v>5.6</v>
      </c>
      <c r="K99" s="24">
        <v>3.1</v>
      </c>
      <c r="L99" s="24">
        <v>3.2</v>
      </c>
      <c r="M99" s="24">
        <v>11.55</v>
      </c>
    </row>
    <row r="100" spans="1:13" ht="15" x14ac:dyDescent="0.2">
      <c r="A100" s="22" t="s">
        <v>156</v>
      </c>
      <c r="B100" s="23">
        <v>1</v>
      </c>
      <c r="C100" s="23">
        <v>1</v>
      </c>
      <c r="D100" s="23">
        <v>1</v>
      </c>
      <c r="E100" s="23">
        <v>1</v>
      </c>
      <c r="F100" s="24">
        <v>7.8</v>
      </c>
      <c r="G100" s="25">
        <v>4.9000000000000004</v>
      </c>
      <c r="H100" s="24">
        <v>5.2</v>
      </c>
      <c r="I100" s="24">
        <v>7.1</v>
      </c>
      <c r="J100" s="24">
        <v>7.9</v>
      </c>
      <c r="K100" s="24">
        <v>4.3</v>
      </c>
      <c r="L100" s="24">
        <v>5.3</v>
      </c>
      <c r="M100" s="24">
        <v>11.100000000000001</v>
      </c>
    </row>
    <row r="101" spans="1:13" ht="15" x14ac:dyDescent="0.2">
      <c r="A101" s="22" t="s">
        <v>157</v>
      </c>
      <c r="B101" s="23">
        <v>6</v>
      </c>
      <c r="C101" s="23">
        <v>1</v>
      </c>
      <c r="D101" s="23">
        <v>1</v>
      </c>
      <c r="E101" s="23">
        <v>0</v>
      </c>
      <c r="F101" s="24">
        <v>7.9</v>
      </c>
      <c r="G101" s="25">
        <v>3</v>
      </c>
      <c r="H101" s="24">
        <v>5.9</v>
      </c>
      <c r="I101" s="24">
        <v>4.8</v>
      </c>
      <c r="J101" s="24">
        <v>9.6999999999999993</v>
      </c>
      <c r="K101" s="24">
        <v>3.4</v>
      </c>
      <c r="L101" s="24">
        <v>5.0999999999999996</v>
      </c>
      <c r="M101" s="24">
        <v>10.5</v>
      </c>
    </row>
    <row r="102" spans="1:13" ht="15" x14ac:dyDescent="0.2">
      <c r="A102" s="22" t="s">
        <v>158</v>
      </c>
      <c r="B102" s="23">
        <v>8</v>
      </c>
      <c r="C102" s="23">
        <v>1</v>
      </c>
      <c r="D102" s="23">
        <v>1</v>
      </c>
      <c r="E102" s="23">
        <v>0</v>
      </c>
      <c r="F102" s="24">
        <v>7.6</v>
      </c>
      <c r="G102" s="25">
        <v>3.6</v>
      </c>
      <c r="H102" s="24">
        <v>3.4</v>
      </c>
      <c r="I102" s="24">
        <v>4.5999999999999996</v>
      </c>
      <c r="J102" s="24">
        <v>7.7</v>
      </c>
      <c r="K102" s="24">
        <v>3.1</v>
      </c>
      <c r="L102" s="24">
        <v>4.9000000000000004</v>
      </c>
      <c r="M102" s="24">
        <v>9.1499999999999986</v>
      </c>
    </row>
    <row r="103" spans="1:13" ht="15" x14ac:dyDescent="0.2">
      <c r="A103" s="22" t="s">
        <v>159</v>
      </c>
      <c r="B103" s="23">
        <v>14</v>
      </c>
      <c r="C103" s="23">
        <v>0</v>
      </c>
      <c r="D103" s="23">
        <v>1</v>
      </c>
      <c r="E103" s="23">
        <v>1</v>
      </c>
      <c r="F103" s="24">
        <v>9.1999999999999993</v>
      </c>
      <c r="G103" s="25">
        <v>5</v>
      </c>
      <c r="H103" s="24">
        <v>5.2</v>
      </c>
      <c r="I103" s="24">
        <v>6.2</v>
      </c>
      <c r="J103" s="24">
        <v>7.3</v>
      </c>
      <c r="K103" s="24">
        <v>5.0999999999999996</v>
      </c>
      <c r="L103" s="24">
        <v>5.2</v>
      </c>
      <c r="M103" s="24">
        <v>10.649999999999999</v>
      </c>
    </row>
    <row r="104" spans="1:13" ht="15" x14ac:dyDescent="0.2">
      <c r="A104" s="22" t="s">
        <v>160</v>
      </c>
      <c r="B104" s="23">
        <v>14</v>
      </c>
      <c r="C104" s="23">
        <v>1</v>
      </c>
      <c r="D104" s="23">
        <v>1</v>
      </c>
      <c r="E104" s="23">
        <v>1</v>
      </c>
      <c r="F104" s="24">
        <v>7.7</v>
      </c>
      <c r="G104" s="25">
        <v>4.7</v>
      </c>
      <c r="H104" s="24">
        <v>5.2</v>
      </c>
      <c r="I104" s="24">
        <v>7</v>
      </c>
      <c r="J104" s="24">
        <v>7.7</v>
      </c>
      <c r="K104" s="24">
        <v>4</v>
      </c>
      <c r="L104" s="24">
        <v>4.7</v>
      </c>
      <c r="M104" s="24">
        <v>11.399999999999999</v>
      </c>
    </row>
    <row r="105" spans="1:13" ht="15" x14ac:dyDescent="0.2">
      <c r="A105" s="22" t="s">
        <v>161</v>
      </c>
      <c r="B105" s="23">
        <v>12</v>
      </c>
      <c r="C105" s="23">
        <v>1</v>
      </c>
      <c r="D105" s="23">
        <v>0</v>
      </c>
      <c r="E105" s="23">
        <v>1</v>
      </c>
      <c r="F105" s="24">
        <v>9.5</v>
      </c>
      <c r="G105" s="25">
        <v>7.1</v>
      </c>
      <c r="H105" s="24">
        <v>5.6</v>
      </c>
      <c r="I105" s="24">
        <v>6.6</v>
      </c>
      <c r="J105" s="24">
        <v>7.6</v>
      </c>
      <c r="K105" s="24">
        <v>5.6</v>
      </c>
      <c r="L105" s="24">
        <v>5.5</v>
      </c>
      <c r="M105" s="24">
        <v>13.5</v>
      </c>
    </row>
    <row r="106" spans="1:13" ht="15" x14ac:dyDescent="0.2">
      <c r="A106" s="22" t="s">
        <v>162</v>
      </c>
      <c r="B106" s="23">
        <v>15</v>
      </c>
      <c r="C106" s="23">
        <v>0</v>
      </c>
      <c r="D106" s="23">
        <v>1</v>
      </c>
      <c r="E106" s="23">
        <v>0</v>
      </c>
      <c r="F106" s="24">
        <v>6.5</v>
      </c>
      <c r="G106" s="25">
        <v>5.8</v>
      </c>
      <c r="H106" s="24">
        <v>4.7</v>
      </c>
      <c r="I106" s="24">
        <v>6</v>
      </c>
      <c r="J106" s="24">
        <v>8.6999999999999993</v>
      </c>
      <c r="K106" s="24">
        <v>5</v>
      </c>
      <c r="L106" s="24">
        <v>6.8</v>
      </c>
      <c r="M106" s="24">
        <v>13.350000000000001</v>
      </c>
    </row>
    <row r="107" spans="1:13" ht="15" x14ac:dyDescent="0.2">
      <c r="A107" s="22" t="s">
        <v>163</v>
      </c>
      <c r="B107" s="23">
        <v>13</v>
      </c>
      <c r="C107" s="23">
        <v>1</v>
      </c>
      <c r="D107" s="23">
        <v>1</v>
      </c>
      <c r="E107" s="23">
        <v>0</v>
      </c>
      <c r="F107" s="24">
        <v>8.3000000000000007</v>
      </c>
      <c r="G107" s="25">
        <v>3.4</v>
      </c>
      <c r="H107" s="24">
        <v>3.4</v>
      </c>
      <c r="I107" s="24">
        <v>5.2</v>
      </c>
      <c r="J107" s="24">
        <v>9.1</v>
      </c>
      <c r="K107" s="24">
        <v>4.2</v>
      </c>
      <c r="L107" s="24">
        <v>5.9</v>
      </c>
      <c r="M107" s="24">
        <v>11.25</v>
      </c>
    </row>
    <row r="108" spans="1:13" ht="15" x14ac:dyDescent="0.2">
      <c r="A108" s="22" t="s">
        <v>164</v>
      </c>
      <c r="B108" s="23">
        <v>15</v>
      </c>
      <c r="C108" s="23">
        <v>0</v>
      </c>
      <c r="D108" s="23">
        <v>0</v>
      </c>
      <c r="E108" s="23">
        <v>1</v>
      </c>
      <c r="F108" s="24">
        <v>9.6</v>
      </c>
      <c r="G108" s="25">
        <v>5.6</v>
      </c>
      <c r="H108" s="24">
        <v>4.8</v>
      </c>
      <c r="I108" s="24">
        <v>5.5</v>
      </c>
      <c r="J108" s="24">
        <v>7.7</v>
      </c>
      <c r="K108" s="24">
        <v>4.4000000000000004</v>
      </c>
      <c r="L108" s="24">
        <v>6.5</v>
      </c>
      <c r="M108" s="24">
        <v>13.950000000000001</v>
      </c>
    </row>
    <row r="109" spans="1:13" ht="15" x14ac:dyDescent="0.2">
      <c r="A109" s="22" t="s">
        <v>165</v>
      </c>
      <c r="B109" s="23">
        <v>1</v>
      </c>
      <c r="C109" s="23">
        <v>1</v>
      </c>
      <c r="D109" s="23">
        <v>1</v>
      </c>
      <c r="E109" s="23">
        <v>0</v>
      </c>
      <c r="F109" s="24">
        <v>5.9</v>
      </c>
      <c r="G109" s="25">
        <v>5.5</v>
      </c>
      <c r="H109" s="24">
        <v>6</v>
      </c>
      <c r="I109" s="24">
        <v>6.2</v>
      </c>
      <c r="J109" s="24">
        <v>8.4</v>
      </c>
      <c r="K109" s="24">
        <v>5.8</v>
      </c>
      <c r="L109" s="24">
        <v>8.6999999999999993</v>
      </c>
      <c r="M109" s="24">
        <v>12</v>
      </c>
    </row>
    <row r="110" spans="1:13" ht="15" x14ac:dyDescent="0.2">
      <c r="A110" s="22" t="s">
        <v>166</v>
      </c>
      <c r="B110" s="23">
        <v>7</v>
      </c>
      <c r="C110" s="23">
        <v>0</v>
      </c>
      <c r="D110" s="23">
        <v>0</v>
      </c>
      <c r="E110" s="23">
        <v>1</v>
      </c>
      <c r="F110" s="24">
        <v>8.6999999999999993</v>
      </c>
      <c r="G110" s="25">
        <v>3.7</v>
      </c>
      <c r="H110" s="24">
        <v>4.5999999999999996</v>
      </c>
      <c r="I110" s="24">
        <v>4.8</v>
      </c>
      <c r="J110" s="24">
        <v>3.8</v>
      </c>
      <c r="K110" s="24">
        <v>4.5999999999999996</v>
      </c>
      <c r="L110" s="24">
        <v>5.5</v>
      </c>
      <c r="M110" s="24">
        <v>11.399999999999999</v>
      </c>
    </row>
    <row r="111" spans="1:13" ht="15" x14ac:dyDescent="0.2">
      <c r="A111" s="22" t="s">
        <v>167</v>
      </c>
      <c r="B111" s="23">
        <v>2</v>
      </c>
      <c r="C111" s="23">
        <v>1</v>
      </c>
      <c r="D111" s="23">
        <v>0</v>
      </c>
      <c r="E111" s="23">
        <v>0</v>
      </c>
      <c r="F111" s="24">
        <v>6.7</v>
      </c>
      <c r="G111" s="25">
        <v>3.2</v>
      </c>
      <c r="H111" s="24">
        <v>2.2999999999999998</v>
      </c>
      <c r="I111" s="24">
        <v>4.5</v>
      </c>
      <c r="J111" s="24">
        <v>5</v>
      </c>
      <c r="K111" s="24">
        <v>3.8</v>
      </c>
      <c r="L111" s="24">
        <v>5.5</v>
      </c>
      <c r="M111" s="24">
        <v>10.649999999999999</v>
      </c>
    </row>
    <row r="112" spans="1:13" ht="15" x14ac:dyDescent="0.2">
      <c r="A112" s="22" t="s">
        <v>168</v>
      </c>
      <c r="B112" s="23">
        <v>7</v>
      </c>
      <c r="C112" s="23">
        <v>1</v>
      </c>
      <c r="D112" s="23">
        <v>0</v>
      </c>
      <c r="E112" s="23">
        <v>1</v>
      </c>
      <c r="F112" s="24">
        <v>9.6999999999999993</v>
      </c>
      <c r="G112" s="25">
        <v>6.5</v>
      </c>
      <c r="H112" s="24">
        <v>3.4</v>
      </c>
      <c r="I112" s="24">
        <v>6.1</v>
      </c>
      <c r="J112" s="24">
        <v>6.7</v>
      </c>
      <c r="K112" s="24">
        <v>3.7</v>
      </c>
      <c r="L112" s="24">
        <v>7.1</v>
      </c>
      <c r="M112" s="24">
        <v>12.149999999999999</v>
      </c>
    </row>
    <row r="113" spans="1:13" ht="15" x14ac:dyDescent="0.2">
      <c r="A113" s="22" t="s">
        <v>169</v>
      </c>
      <c r="B113" s="23">
        <v>12</v>
      </c>
      <c r="C113" s="23">
        <v>1</v>
      </c>
      <c r="D113" s="23">
        <v>0</v>
      </c>
      <c r="E113" s="23">
        <v>1</v>
      </c>
      <c r="F113" s="24">
        <v>8.8000000000000007</v>
      </c>
      <c r="G113" s="25">
        <v>5</v>
      </c>
      <c r="H113" s="24">
        <v>3.3</v>
      </c>
      <c r="I113" s="24">
        <v>4.5</v>
      </c>
      <c r="J113" s="24">
        <v>6.7</v>
      </c>
      <c r="K113" s="24">
        <v>4</v>
      </c>
      <c r="L113" s="24">
        <v>6.6</v>
      </c>
      <c r="M113" s="24">
        <v>11.850000000000001</v>
      </c>
    </row>
    <row r="114" spans="1:13" ht="15" x14ac:dyDescent="0.2">
      <c r="A114" s="22" t="s">
        <v>170</v>
      </c>
      <c r="B114" s="23">
        <v>7</v>
      </c>
      <c r="C114" s="23">
        <v>1</v>
      </c>
      <c r="D114" s="23">
        <v>1</v>
      </c>
      <c r="E114" s="23">
        <v>0</v>
      </c>
      <c r="F114" s="24">
        <v>8.1999999999999993</v>
      </c>
      <c r="G114" s="25">
        <v>3.6</v>
      </c>
      <c r="H114" s="24">
        <v>4.5</v>
      </c>
      <c r="I114" s="24">
        <v>5</v>
      </c>
      <c r="J114" s="24">
        <v>9</v>
      </c>
      <c r="K114" s="24">
        <v>4.5</v>
      </c>
      <c r="L114" s="24">
        <v>5.2</v>
      </c>
      <c r="M114" s="24">
        <v>10.8</v>
      </c>
    </row>
    <row r="115" spans="1:13" ht="15" x14ac:dyDescent="0.2">
      <c r="A115" s="22" t="s">
        <v>171</v>
      </c>
      <c r="B115" s="23">
        <v>14</v>
      </c>
      <c r="C115" s="23">
        <v>0</v>
      </c>
      <c r="D115" s="23">
        <v>1</v>
      </c>
      <c r="E115" s="23">
        <v>1</v>
      </c>
      <c r="F115" s="24">
        <v>8.9</v>
      </c>
      <c r="G115" s="25">
        <v>5.8</v>
      </c>
      <c r="H115" s="24">
        <v>6.3</v>
      </c>
      <c r="I115" s="24">
        <v>6.9</v>
      </c>
      <c r="J115" s="24">
        <v>8.1999999999999993</v>
      </c>
      <c r="K115" s="24">
        <v>4.2</v>
      </c>
      <c r="L115" s="24">
        <v>5.6</v>
      </c>
      <c r="M115" s="24">
        <v>11.55</v>
      </c>
    </row>
    <row r="116" spans="1:13" ht="15" x14ac:dyDescent="0.2">
      <c r="A116" s="22" t="s">
        <v>172</v>
      </c>
      <c r="B116" s="23">
        <v>14</v>
      </c>
      <c r="C116" s="23">
        <v>0</v>
      </c>
      <c r="D116" s="23">
        <v>1</v>
      </c>
      <c r="E116" s="23">
        <v>1</v>
      </c>
      <c r="F116" s="24">
        <v>8.4</v>
      </c>
      <c r="G116" s="25">
        <v>5.3</v>
      </c>
      <c r="H116" s="24">
        <v>3.2</v>
      </c>
      <c r="I116" s="24">
        <v>5.9</v>
      </c>
      <c r="J116" s="24">
        <v>6.7</v>
      </c>
      <c r="K116" s="24">
        <v>4</v>
      </c>
      <c r="L116" s="24">
        <v>4.9000000000000004</v>
      </c>
      <c r="M116" s="24">
        <v>11.850000000000001</v>
      </c>
    </row>
    <row r="117" spans="1:13" ht="15" x14ac:dyDescent="0.2">
      <c r="A117" s="22" t="s">
        <v>173</v>
      </c>
      <c r="B117" s="23">
        <v>11</v>
      </c>
      <c r="C117" s="23">
        <v>1</v>
      </c>
      <c r="D117" s="23">
        <v>1</v>
      </c>
      <c r="E117" s="23">
        <v>1</v>
      </c>
      <c r="F117" s="24">
        <v>7.7</v>
      </c>
      <c r="G117" s="25">
        <v>4.7</v>
      </c>
      <c r="H117" s="24">
        <v>4.3</v>
      </c>
      <c r="I117" s="24">
        <v>7</v>
      </c>
      <c r="J117" s="24">
        <v>7.7</v>
      </c>
      <c r="K117" s="24">
        <v>5.0999999999999996</v>
      </c>
      <c r="L117" s="24">
        <v>5.4</v>
      </c>
      <c r="M117" s="24">
        <v>10.350000000000001</v>
      </c>
    </row>
    <row r="118" spans="1:13" ht="15" x14ac:dyDescent="0.2">
      <c r="A118" s="22" t="s">
        <v>174</v>
      </c>
      <c r="B118" s="23">
        <v>10</v>
      </c>
      <c r="C118" s="23">
        <v>0</v>
      </c>
      <c r="D118" s="23">
        <v>1</v>
      </c>
      <c r="E118" s="23">
        <v>1</v>
      </c>
      <c r="F118" s="24">
        <v>9.1999999999999993</v>
      </c>
      <c r="G118" s="25">
        <v>6.5</v>
      </c>
      <c r="H118" s="24">
        <v>4.9000000000000004</v>
      </c>
      <c r="I118" s="24">
        <v>6.2</v>
      </c>
      <c r="J118" s="24">
        <v>7.3</v>
      </c>
      <c r="K118" s="24">
        <v>4.2</v>
      </c>
      <c r="L118" s="24">
        <v>7.7</v>
      </c>
      <c r="M118" s="24">
        <v>14.25</v>
      </c>
    </row>
    <row r="119" spans="1:13" ht="15" x14ac:dyDescent="0.2">
      <c r="A119" s="22" t="s">
        <v>175</v>
      </c>
      <c r="B119" s="23">
        <v>5</v>
      </c>
      <c r="C119" s="23">
        <v>1</v>
      </c>
      <c r="D119" s="23">
        <v>1</v>
      </c>
      <c r="E119" s="23">
        <v>0</v>
      </c>
      <c r="F119" s="24">
        <v>7.3</v>
      </c>
      <c r="G119" s="25">
        <v>3.6</v>
      </c>
      <c r="H119" s="24">
        <v>5.4</v>
      </c>
      <c r="I119" s="24">
        <v>6.1</v>
      </c>
      <c r="J119" s="24">
        <v>8</v>
      </c>
      <c r="K119" s="24">
        <v>2.8</v>
      </c>
      <c r="L119" s="24">
        <v>4.0999999999999996</v>
      </c>
      <c r="M119" s="24">
        <v>11.25</v>
      </c>
    </row>
    <row r="120" spans="1:13" ht="15" x14ac:dyDescent="0.2">
      <c r="A120" s="22" t="s">
        <v>176</v>
      </c>
      <c r="B120" s="23">
        <v>11</v>
      </c>
      <c r="C120" s="23">
        <v>0</v>
      </c>
      <c r="D120" s="23">
        <v>0</v>
      </c>
      <c r="E120" s="23">
        <v>1</v>
      </c>
      <c r="F120" s="24">
        <v>9</v>
      </c>
      <c r="G120" s="25">
        <v>5.6</v>
      </c>
      <c r="H120" s="24">
        <v>3</v>
      </c>
      <c r="I120" s="24">
        <v>5</v>
      </c>
      <c r="J120" s="24">
        <v>6</v>
      </c>
      <c r="K120" s="24">
        <v>3.3</v>
      </c>
      <c r="L120" s="24">
        <v>4.2</v>
      </c>
      <c r="M120" s="24">
        <v>12</v>
      </c>
    </row>
    <row r="121" spans="1:13" ht="15" x14ac:dyDescent="0.2">
      <c r="A121" s="22" t="s">
        <v>177</v>
      </c>
      <c r="B121" s="23">
        <v>6</v>
      </c>
      <c r="C121" s="23">
        <v>0</v>
      </c>
      <c r="D121" s="23">
        <v>1</v>
      </c>
      <c r="E121" s="23">
        <v>0</v>
      </c>
      <c r="F121" s="24">
        <v>8.1</v>
      </c>
      <c r="G121" s="25">
        <v>2.5</v>
      </c>
      <c r="H121" s="24">
        <v>4.0999999999999996</v>
      </c>
      <c r="I121" s="24">
        <v>3.8</v>
      </c>
      <c r="J121" s="24">
        <v>6.6</v>
      </c>
      <c r="K121" s="24">
        <v>2.6</v>
      </c>
      <c r="L121" s="24">
        <v>3.9</v>
      </c>
      <c r="M121" s="24">
        <v>10.649999999999999</v>
      </c>
    </row>
    <row r="122" spans="1:13" ht="15" x14ac:dyDescent="0.2">
      <c r="A122" s="22" t="s">
        <v>178</v>
      </c>
      <c r="B122" s="23">
        <v>9</v>
      </c>
      <c r="C122" s="23">
        <v>0</v>
      </c>
      <c r="D122" s="23">
        <v>1</v>
      </c>
      <c r="E122" s="23">
        <v>1</v>
      </c>
      <c r="F122" s="24">
        <v>7.4</v>
      </c>
      <c r="G122" s="25">
        <v>6.6</v>
      </c>
      <c r="H122" s="24">
        <v>5</v>
      </c>
      <c r="I122" s="24">
        <v>6.9</v>
      </c>
      <c r="J122" s="24">
        <v>9.6</v>
      </c>
      <c r="K122" s="24">
        <v>5.7</v>
      </c>
      <c r="L122" s="24">
        <v>7</v>
      </c>
      <c r="M122" s="24">
        <v>13.200000000000001</v>
      </c>
    </row>
    <row r="123" spans="1:13" ht="15" x14ac:dyDescent="0.2">
      <c r="A123" s="22" t="s">
        <v>179</v>
      </c>
      <c r="B123" s="23">
        <v>9</v>
      </c>
      <c r="C123" s="23">
        <v>1</v>
      </c>
      <c r="D123" s="23">
        <v>1</v>
      </c>
      <c r="E123" s="23">
        <v>0</v>
      </c>
      <c r="F123" s="24">
        <v>7.9</v>
      </c>
      <c r="G123" s="25">
        <v>4.5</v>
      </c>
      <c r="H123" s="24">
        <v>4.3</v>
      </c>
      <c r="I123" s="24">
        <v>4.8</v>
      </c>
      <c r="J123" s="24">
        <v>9.6999999999999993</v>
      </c>
      <c r="K123" s="24">
        <v>4.8</v>
      </c>
      <c r="L123" s="24">
        <v>6.2</v>
      </c>
      <c r="M123" s="24">
        <v>12</v>
      </c>
    </row>
    <row r="124" spans="1:13" ht="15" x14ac:dyDescent="0.2">
      <c r="A124" s="22" t="s">
        <v>180</v>
      </c>
      <c r="B124" s="23">
        <v>10</v>
      </c>
      <c r="C124" s="23">
        <v>0</v>
      </c>
      <c r="D124" s="23">
        <v>1</v>
      </c>
      <c r="E124" s="23">
        <v>0</v>
      </c>
      <c r="F124" s="24">
        <v>7.7</v>
      </c>
      <c r="G124" s="25">
        <v>2.2000000000000002</v>
      </c>
      <c r="H124" s="24">
        <v>2.4</v>
      </c>
      <c r="I124" s="24">
        <v>3.4</v>
      </c>
      <c r="J124" s="24">
        <v>6.2</v>
      </c>
      <c r="K124" s="24">
        <v>3.2</v>
      </c>
      <c r="L124" s="24">
        <v>3.4</v>
      </c>
      <c r="M124" s="24">
        <v>11.55</v>
      </c>
    </row>
    <row r="125" spans="1:13" ht="15" x14ac:dyDescent="0.2">
      <c r="A125" s="22" t="s">
        <v>181</v>
      </c>
      <c r="B125" s="23">
        <v>5</v>
      </c>
      <c r="C125" s="23">
        <v>0</v>
      </c>
      <c r="D125" s="23">
        <v>1</v>
      </c>
      <c r="E125" s="23">
        <v>1</v>
      </c>
      <c r="F125" s="24">
        <v>9.4</v>
      </c>
      <c r="G125" s="25">
        <v>4</v>
      </c>
      <c r="H125" s="24">
        <v>3.2</v>
      </c>
      <c r="I125" s="24">
        <v>4.5999999999999996</v>
      </c>
      <c r="J125" s="24">
        <v>6.3</v>
      </c>
      <c r="K125" s="24">
        <v>5.8</v>
      </c>
      <c r="L125" s="24">
        <v>7</v>
      </c>
      <c r="M125" s="24">
        <v>12.299999999999999</v>
      </c>
    </row>
    <row r="126" spans="1:13" ht="15" x14ac:dyDescent="0.2">
      <c r="A126" s="22" t="s">
        <v>182</v>
      </c>
      <c r="B126" s="23">
        <v>7</v>
      </c>
      <c r="C126" s="23">
        <v>1</v>
      </c>
      <c r="D126" s="23">
        <v>1</v>
      </c>
      <c r="E126" s="23">
        <v>0</v>
      </c>
      <c r="F126" s="24">
        <v>7.2</v>
      </c>
      <c r="G126" s="25">
        <v>4.3</v>
      </c>
      <c r="H126" s="24">
        <v>3.9</v>
      </c>
      <c r="I126" s="24">
        <v>4.7</v>
      </c>
      <c r="J126" s="24">
        <v>10</v>
      </c>
      <c r="K126" s="24">
        <v>3.2</v>
      </c>
      <c r="L126" s="24">
        <v>4.2</v>
      </c>
      <c r="M126" s="24">
        <v>9.75</v>
      </c>
    </row>
    <row r="127" spans="1:13" ht="15" x14ac:dyDescent="0.2">
      <c r="A127" s="22" t="s">
        <v>183</v>
      </c>
      <c r="B127" s="23">
        <v>15</v>
      </c>
      <c r="C127" s="23">
        <v>0</v>
      </c>
      <c r="D127" s="23">
        <v>0</v>
      </c>
      <c r="E127" s="23">
        <v>1</v>
      </c>
      <c r="F127" s="24">
        <v>8.3000000000000007</v>
      </c>
      <c r="G127" s="25">
        <v>5.2</v>
      </c>
      <c r="H127" s="24">
        <v>5.3</v>
      </c>
      <c r="I127" s="24">
        <v>6.1</v>
      </c>
      <c r="J127" s="24">
        <v>5.3</v>
      </c>
      <c r="K127" s="24">
        <v>4.0999999999999996</v>
      </c>
      <c r="L127" s="24">
        <v>4</v>
      </c>
      <c r="M127" s="24">
        <v>12.149999999999999</v>
      </c>
    </row>
    <row r="128" spans="1:13" ht="15" x14ac:dyDescent="0.2">
      <c r="A128" s="22" t="s">
        <v>184</v>
      </c>
      <c r="B128" s="23">
        <v>12</v>
      </c>
      <c r="C128" s="23">
        <v>1</v>
      </c>
      <c r="D128" s="23">
        <v>0</v>
      </c>
      <c r="E128" s="23">
        <v>0</v>
      </c>
      <c r="F128" s="24">
        <v>7.9</v>
      </c>
      <c r="G128" s="25">
        <v>5.4</v>
      </c>
      <c r="H128" s="24">
        <v>4.9000000000000004</v>
      </c>
      <c r="I128" s="24">
        <v>5.8</v>
      </c>
      <c r="J128" s="24">
        <v>4.7</v>
      </c>
      <c r="K128" s="24">
        <v>4.5999999999999996</v>
      </c>
      <c r="L128" s="24">
        <v>6.6</v>
      </c>
      <c r="M128" s="24">
        <v>12.149999999999999</v>
      </c>
    </row>
    <row r="129" spans="1:13" ht="15" x14ac:dyDescent="0.2">
      <c r="A129" s="22" t="s">
        <v>185</v>
      </c>
      <c r="B129" s="23">
        <v>7</v>
      </c>
      <c r="C129" s="23">
        <v>1</v>
      </c>
      <c r="D129" s="23">
        <v>1</v>
      </c>
      <c r="E129" s="23">
        <v>0</v>
      </c>
      <c r="F129" s="24">
        <v>7.3</v>
      </c>
      <c r="G129" s="25">
        <v>3.6</v>
      </c>
      <c r="H129" s="24">
        <v>3.6</v>
      </c>
      <c r="I129" s="24">
        <v>6.1</v>
      </c>
      <c r="J129" s="24">
        <v>8</v>
      </c>
      <c r="K129" s="24">
        <v>3.3</v>
      </c>
      <c r="L129" s="24">
        <v>4</v>
      </c>
      <c r="M129" s="24">
        <v>10.350000000000001</v>
      </c>
    </row>
    <row r="130" spans="1:13" ht="15" x14ac:dyDescent="0.2">
      <c r="A130" s="22" t="s">
        <v>186</v>
      </c>
      <c r="B130" s="23">
        <v>11</v>
      </c>
      <c r="C130" s="23">
        <v>1</v>
      </c>
      <c r="D130" s="23">
        <v>1</v>
      </c>
      <c r="E130" s="23">
        <v>1</v>
      </c>
      <c r="F130" s="24">
        <v>9.6</v>
      </c>
      <c r="G130" s="25">
        <v>7.2</v>
      </c>
      <c r="H130" s="24">
        <v>5.6</v>
      </c>
      <c r="I130" s="24">
        <v>7.8</v>
      </c>
      <c r="J130" s="24">
        <v>4.5</v>
      </c>
      <c r="K130" s="24">
        <v>4.4000000000000004</v>
      </c>
      <c r="L130" s="24">
        <v>6.2</v>
      </c>
      <c r="M130" s="24">
        <v>13.950000000000001</v>
      </c>
    </row>
    <row r="131" spans="1:13" ht="15" x14ac:dyDescent="0.2">
      <c r="A131" s="22" t="s">
        <v>187</v>
      </c>
      <c r="B131" s="23">
        <v>4</v>
      </c>
      <c r="C131" s="23">
        <v>0</v>
      </c>
      <c r="D131" s="23">
        <v>0</v>
      </c>
      <c r="E131" s="23">
        <v>0</v>
      </c>
      <c r="F131" s="24">
        <v>8.3000000000000007</v>
      </c>
      <c r="G131" s="25">
        <v>2.8</v>
      </c>
      <c r="H131" s="24">
        <v>3</v>
      </c>
      <c r="I131" s="24">
        <v>2.5</v>
      </c>
      <c r="J131" s="24">
        <v>5.2</v>
      </c>
      <c r="K131" s="24">
        <v>1.2</v>
      </c>
      <c r="L131" s="24">
        <v>2.6</v>
      </c>
      <c r="M131" s="24">
        <v>9.3000000000000007</v>
      </c>
    </row>
    <row r="132" spans="1:13" ht="15" x14ac:dyDescent="0.2">
      <c r="A132" s="22" t="s">
        <v>188</v>
      </c>
      <c r="B132" s="23">
        <v>9</v>
      </c>
      <c r="C132" s="23">
        <v>0</v>
      </c>
      <c r="D132" s="23">
        <v>0</v>
      </c>
      <c r="E132" s="23">
        <v>1</v>
      </c>
      <c r="F132" s="24">
        <v>8.6</v>
      </c>
      <c r="G132" s="25">
        <v>5.0999999999999996</v>
      </c>
      <c r="H132" s="24">
        <v>2.9</v>
      </c>
      <c r="I132" s="24">
        <v>4.7</v>
      </c>
      <c r="J132" s="24">
        <v>3.7</v>
      </c>
      <c r="K132" s="24">
        <v>5</v>
      </c>
      <c r="L132" s="24">
        <v>6.1</v>
      </c>
      <c r="M132" s="24">
        <v>12</v>
      </c>
    </row>
    <row r="133" spans="1:13" ht="15" x14ac:dyDescent="0.2">
      <c r="A133" s="22" t="s">
        <v>189</v>
      </c>
      <c r="B133" s="23">
        <v>9</v>
      </c>
      <c r="C133" s="23">
        <v>1</v>
      </c>
      <c r="D133" s="23">
        <v>0</v>
      </c>
      <c r="E133" s="23">
        <v>0</v>
      </c>
      <c r="F133" s="24">
        <v>8</v>
      </c>
      <c r="G133" s="25">
        <v>2.5</v>
      </c>
      <c r="H133" s="24">
        <v>3.4</v>
      </c>
      <c r="I133" s="24">
        <v>3</v>
      </c>
      <c r="J133" s="24">
        <v>5.2</v>
      </c>
      <c r="K133" s="24">
        <v>4.5999999999999996</v>
      </c>
      <c r="L133" s="24">
        <v>6.9</v>
      </c>
      <c r="M133" s="24">
        <v>10.649999999999999</v>
      </c>
    </row>
    <row r="134" spans="1:13" ht="15" x14ac:dyDescent="0.2">
      <c r="A134" s="22" t="s">
        <v>190</v>
      </c>
      <c r="B134" s="23">
        <v>2</v>
      </c>
      <c r="C134" s="23">
        <v>1</v>
      </c>
      <c r="D134" s="23">
        <v>1</v>
      </c>
      <c r="E134" s="23">
        <v>0</v>
      </c>
      <c r="F134" s="24">
        <v>6.4</v>
      </c>
      <c r="G134" s="25">
        <v>3.2</v>
      </c>
      <c r="H134" s="24">
        <v>2.2000000000000002</v>
      </c>
      <c r="I134" s="24">
        <v>5</v>
      </c>
      <c r="J134" s="24">
        <v>8.4</v>
      </c>
      <c r="K134" s="24">
        <v>2.4</v>
      </c>
      <c r="L134" s="24">
        <v>3.6</v>
      </c>
      <c r="M134" s="24">
        <v>9.75</v>
      </c>
    </row>
    <row r="135" spans="1:13" ht="15" x14ac:dyDescent="0.2">
      <c r="A135" s="22" t="s">
        <v>191</v>
      </c>
      <c r="B135" s="23">
        <v>10</v>
      </c>
      <c r="C135" s="23">
        <v>0</v>
      </c>
      <c r="D135" s="23">
        <v>1</v>
      </c>
      <c r="E135" s="23">
        <v>0</v>
      </c>
      <c r="F135" s="24">
        <v>6.6</v>
      </c>
      <c r="G135" s="25">
        <v>3.8</v>
      </c>
      <c r="H135" s="24">
        <v>3.2</v>
      </c>
      <c r="I135" s="24">
        <v>6.6</v>
      </c>
      <c r="J135" s="24">
        <v>8.1999999999999993</v>
      </c>
      <c r="K135" s="24">
        <v>4.3</v>
      </c>
      <c r="L135" s="24">
        <v>6.3</v>
      </c>
      <c r="M135" s="24">
        <v>10.649999999999999</v>
      </c>
    </row>
    <row r="136" spans="1:13" ht="15" x14ac:dyDescent="0.2">
      <c r="A136" s="22" t="s">
        <v>192</v>
      </c>
      <c r="B136" s="23">
        <v>14</v>
      </c>
      <c r="C136" s="23">
        <v>0</v>
      </c>
      <c r="D136" s="23">
        <v>0</v>
      </c>
      <c r="E136" s="23">
        <v>1</v>
      </c>
      <c r="F136" s="24">
        <v>7.6</v>
      </c>
      <c r="G136" s="25">
        <v>4</v>
      </c>
      <c r="H136" s="24">
        <v>3.2</v>
      </c>
      <c r="I136" s="24">
        <v>4.2</v>
      </c>
      <c r="J136" s="24">
        <v>5.8</v>
      </c>
      <c r="K136" s="24">
        <v>3.6</v>
      </c>
      <c r="L136" s="24">
        <v>6</v>
      </c>
      <c r="M136" s="24">
        <v>12.299999999999999</v>
      </c>
    </row>
    <row r="137" spans="1:13" ht="15" x14ac:dyDescent="0.2">
      <c r="A137" s="22" t="s">
        <v>193</v>
      </c>
      <c r="B137" s="23">
        <v>1</v>
      </c>
      <c r="C137" s="23">
        <v>1</v>
      </c>
      <c r="D137" s="23">
        <v>0</v>
      </c>
      <c r="E137" s="23">
        <v>1</v>
      </c>
      <c r="F137" s="24">
        <v>9.4</v>
      </c>
      <c r="G137" s="25">
        <v>4.0999999999999996</v>
      </c>
      <c r="H137" s="24">
        <v>3.4</v>
      </c>
      <c r="I137" s="24">
        <v>4.7</v>
      </c>
      <c r="J137" s="24">
        <v>7.6</v>
      </c>
      <c r="K137" s="24">
        <v>5.0999999999999996</v>
      </c>
      <c r="L137" s="24">
        <v>5.6</v>
      </c>
      <c r="M137" s="24">
        <v>10.5</v>
      </c>
    </row>
    <row r="138" spans="1:13" ht="15" x14ac:dyDescent="0.2">
      <c r="A138" s="22" t="s">
        <v>194</v>
      </c>
      <c r="B138" s="23">
        <v>4</v>
      </c>
      <c r="C138" s="23">
        <v>0</v>
      </c>
      <c r="D138" s="23">
        <v>0</v>
      </c>
      <c r="E138" s="23">
        <v>0</v>
      </c>
      <c r="F138" s="24">
        <v>8.3000000000000007</v>
      </c>
      <c r="G138" s="25">
        <v>2.8</v>
      </c>
      <c r="H138" s="24">
        <v>3</v>
      </c>
      <c r="I138" s="24">
        <v>2.5</v>
      </c>
      <c r="J138" s="24">
        <v>5.2</v>
      </c>
      <c r="K138" s="24">
        <v>1.8</v>
      </c>
      <c r="L138" s="24">
        <v>3.1</v>
      </c>
      <c r="M138" s="24">
        <v>10.050000000000001</v>
      </c>
    </row>
    <row r="139" spans="1:13" ht="15" x14ac:dyDescent="0.2">
      <c r="A139" s="22" t="s">
        <v>195</v>
      </c>
      <c r="B139" s="23">
        <v>13</v>
      </c>
      <c r="C139" s="23">
        <v>1</v>
      </c>
      <c r="D139" s="23">
        <v>1</v>
      </c>
      <c r="E139" s="23">
        <v>1</v>
      </c>
      <c r="F139" s="24">
        <v>7.8</v>
      </c>
      <c r="G139" s="25">
        <v>4.9000000000000004</v>
      </c>
      <c r="H139" s="24">
        <v>5.8</v>
      </c>
      <c r="I139" s="24">
        <v>7.1</v>
      </c>
      <c r="J139" s="24">
        <v>7.9</v>
      </c>
      <c r="K139" s="24">
        <v>4.0999999999999996</v>
      </c>
      <c r="L139" s="24">
        <v>5.7</v>
      </c>
      <c r="M139" s="24">
        <v>11.25</v>
      </c>
    </row>
    <row r="140" spans="1:13" ht="15" x14ac:dyDescent="0.2">
      <c r="A140" s="22" t="s">
        <v>196</v>
      </c>
      <c r="B140" s="23">
        <v>13</v>
      </c>
      <c r="C140" s="23">
        <v>1</v>
      </c>
      <c r="D140" s="23">
        <v>1</v>
      </c>
      <c r="E140" s="23">
        <v>0</v>
      </c>
      <c r="F140" s="24">
        <v>7.1</v>
      </c>
      <c r="G140" s="25">
        <v>4.2</v>
      </c>
      <c r="H140" s="24">
        <v>2.8</v>
      </c>
      <c r="I140" s="24">
        <v>4.5</v>
      </c>
      <c r="J140" s="24">
        <v>9.9</v>
      </c>
      <c r="K140" s="24">
        <v>2.8</v>
      </c>
      <c r="L140" s="24">
        <v>3.3</v>
      </c>
      <c r="M140" s="24">
        <v>11.100000000000001</v>
      </c>
    </row>
    <row r="141" spans="1:13" ht="15" x14ac:dyDescent="0.2">
      <c r="A141" s="22" t="s">
        <v>197</v>
      </c>
      <c r="B141" s="23">
        <v>15</v>
      </c>
      <c r="C141" s="23">
        <v>0</v>
      </c>
      <c r="D141" s="23">
        <v>1</v>
      </c>
      <c r="E141" s="23">
        <v>1</v>
      </c>
      <c r="F141" s="24">
        <v>7.6</v>
      </c>
      <c r="G141" s="25">
        <v>3.6</v>
      </c>
      <c r="H141" s="24">
        <v>2.2000000000000002</v>
      </c>
      <c r="I141" s="24">
        <v>5</v>
      </c>
      <c r="J141" s="24">
        <v>7.4</v>
      </c>
      <c r="K141" s="24">
        <v>4.4000000000000004</v>
      </c>
      <c r="L141" s="24">
        <v>4.8</v>
      </c>
      <c r="M141" s="24">
        <v>11.100000000000001</v>
      </c>
    </row>
    <row r="142" spans="1:13" ht="15" x14ac:dyDescent="0.2">
      <c r="A142" s="22" t="s">
        <v>198</v>
      </c>
      <c r="B142" s="23">
        <v>12</v>
      </c>
      <c r="C142" s="23">
        <v>1</v>
      </c>
      <c r="D142" s="23">
        <v>1</v>
      </c>
      <c r="E142" s="23">
        <v>0</v>
      </c>
      <c r="F142" s="24">
        <v>5.6</v>
      </c>
      <c r="G142" s="25">
        <v>4.9000000000000004</v>
      </c>
      <c r="H142" s="24">
        <v>5.2</v>
      </c>
      <c r="I142" s="24">
        <v>5.6</v>
      </c>
      <c r="J142" s="24">
        <v>9.1</v>
      </c>
      <c r="K142" s="24">
        <v>4.5</v>
      </c>
      <c r="L142" s="24">
        <v>6.3</v>
      </c>
      <c r="M142" s="24">
        <v>11.850000000000001</v>
      </c>
    </row>
    <row r="143" spans="1:13" ht="15" x14ac:dyDescent="0.2">
      <c r="A143" s="22" t="s">
        <v>199</v>
      </c>
      <c r="B143" s="23">
        <v>3</v>
      </c>
      <c r="C143" s="23">
        <v>1</v>
      </c>
      <c r="D143" s="23">
        <v>0</v>
      </c>
      <c r="E143" s="23">
        <v>0</v>
      </c>
      <c r="F143" s="24">
        <v>9.9</v>
      </c>
      <c r="G143" s="25">
        <v>4.3</v>
      </c>
      <c r="H143" s="24">
        <v>1.5</v>
      </c>
      <c r="I143" s="24">
        <v>3.5</v>
      </c>
      <c r="J143" s="24">
        <v>5.4</v>
      </c>
      <c r="K143" s="24">
        <v>4</v>
      </c>
      <c r="L143" s="24">
        <v>5.8</v>
      </c>
      <c r="M143" s="24">
        <v>12</v>
      </c>
    </row>
    <row r="144" spans="1:13" ht="15" x14ac:dyDescent="0.2">
      <c r="A144" s="22" t="s">
        <v>200</v>
      </c>
      <c r="B144" s="23">
        <v>3</v>
      </c>
      <c r="C144" s="23">
        <v>0</v>
      </c>
      <c r="D144" s="23">
        <v>1</v>
      </c>
      <c r="E144" s="23">
        <v>1</v>
      </c>
      <c r="F144" s="24">
        <v>9.1999999999999993</v>
      </c>
      <c r="G144" s="25">
        <v>4.9000000000000004</v>
      </c>
      <c r="H144" s="24">
        <v>4.9000000000000004</v>
      </c>
      <c r="I144" s="24">
        <v>5.8</v>
      </c>
      <c r="J144" s="24">
        <v>4.5</v>
      </c>
      <c r="K144" s="24">
        <v>4.2</v>
      </c>
      <c r="L144" s="24">
        <v>6.9</v>
      </c>
      <c r="M144" s="24">
        <v>12</v>
      </c>
    </row>
    <row r="145" spans="1:13" ht="15" x14ac:dyDescent="0.2">
      <c r="A145" s="22" t="s">
        <v>201</v>
      </c>
      <c r="B145" s="23">
        <v>7</v>
      </c>
      <c r="C145" s="23">
        <v>1</v>
      </c>
      <c r="D145" s="23">
        <v>0</v>
      </c>
      <c r="E145" s="23">
        <v>0</v>
      </c>
      <c r="F145" s="24">
        <v>9.1</v>
      </c>
      <c r="G145" s="25">
        <v>5.3</v>
      </c>
      <c r="H145" s="24">
        <v>3.1</v>
      </c>
      <c r="I145" s="24">
        <v>4.5</v>
      </c>
      <c r="J145" s="24">
        <v>7.3</v>
      </c>
      <c r="K145" s="24">
        <v>4.5</v>
      </c>
      <c r="L145" s="24">
        <v>5.0999999999999996</v>
      </c>
      <c r="M145" s="24">
        <v>12.600000000000001</v>
      </c>
    </row>
    <row r="146" spans="1:13" ht="15" x14ac:dyDescent="0.2">
      <c r="A146" s="22" t="s">
        <v>202</v>
      </c>
      <c r="B146" s="23">
        <v>7</v>
      </c>
      <c r="C146" s="23">
        <v>1</v>
      </c>
      <c r="D146" s="23">
        <v>0</v>
      </c>
      <c r="E146" s="23">
        <v>0</v>
      </c>
      <c r="F146" s="24">
        <v>9.9</v>
      </c>
      <c r="G146" s="25">
        <v>5.7</v>
      </c>
      <c r="H146" s="24">
        <v>3.4</v>
      </c>
      <c r="I146" s="24">
        <v>4.5</v>
      </c>
      <c r="J146" s="24">
        <v>3.8</v>
      </c>
      <c r="K146" s="24">
        <v>3.8</v>
      </c>
      <c r="L146" s="24">
        <v>5.4</v>
      </c>
      <c r="M146" s="24">
        <v>13.200000000000001</v>
      </c>
    </row>
    <row r="147" spans="1:13" ht="15" x14ac:dyDescent="0.2">
      <c r="A147" s="22" t="s">
        <v>203</v>
      </c>
      <c r="B147" s="23">
        <v>14</v>
      </c>
      <c r="C147" s="23">
        <v>1</v>
      </c>
      <c r="D147" s="23">
        <v>0</v>
      </c>
      <c r="E147" s="23">
        <v>1</v>
      </c>
      <c r="F147" s="24">
        <v>9.9</v>
      </c>
      <c r="G147" s="25">
        <v>5.7</v>
      </c>
      <c r="H147" s="24">
        <v>3.2</v>
      </c>
      <c r="I147" s="24">
        <v>4.5</v>
      </c>
      <c r="J147" s="24">
        <v>3.8</v>
      </c>
      <c r="K147" s="24">
        <v>4.0999999999999996</v>
      </c>
      <c r="L147" s="24">
        <v>4.0999999999999996</v>
      </c>
      <c r="M147" s="24">
        <v>11.850000000000001</v>
      </c>
    </row>
    <row r="148" spans="1:13" ht="15" x14ac:dyDescent="0.2">
      <c r="A148" s="22" t="s">
        <v>204</v>
      </c>
      <c r="B148" s="23">
        <v>5</v>
      </c>
      <c r="C148" s="23">
        <v>0</v>
      </c>
      <c r="D148" s="23">
        <v>1</v>
      </c>
      <c r="E148" s="23">
        <v>0</v>
      </c>
      <c r="F148" s="24">
        <v>6.6</v>
      </c>
      <c r="G148" s="25">
        <v>3.8</v>
      </c>
      <c r="H148" s="24">
        <v>4.5</v>
      </c>
      <c r="I148" s="24">
        <v>6.6</v>
      </c>
      <c r="J148" s="24">
        <v>8.1999999999999993</v>
      </c>
      <c r="K148" s="24">
        <v>4.5999999999999996</v>
      </c>
      <c r="L148" s="24">
        <v>4.7</v>
      </c>
      <c r="M148" s="24">
        <v>9</v>
      </c>
    </row>
    <row r="149" spans="1:13" ht="15" x14ac:dyDescent="0.2">
      <c r="A149" s="22" t="s">
        <v>205</v>
      </c>
      <c r="B149" s="23">
        <v>15</v>
      </c>
      <c r="C149" s="23">
        <v>1</v>
      </c>
      <c r="D149" s="23">
        <v>0</v>
      </c>
      <c r="E149" s="23">
        <v>0</v>
      </c>
      <c r="F149" s="24">
        <v>9.1</v>
      </c>
      <c r="G149" s="25">
        <v>5.2</v>
      </c>
      <c r="H149" s="24">
        <v>4.0999999999999996</v>
      </c>
      <c r="I149" s="24">
        <v>5.4</v>
      </c>
      <c r="J149" s="24">
        <v>7.3</v>
      </c>
      <c r="K149" s="24">
        <v>3.7</v>
      </c>
      <c r="L149" s="24">
        <v>4.7</v>
      </c>
      <c r="M149" s="24">
        <v>12.299999999999999</v>
      </c>
    </row>
    <row r="150" spans="1:13" ht="15" x14ac:dyDescent="0.2">
      <c r="A150" s="22" t="s">
        <v>206</v>
      </c>
      <c r="B150" s="23">
        <v>7</v>
      </c>
      <c r="C150" s="23">
        <v>1</v>
      </c>
      <c r="D150" s="23">
        <v>1</v>
      </c>
      <c r="E150" s="23">
        <v>1</v>
      </c>
      <c r="F150" s="24">
        <v>5.0999999999999996</v>
      </c>
      <c r="G150" s="25">
        <v>6.6</v>
      </c>
      <c r="H150" s="24">
        <v>5.8</v>
      </c>
      <c r="I150" s="24">
        <v>7.8</v>
      </c>
      <c r="J150" s="24">
        <v>5.9</v>
      </c>
      <c r="K150" s="24">
        <v>5.0999999999999996</v>
      </c>
      <c r="L150" s="24">
        <v>6.2</v>
      </c>
      <c r="M150" s="24">
        <v>12.600000000000001</v>
      </c>
    </row>
    <row r="151" spans="1:13" ht="15" x14ac:dyDescent="0.2">
      <c r="A151" s="22" t="s">
        <v>207</v>
      </c>
      <c r="B151" s="23">
        <v>13</v>
      </c>
      <c r="C151" s="23">
        <v>0</v>
      </c>
      <c r="D151" s="23">
        <v>1</v>
      </c>
      <c r="E151" s="23">
        <v>0</v>
      </c>
      <c r="F151" s="24">
        <v>6</v>
      </c>
      <c r="G151" s="25">
        <v>4.0999999999999996</v>
      </c>
      <c r="H151" s="24">
        <v>4.8</v>
      </c>
      <c r="I151" s="24">
        <v>5.3</v>
      </c>
      <c r="J151" s="24">
        <v>8</v>
      </c>
      <c r="K151" s="24">
        <v>4.3</v>
      </c>
      <c r="L151" s="24">
        <v>5.8</v>
      </c>
      <c r="M151" s="24">
        <v>11.100000000000001</v>
      </c>
    </row>
    <row r="152" spans="1:13" ht="15" x14ac:dyDescent="0.2">
      <c r="A152" s="22" t="s">
        <v>208</v>
      </c>
      <c r="B152" s="23">
        <v>8</v>
      </c>
      <c r="C152" s="23">
        <v>0</v>
      </c>
      <c r="D152" s="23">
        <v>1</v>
      </c>
      <c r="E152" s="23">
        <v>0</v>
      </c>
      <c r="F152" s="24">
        <v>8.9</v>
      </c>
      <c r="G152" s="25">
        <v>5.8</v>
      </c>
      <c r="H152" s="24">
        <v>4.3</v>
      </c>
      <c r="I152" s="24">
        <v>6.9</v>
      </c>
      <c r="J152" s="24">
        <v>8.1999999999999993</v>
      </c>
      <c r="K152" s="24">
        <v>5</v>
      </c>
      <c r="L152" s="24">
        <v>5.7</v>
      </c>
      <c r="M152" s="24">
        <v>12</v>
      </c>
    </row>
    <row r="153" spans="1:13" ht="15" x14ac:dyDescent="0.2">
      <c r="A153" s="22" t="s">
        <v>209</v>
      </c>
      <c r="B153" s="23">
        <v>5</v>
      </c>
      <c r="C153" s="23">
        <v>0</v>
      </c>
      <c r="D153" s="23">
        <v>1</v>
      </c>
      <c r="E153" s="23">
        <v>0</v>
      </c>
      <c r="F153" s="24">
        <v>6.2</v>
      </c>
      <c r="G153" s="25">
        <v>3.3</v>
      </c>
      <c r="H153" s="24">
        <v>4</v>
      </c>
      <c r="I153" s="24">
        <v>5.0999999999999996</v>
      </c>
      <c r="J153" s="24">
        <v>6.9</v>
      </c>
      <c r="K153" s="24">
        <v>4</v>
      </c>
      <c r="L153" s="24">
        <v>5.4</v>
      </c>
      <c r="M153" s="24">
        <v>9.8999999999999986</v>
      </c>
    </row>
    <row r="154" spans="1:13" ht="15" x14ac:dyDescent="0.2">
      <c r="A154" s="22" t="s">
        <v>210</v>
      </c>
      <c r="B154" s="23">
        <v>9</v>
      </c>
      <c r="C154" s="23">
        <v>1</v>
      </c>
      <c r="D154" s="23">
        <v>1</v>
      </c>
      <c r="E154" s="23">
        <v>0</v>
      </c>
      <c r="F154" s="24">
        <v>7.2</v>
      </c>
      <c r="G154" s="25">
        <v>4.3</v>
      </c>
      <c r="H154" s="24">
        <v>3.6</v>
      </c>
      <c r="I154" s="24">
        <v>4.7</v>
      </c>
      <c r="J154" s="24">
        <v>10</v>
      </c>
      <c r="K154" s="24">
        <v>3</v>
      </c>
      <c r="L154" s="24">
        <v>3.8</v>
      </c>
      <c r="M154" s="24">
        <v>11.399999999999999</v>
      </c>
    </row>
    <row r="155" spans="1:13" ht="15" x14ac:dyDescent="0.2">
      <c r="A155" s="22" t="s">
        <v>211</v>
      </c>
      <c r="B155" s="23">
        <v>6</v>
      </c>
      <c r="C155" s="23">
        <v>1</v>
      </c>
      <c r="D155" s="23">
        <v>0</v>
      </c>
      <c r="E155" s="23">
        <v>1</v>
      </c>
      <c r="F155" s="24">
        <v>8.8000000000000007</v>
      </c>
      <c r="G155" s="25">
        <v>3.5</v>
      </c>
      <c r="H155" s="24">
        <v>2.8</v>
      </c>
      <c r="I155" s="24">
        <v>4.5</v>
      </c>
      <c r="J155" s="24">
        <v>6.7</v>
      </c>
      <c r="K155" s="24">
        <v>4.0999999999999996</v>
      </c>
      <c r="L155" s="24">
        <v>5.4</v>
      </c>
      <c r="M155" s="24">
        <v>11.25</v>
      </c>
    </row>
    <row r="156" spans="1:13" ht="15" x14ac:dyDescent="0.2">
      <c r="A156" s="22" t="s">
        <v>212</v>
      </c>
      <c r="B156" s="23">
        <v>3</v>
      </c>
      <c r="C156" s="23">
        <v>0</v>
      </c>
      <c r="D156" s="23">
        <v>1</v>
      </c>
      <c r="E156" s="23">
        <v>0</v>
      </c>
      <c r="F156" s="24">
        <v>6.3</v>
      </c>
      <c r="G156" s="25">
        <v>5.0999999999999996</v>
      </c>
      <c r="H156" s="24">
        <v>3.7</v>
      </c>
      <c r="I156" s="24">
        <v>6.6</v>
      </c>
      <c r="J156" s="24">
        <v>8.4</v>
      </c>
      <c r="K156" s="24">
        <v>4.4000000000000004</v>
      </c>
      <c r="L156" s="24">
        <v>5.3</v>
      </c>
      <c r="M156" s="24">
        <v>10.649999999999999</v>
      </c>
    </row>
    <row r="157" spans="1:13" ht="15" x14ac:dyDescent="0.2">
      <c r="A157" s="22" t="s">
        <v>213</v>
      </c>
      <c r="B157" s="23">
        <v>2</v>
      </c>
      <c r="C157" s="23">
        <v>0</v>
      </c>
      <c r="D157" s="23">
        <v>0</v>
      </c>
      <c r="E157" s="23">
        <v>0</v>
      </c>
      <c r="F157" s="24">
        <v>9.6999999999999993</v>
      </c>
      <c r="G157" s="25">
        <v>4.3</v>
      </c>
      <c r="H157" s="24">
        <v>3.7</v>
      </c>
      <c r="I157" s="24">
        <v>4.7</v>
      </c>
      <c r="J157" s="24">
        <v>4.8</v>
      </c>
      <c r="K157" s="24">
        <v>4</v>
      </c>
      <c r="L157" s="24">
        <v>5.8</v>
      </c>
      <c r="M157" s="24">
        <v>11.850000000000001</v>
      </c>
    </row>
    <row r="158" spans="1:13" ht="15" x14ac:dyDescent="0.2">
      <c r="A158" s="22" t="s">
        <v>214</v>
      </c>
      <c r="B158" s="23">
        <v>1</v>
      </c>
      <c r="C158" s="23">
        <v>0</v>
      </c>
      <c r="D158" s="23">
        <v>1</v>
      </c>
      <c r="E158" s="23">
        <v>0</v>
      </c>
      <c r="F158" s="24">
        <v>5</v>
      </c>
      <c r="G158" s="25">
        <v>3.6</v>
      </c>
      <c r="H158" s="24">
        <v>4.0999999999999996</v>
      </c>
      <c r="I158" s="24">
        <v>4.9000000000000004</v>
      </c>
      <c r="J158" s="24">
        <v>8.1999999999999993</v>
      </c>
      <c r="K158" s="24">
        <v>3.7</v>
      </c>
      <c r="L158" s="24">
        <v>4.4000000000000004</v>
      </c>
      <c r="M158" s="24">
        <v>11.399999999999999</v>
      </c>
    </row>
    <row r="159" spans="1:13" ht="15" x14ac:dyDescent="0.2">
      <c r="A159" s="22" t="s">
        <v>215</v>
      </c>
      <c r="B159" s="23">
        <v>10</v>
      </c>
      <c r="C159" s="23">
        <v>0</v>
      </c>
      <c r="D159" s="23">
        <v>1</v>
      </c>
      <c r="E159" s="23">
        <v>1</v>
      </c>
      <c r="F159" s="24">
        <v>7.4</v>
      </c>
      <c r="G159" s="25">
        <v>3.4</v>
      </c>
      <c r="H159" s="24">
        <v>5.8</v>
      </c>
      <c r="I159" s="24">
        <v>4.8</v>
      </c>
      <c r="J159" s="24">
        <v>7.2</v>
      </c>
      <c r="K159" s="24">
        <v>4</v>
      </c>
      <c r="L159" s="24">
        <v>4.3</v>
      </c>
      <c r="M159" s="24">
        <v>10.649999999999999</v>
      </c>
    </row>
    <row r="160" spans="1:13" ht="15" x14ac:dyDescent="0.2">
      <c r="A160" s="22" t="s">
        <v>216</v>
      </c>
      <c r="B160" s="23">
        <v>5</v>
      </c>
      <c r="C160" s="23">
        <v>1</v>
      </c>
      <c r="D160" s="23">
        <v>1</v>
      </c>
      <c r="E160" s="23">
        <v>1</v>
      </c>
      <c r="F160" s="24">
        <v>5.5</v>
      </c>
      <c r="G160" s="25">
        <v>3.7</v>
      </c>
      <c r="H160" s="24">
        <v>4.5</v>
      </c>
      <c r="I160" s="24">
        <v>4.9000000000000004</v>
      </c>
      <c r="J160" s="24">
        <v>6</v>
      </c>
      <c r="K160" s="24">
        <v>4.3</v>
      </c>
      <c r="L160" s="24">
        <v>5.7</v>
      </c>
      <c r="M160" s="24">
        <v>11.399999999999999</v>
      </c>
    </row>
    <row r="161" spans="1:13" ht="15" x14ac:dyDescent="0.2">
      <c r="A161" s="22" t="s">
        <v>217</v>
      </c>
      <c r="B161" s="23">
        <v>13</v>
      </c>
      <c r="C161" s="23">
        <v>1</v>
      </c>
      <c r="D161" s="23">
        <v>0</v>
      </c>
      <c r="E161" s="23">
        <v>1</v>
      </c>
      <c r="F161" s="24">
        <v>9.1</v>
      </c>
      <c r="G161" s="25">
        <v>5.0999999999999996</v>
      </c>
      <c r="H161" s="24">
        <v>3</v>
      </c>
      <c r="I161" s="24">
        <v>4.5999999999999996</v>
      </c>
      <c r="J161" s="24">
        <v>8.3000000000000007</v>
      </c>
      <c r="K161" s="24">
        <v>4.5999999999999996</v>
      </c>
      <c r="L161" s="24">
        <v>4.8</v>
      </c>
      <c r="M161" s="24">
        <v>12.299999999999999</v>
      </c>
    </row>
    <row r="162" spans="1:13" ht="15" x14ac:dyDescent="0.2">
      <c r="A162" s="22" t="s">
        <v>218</v>
      </c>
      <c r="B162" s="23">
        <v>5</v>
      </c>
      <c r="C162" s="23">
        <v>1</v>
      </c>
      <c r="D162" s="23">
        <v>1</v>
      </c>
      <c r="E162" s="23">
        <v>0</v>
      </c>
      <c r="F162" s="24">
        <v>6.7</v>
      </c>
      <c r="G162" s="25">
        <v>3.7</v>
      </c>
      <c r="H162" s="24">
        <v>5.0999999999999996</v>
      </c>
      <c r="I162" s="24">
        <v>4.9000000000000004</v>
      </c>
      <c r="J162" s="24">
        <v>9.1999999999999993</v>
      </c>
      <c r="K162" s="24">
        <v>3.7</v>
      </c>
      <c r="L162" s="24">
        <v>4.9000000000000004</v>
      </c>
      <c r="M162" s="24">
        <v>10.350000000000001</v>
      </c>
    </row>
    <row r="163" spans="1:13" ht="15" x14ac:dyDescent="0.2">
      <c r="A163" s="22" t="s">
        <v>219</v>
      </c>
      <c r="B163" s="23">
        <v>11</v>
      </c>
      <c r="C163" s="23">
        <v>0</v>
      </c>
      <c r="D163" s="23">
        <v>1</v>
      </c>
      <c r="E163" s="23">
        <v>1</v>
      </c>
      <c r="F163" s="24">
        <v>6.3</v>
      </c>
      <c r="G163" s="25">
        <v>6</v>
      </c>
      <c r="H163" s="24">
        <v>4.9000000000000004</v>
      </c>
      <c r="I163" s="24">
        <v>5.9</v>
      </c>
      <c r="J163" s="24">
        <v>8.8000000000000007</v>
      </c>
      <c r="K163" s="24">
        <v>6.4</v>
      </c>
      <c r="L163" s="24">
        <v>6.4</v>
      </c>
      <c r="M163" s="24">
        <v>12.149999999999999</v>
      </c>
    </row>
    <row r="164" spans="1:13" ht="15" x14ac:dyDescent="0.2">
      <c r="A164" s="22" t="s">
        <v>220</v>
      </c>
      <c r="B164" s="23">
        <v>13</v>
      </c>
      <c r="C164" s="23">
        <v>0</v>
      </c>
      <c r="D164" s="23">
        <v>0</v>
      </c>
      <c r="E164" s="23">
        <v>1</v>
      </c>
      <c r="F164" s="24">
        <v>8.3000000000000007</v>
      </c>
      <c r="G164" s="25">
        <v>3.7</v>
      </c>
      <c r="H164" s="24">
        <v>5.7</v>
      </c>
      <c r="I164" s="24">
        <v>6.1</v>
      </c>
      <c r="J164" s="24">
        <v>5.3</v>
      </c>
      <c r="K164" s="24">
        <v>3.6</v>
      </c>
      <c r="L164" s="24">
        <v>4.9000000000000004</v>
      </c>
      <c r="M164" s="24">
        <v>11.399999999999999</v>
      </c>
    </row>
    <row r="165" spans="1:13" ht="15" x14ac:dyDescent="0.2">
      <c r="A165" s="22" t="s">
        <v>221</v>
      </c>
      <c r="B165" s="23">
        <v>12</v>
      </c>
      <c r="C165" s="23">
        <v>0</v>
      </c>
      <c r="D165" s="23">
        <v>0</v>
      </c>
      <c r="E165" s="23">
        <v>1</v>
      </c>
      <c r="F165" s="24">
        <v>8.1999999999999993</v>
      </c>
      <c r="G165" s="25">
        <v>5.0999999999999996</v>
      </c>
      <c r="H165" s="24">
        <v>4.7</v>
      </c>
      <c r="I165" s="24">
        <v>6</v>
      </c>
      <c r="J165" s="24">
        <v>5.2</v>
      </c>
      <c r="K165" s="24">
        <v>4.7</v>
      </c>
      <c r="L165" s="24">
        <v>4</v>
      </c>
      <c r="M165" s="24">
        <v>12.600000000000001</v>
      </c>
    </row>
    <row r="166" spans="1:13" ht="15" x14ac:dyDescent="0.2">
      <c r="A166" s="22" t="s">
        <v>222</v>
      </c>
      <c r="B166" s="23">
        <v>11</v>
      </c>
      <c r="C166" s="23">
        <v>0</v>
      </c>
      <c r="D166" s="23">
        <v>0</v>
      </c>
      <c r="E166" s="23">
        <v>1</v>
      </c>
      <c r="F166" s="24">
        <v>8.1999999999999993</v>
      </c>
      <c r="G166" s="25">
        <v>3.6</v>
      </c>
      <c r="H166" s="24">
        <v>5.8</v>
      </c>
      <c r="I166" s="24">
        <v>6</v>
      </c>
      <c r="J166" s="24">
        <v>5.2</v>
      </c>
      <c r="K166" s="24">
        <v>4</v>
      </c>
      <c r="L166" s="24">
        <v>4</v>
      </c>
      <c r="M166" s="24">
        <v>11.100000000000001</v>
      </c>
    </row>
    <row r="167" spans="1:13" ht="15" x14ac:dyDescent="0.2">
      <c r="A167" s="22" t="s">
        <v>223</v>
      </c>
      <c r="B167" s="23">
        <v>10</v>
      </c>
      <c r="C167" s="23">
        <v>0</v>
      </c>
      <c r="D167" s="23">
        <v>0</v>
      </c>
      <c r="E167" s="23">
        <v>1</v>
      </c>
      <c r="F167" s="24">
        <v>9</v>
      </c>
      <c r="G167" s="25">
        <v>5.6</v>
      </c>
      <c r="H167" s="24">
        <v>3.3</v>
      </c>
      <c r="I167" s="24">
        <v>5</v>
      </c>
      <c r="J167" s="24">
        <v>6</v>
      </c>
      <c r="K167" s="24">
        <v>4.3</v>
      </c>
      <c r="L167" s="24">
        <v>4.4000000000000004</v>
      </c>
      <c r="M167" s="24">
        <v>11.850000000000001</v>
      </c>
    </row>
    <row r="168" spans="1:13" ht="15" x14ac:dyDescent="0.2">
      <c r="A168" s="22" t="s">
        <v>224</v>
      </c>
      <c r="B168" s="23">
        <v>1</v>
      </c>
      <c r="C168" s="23">
        <v>1</v>
      </c>
      <c r="D168" s="23">
        <v>1</v>
      </c>
      <c r="E168" s="23">
        <v>0</v>
      </c>
      <c r="F168" s="24">
        <v>7.1</v>
      </c>
      <c r="G168" s="25">
        <v>3.4</v>
      </c>
      <c r="H168" s="24">
        <v>3.8</v>
      </c>
      <c r="I168" s="24">
        <v>5.9</v>
      </c>
      <c r="J168" s="24">
        <v>7.8</v>
      </c>
      <c r="K168" s="24">
        <v>3.6</v>
      </c>
      <c r="L168" s="24">
        <v>3.7</v>
      </c>
      <c r="M168" s="24">
        <v>10.8</v>
      </c>
    </row>
    <row r="169" spans="1:13" ht="15" x14ac:dyDescent="0.2">
      <c r="A169" s="22" t="s">
        <v>225</v>
      </c>
      <c r="B169" s="23">
        <v>10</v>
      </c>
      <c r="C169" s="23">
        <v>1</v>
      </c>
      <c r="D169" s="23">
        <v>1</v>
      </c>
      <c r="E169" s="23">
        <v>0</v>
      </c>
      <c r="F169" s="24">
        <v>6.9</v>
      </c>
      <c r="G169" s="25">
        <v>3.7</v>
      </c>
      <c r="H169" s="24">
        <v>3.3</v>
      </c>
      <c r="I169" s="24">
        <v>5.4</v>
      </c>
      <c r="J169" s="24">
        <v>8.9</v>
      </c>
      <c r="K169" s="24">
        <v>2.7</v>
      </c>
      <c r="L169" s="24">
        <v>3.4</v>
      </c>
      <c r="M169" s="24">
        <v>11.399999999999999</v>
      </c>
    </row>
    <row r="170" spans="1:13" ht="15" x14ac:dyDescent="0.2">
      <c r="A170" s="22" t="s">
        <v>226</v>
      </c>
      <c r="B170" s="23">
        <v>12</v>
      </c>
      <c r="C170" s="23">
        <v>0</v>
      </c>
      <c r="D170" s="23">
        <v>0</v>
      </c>
      <c r="E170" s="23">
        <v>1</v>
      </c>
      <c r="F170" s="24">
        <v>8.6</v>
      </c>
      <c r="G170" s="25">
        <v>2.9</v>
      </c>
      <c r="H170" s="24">
        <v>2.8</v>
      </c>
      <c r="I170" s="24">
        <v>4</v>
      </c>
      <c r="J170" s="24">
        <v>6.3</v>
      </c>
      <c r="K170" s="24">
        <v>4</v>
      </c>
      <c r="L170" s="24">
        <v>4</v>
      </c>
      <c r="M170" s="24">
        <v>10.050000000000001</v>
      </c>
    </row>
    <row r="171" spans="1:13" ht="15" x14ac:dyDescent="0.2">
      <c r="A171" s="22" t="s">
        <v>227</v>
      </c>
      <c r="B171" s="23">
        <v>9</v>
      </c>
      <c r="C171" s="23">
        <v>0</v>
      </c>
      <c r="D171" s="23">
        <v>1</v>
      </c>
      <c r="E171" s="23">
        <v>0</v>
      </c>
      <c r="F171" s="24">
        <v>6.7</v>
      </c>
      <c r="G171" s="25">
        <v>4</v>
      </c>
      <c r="H171" s="24">
        <v>4.2</v>
      </c>
      <c r="I171" s="24">
        <v>6.8</v>
      </c>
      <c r="J171" s="24">
        <v>8.4</v>
      </c>
      <c r="K171" s="24">
        <v>3.8</v>
      </c>
      <c r="L171" s="24">
        <v>4.3</v>
      </c>
      <c r="M171" s="24">
        <v>11.100000000000001</v>
      </c>
    </row>
    <row r="172" spans="1:13" ht="15" x14ac:dyDescent="0.2">
      <c r="A172" s="22" t="s">
        <v>228</v>
      </c>
      <c r="B172" s="23">
        <v>8</v>
      </c>
      <c r="C172" s="23">
        <v>1</v>
      </c>
      <c r="D172" s="23">
        <v>1</v>
      </c>
      <c r="E172" s="23">
        <v>0</v>
      </c>
      <c r="F172" s="24">
        <v>7</v>
      </c>
      <c r="G172" s="25">
        <v>3.3</v>
      </c>
      <c r="H172" s="24">
        <v>4</v>
      </c>
      <c r="I172" s="24">
        <v>4.2</v>
      </c>
      <c r="J172" s="24">
        <v>9</v>
      </c>
      <c r="K172" s="24">
        <v>3.3</v>
      </c>
      <c r="L172" s="24">
        <v>5.6</v>
      </c>
      <c r="M172" s="24">
        <v>9.3000000000000007</v>
      </c>
    </row>
    <row r="173" spans="1:13" ht="15" x14ac:dyDescent="0.2">
      <c r="A173" s="22" t="s">
        <v>229</v>
      </c>
      <c r="B173" s="23">
        <v>1</v>
      </c>
      <c r="C173" s="23">
        <v>1</v>
      </c>
      <c r="D173" s="23">
        <v>0</v>
      </c>
      <c r="E173" s="23">
        <v>0</v>
      </c>
      <c r="F173" s="24">
        <v>9.6999999999999993</v>
      </c>
      <c r="G173" s="25">
        <v>2.6</v>
      </c>
      <c r="H173" s="24">
        <v>2.1</v>
      </c>
      <c r="I173" s="24">
        <v>3.3</v>
      </c>
      <c r="J173" s="24">
        <v>5.2</v>
      </c>
      <c r="K173" s="24">
        <v>4.5</v>
      </c>
      <c r="L173" s="24">
        <v>5.8</v>
      </c>
      <c r="M173" s="24">
        <v>11.25</v>
      </c>
    </row>
    <row r="174" spans="1:13" ht="15" x14ac:dyDescent="0.2">
      <c r="A174" s="22" t="s">
        <v>230</v>
      </c>
      <c r="B174" s="23">
        <v>4</v>
      </c>
      <c r="C174" s="23">
        <v>0</v>
      </c>
      <c r="D174" s="23">
        <v>0</v>
      </c>
      <c r="E174" s="23">
        <v>1</v>
      </c>
      <c r="F174" s="24">
        <v>9.9</v>
      </c>
      <c r="G174" s="25">
        <v>3.7</v>
      </c>
      <c r="H174" s="24">
        <v>4.5999999999999996</v>
      </c>
      <c r="I174" s="24">
        <v>6.7</v>
      </c>
      <c r="J174" s="24">
        <v>6.8</v>
      </c>
      <c r="K174" s="24">
        <v>5</v>
      </c>
      <c r="L174" s="24">
        <v>5.3</v>
      </c>
      <c r="M174" s="24">
        <v>11.100000000000001</v>
      </c>
    </row>
    <row r="175" spans="1:13" ht="15" x14ac:dyDescent="0.2">
      <c r="A175" s="22" t="s">
        <v>231</v>
      </c>
      <c r="B175" s="23">
        <v>1</v>
      </c>
      <c r="C175" s="23">
        <v>1</v>
      </c>
      <c r="D175" s="23">
        <v>0</v>
      </c>
      <c r="E175" s="23">
        <v>1</v>
      </c>
      <c r="F175" s="24">
        <v>8.6</v>
      </c>
      <c r="G175" s="25">
        <v>6.3</v>
      </c>
      <c r="H175" s="24">
        <v>3.3</v>
      </c>
      <c r="I175" s="24">
        <v>5.7</v>
      </c>
      <c r="J175" s="24">
        <v>6.7</v>
      </c>
      <c r="K175" s="24">
        <v>4.8</v>
      </c>
      <c r="L175" s="24">
        <v>4.2</v>
      </c>
      <c r="M175" s="24">
        <v>11.850000000000001</v>
      </c>
    </row>
    <row r="176" spans="1:13" ht="15" x14ac:dyDescent="0.2">
      <c r="A176" s="22" t="s">
        <v>232</v>
      </c>
      <c r="B176" s="23">
        <v>8</v>
      </c>
      <c r="C176" s="23">
        <v>0</v>
      </c>
      <c r="D176" s="23">
        <v>1</v>
      </c>
      <c r="E176" s="23">
        <v>0</v>
      </c>
      <c r="F176" s="24">
        <v>6.3</v>
      </c>
      <c r="G176" s="25">
        <v>5.0999999999999996</v>
      </c>
      <c r="H176" s="24">
        <v>5.5</v>
      </c>
      <c r="I176" s="24">
        <v>6.6</v>
      </c>
      <c r="J176" s="24">
        <v>8.4</v>
      </c>
      <c r="K176" s="24">
        <v>2.8</v>
      </c>
      <c r="L176" s="24">
        <v>4.7</v>
      </c>
      <c r="M176" s="24">
        <v>9.75</v>
      </c>
    </row>
    <row r="177" spans="1:13" ht="15" x14ac:dyDescent="0.2">
      <c r="A177" s="22" t="s">
        <v>233</v>
      </c>
      <c r="B177" s="23">
        <v>11</v>
      </c>
      <c r="C177" s="23">
        <v>0</v>
      </c>
      <c r="D177" s="23">
        <v>1</v>
      </c>
      <c r="E177" s="23">
        <v>1</v>
      </c>
      <c r="F177" s="24">
        <v>9.9</v>
      </c>
      <c r="G177" s="25">
        <v>5.2</v>
      </c>
      <c r="H177" s="24">
        <v>6.1</v>
      </c>
      <c r="I177" s="24">
        <v>6.7</v>
      </c>
      <c r="J177" s="24">
        <v>6.8</v>
      </c>
      <c r="K177" s="24">
        <v>4.3</v>
      </c>
      <c r="L177" s="24">
        <v>4.2</v>
      </c>
      <c r="M177" s="24">
        <v>12.899999999999999</v>
      </c>
    </row>
    <row r="178" spans="1:13" ht="15" x14ac:dyDescent="0.2">
      <c r="A178" s="22" t="s">
        <v>234</v>
      </c>
      <c r="B178" s="23">
        <v>7</v>
      </c>
      <c r="C178" s="23">
        <v>0</v>
      </c>
      <c r="D178" s="23">
        <v>0</v>
      </c>
      <c r="E178" s="23">
        <v>1</v>
      </c>
      <c r="F178" s="24">
        <v>9.3000000000000007</v>
      </c>
      <c r="G178" s="25">
        <v>3.9</v>
      </c>
      <c r="H178" s="24">
        <v>2.6</v>
      </c>
      <c r="I178" s="24">
        <v>4.5</v>
      </c>
      <c r="J178" s="24">
        <v>6.2</v>
      </c>
      <c r="K178" s="24">
        <v>4</v>
      </c>
      <c r="L178" s="24">
        <v>5.8</v>
      </c>
      <c r="M178" s="24">
        <v>12.899999999999999</v>
      </c>
    </row>
    <row r="179" spans="1:13" ht="15" x14ac:dyDescent="0.2">
      <c r="A179" s="22" t="s">
        <v>235</v>
      </c>
      <c r="B179" s="23">
        <v>12</v>
      </c>
      <c r="C179" s="23">
        <v>1</v>
      </c>
      <c r="D179" s="23">
        <v>0</v>
      </c>
      <c r="E179" s="23">
        <v>1</v>
      </c>
      <c r="F179" s="24">
        <v>9.6999999999999993</v>
      </c>
      <c r="G179" s="25">
        <v>6.5</v>
      </c>
      <c r="H179" s="24">
        <v>5.2</v>
      </c>
      <c r="I179" s="24">
        <v>6.1</v>
      </c>
      <c r="J179" s="24">
        <v>6.7</v>
      </c>
      <c r="K179" s="24">
        <v>4.9000000000000004</v>
      </c>
      <c r="L179" s="24">
        <v>5.8</v>
      </c>
      <c r="M179" s="24">
        <v>12</v>
      </c>
    </row>
    <row r="180" spans="1:13" ht="15" x14ac:dyDescent="0.2">
      <c r="A180" s="22" t="s">
        <v>236</v>
      </c>
      <c r="B180" s="23">
        <v>14</v>
      </c>
      <c r="C180" s="23">
        <v>1</v>
      </c>
      <c r="D180" s="23">
        <v>0</v>
      </c>
      <c r="E180" s="23">
        <v>0</v>
      </c>
      <c r="F180" s="24">
        <v>9.6999999999999993</v>
      </c>
      <c r="G180" s="25">
        <v>4.0999999999999996</v>
      </c>
      <c r="H180" s="24">
        <v>2.4</v>
      </c>
      <c r="I180" s="24">
        <v>3.3</v>
      </c>
      <c r="J180" s="24">
        <v>5.2</v>
      </c>
      <c r="K180" s="24">
        <v>4.5999999999999996</v>
      </c>
      <c r="L180" s="24">
        <v>5.3</v>
      </c>
      <c r="M180" s="24">
        <v>12.149999999999999</v>
      </c>
    </row>
    <row r="181" spans="1:13" ht="15" x14ac:dyDescent="0.2">
      <c r="A181" s="22" t="s">
        <v>237</v>
      </c>
      <c r="B181" s="23">
        <v>5</v>
      </c>
      <c r="C181" s="23">
        <v>1</v>
      </c>
      <c r="D181" s="23">
        <v>0</v>
      </c>
      <c r="E181" s="23">
        <v>1</v>
      </c>
      <c r="F181" s="24">
        <v>9.6</v>
      </c>
      <c r="G181" s="25">
        <v>7.2</v>
      </c>
      <c r="H181" s="24">
        <v>6.9</v>
      </c>
      <c r="I181" s="24">
        <v>7.8</v>
      </c>
      <c r="J181" s="24">
        <v>4.5</v>
      </c>
      <c r="K181" s="24">
        <v>4</v>
      </c>
      <c r="L181" s="24">
        <v>6.1</v>
      </c>
      <c r="M181" s="24">
        <v>12.299999999999999</v>
      </c>
    </row>
    <row r="182" spans="1:13" ht="15" x14ac:dyDescent="0.2">
      <c r="A182" s="22" t="s">
        <v>238</v>
      </c>
      <c r="B182" s="23">
        <v>10</v>
      </c>
      <c r="C182" s="23">
        <v>0</v>
      </c>
      <c r="D182" s="23">
        <v>0</v>
      </c>
      <c r="E182" s="23">
        <v>1</v>
      </c>
      <c r="F182" s="24">
        <v>7.6</v>
      </c>
      <c r="G182" s="25">
        <v>2.5</v>
      </c>
      <c r="H182" s="24">
        <v>3.8</v>
      </c>
      <c r="I182" s="24">
        <v>4.2</v>
      </c>
      <c r="J182" s="24">
        <v>5.8</v>
      </c>
      <c r="K182" s="24">
        <v>4.4000000000000004</v>
      </c>
      <c r="L182" s="24">
        <v>6.3</v>
      </c>
      <c r="M182" s="24">
        <v>10.8</v>
      </c>
    </row>
    <row r="183" spans="1:13" ht="15" x14ac:dyDescent="0.2">
      <c r="A183" s="22" t="s">
        <v>239</v>
      </c>
      <c r="B183" s="23">
        <v>7</v>
      </c>
      <c r="C183" s="23">
        <v>1</v>
      </c>
      <c r="D183" s="23">
        <v>0</v>
      </c>
      <c r="E183" s="23">
        <v>0</v>
      </c>
      <c r="F183" s="24">
        <v>9.4</v>
      </c>
      <c r="G183" s="25">
        <v>5.6</v>
      </c>
      <c r="H183" s="24">
        <v>4.8</v>
      </c>
      <c r="I183" s="24">
        <v>4.7</v>
      </c>
      <c r="J183" s="24">
        <v>7.6</v>
      </c>
      <c r="K183" s="24">
        <v>4.7</v>
      </c>
      <c r="L183" s="24">
        <v>6.4</v>
      </c>
      <c r="M183" s="24">
        <v>12.600000000000001</v>
      </c>
    </row>
    <row r="184" spans="1:13" ht="15" x14ac:dyDescent="0.2">
      <c r="A184" s="22" t="s">
        <v>240</v>
      </c>
      <c r="B184" s="23">
        <v>15</v>
      </c>
      <c r="C184" s="23">
        <v>1</v>
      </c>
      <c r="D184" s="23">
        <v>1</v>
      </c>
      <c r="E184" s="23">
        <v>1</v>
      </c>
      <c r="F184" s="24">
        <v>9.6</v>
      </c>
      <c r="G184" s="25">
        <v>7.2</v>
      </c>
      <c r="H184" s="24">
        <v>5.0999999999999996</v>
      </c>
      <c r="I184" s="24">
        <v>7.8</v>
      </c>
      <c r="J184" s="24">
        <v>4.5</v>
      </c>
      <c r="K184" s="24">
        <v>4.5999999999999996</v>
      </c>
      <c r="L184" s="24">
        <v>6.7</v>
      </c>
      <c r="M184" s="24">
        <v>14.100000000000001</v>
      </c>
    </row>
    <row r="185" spans="1:13" ht="15" x14ac:dyDescent="0.2">
      <c r="A185" s="22" t="s">
        <v>241</v>
      </c>
      <c r="B185" s="23">
        <v>14</v>
      </c>
      <c r="C185" s="23">
        <v>0</v>
      </c>
      <c r="D185" s="23">
        <v>1</v>
      </c>
      <c r="E185" s="23">
        <v>1</v>
      </c>
      <c r="F185" s="24">
        <v>9.3000000000000007</v>
      </c>
      <c r="G185" s="25">
        <v>6.6</v>
      </c>
      <c r="H185" s="24">
        <v>5.6</v>
      </c>
      <c r="I185" s="24">
        <v>6.3</v>
      </c>
      <c r="J185" s="24">
        <v>7.4</v>
      </c>
      <c r="K185" s="24">
        <v>4.4000000000000004</v>
      </c>
      <c r="L185" s="24">
        <v>5.8</v>
      </c>
      <c r="M185" s="24">
        <v>14.100000000000001</v>
      </c>
    </row>
    <row r="186" spans="1:13" ht="15" x14ac:dyDescent="0.2">
      <c r="A186" s="22" t="s">
        <v>242</v>
      </c>
      <c r="B186" s="23">
        <v>4</v>
      </c>
      <c r="C186" s="23">
        <v>0</v>
      </c>
      <c r="D186" s="23">
        <v>0</v>
      </c>
      <c r="E186" s="23">
        <v>0</v>
      </c>
      <c r="F186" s="24">
        <v>9.6999999999999993</v>
      </c>
      <c r="G186" s="25">
        <v>2.8</v>
      </c>
      <c r="H186" s="24">
        <v>3.8</v>
      </c>
      <c r="I186" s="24">
        <v>4.7</v>
      </c>
      <c r="J186" s="24">
        <v>4.8</v>
      </c>
      <c r="K186" s="24">
        <v>4.7</v>
      </c>
      <c r="L186" s="24">
        <v>5.0999999999999996</v>
      </c>
      <c r="M186" s="24">
        <v>11.25</v>
      </c>
    </row>
    <row r="187" spans="1:13" ht="15" x14ac:dyDescent="0.2">
      <c r="A187" s="22" t="s">
        <v>243</v>
      </c>
      <c r="B187" s="23">
        <v>1</v>
      </c>
      <c r="C187" s="23">
        <v>1</v>
      </c>
      <c r="D187" s="23">
        <v>0</v>
      </c>
      <c r="E187" s="23">
        <v>1</v>
      </c>
      <c r="F187" s="24">
        <v>9.1</v>
      </c>
      <c r="G187" s="25">
        <v>3.8</v>
      </c>
      <c r="H187" s="24">
        <v>3</v>
      </c>
      <c r="I187" s="24">
        <v>4.5</v>
      </c>
      <c r="J187" s="24">
        <v>7.3</v>
      </c>
      <c r="K187" s="24">
        <v>6</v>
      </c>
      <c r="L187" s="24">
        <v>6.3</v>
      </c>
      <c r="M187" s="24">
        <v>9.8999999999999986</v>
      </c>
    </row>
    <row r="188" spans="1:13" ht="15" x14ac:dyDescent="0.2">
      <c r="A188" s="22" t="s">
        <v>244</v>
      </c>
      <c r="B188" s="23">
        <v>2</v>
      </c>
      <c r="C188" s="23">
        <v>1</v>
      </c>
      <c r="D188" s="23">
        <v>1</v>
      </c>
      <c r="E188" s="23">
        <v>0</v>
      </c>
      <c r="F188" s="24">
        <v>6.5</v>
      </c>
      <c r="G188" s="25">
        <v>2.8</v>
      </c>
      <c r="H188" s="24">
        <v>2.5</v>
      </c>
      <c r="I188" s="24">
        <v>3.7</v>
      </c>
      <c r="J188" s="24">
        <v>8.5</v>
      </c>
      <c r="K188" s="24">
        <v>4.3</v>
      </c>
      <c r="L188" s="24">
        <v>3.3</v>
      </c>
      <c r="M188" s="24">
        <v>6.4499999999999993</v>
      </c>
    </row>
    <row r="189" spans="1:13" ht="15" x14ac:dyDescent="0.2">
      <c r="A189" s="22" t="s">
        <v>245</v>
      </c>
      <c r="B189" s="23">
        <v>2</v>
      </c>
      <c r="C189" s="23">
        <v>0</v>
      </c>
      <c r="D189" s="23">
        <v>1</v>
      </c>
      <c r="E189" s="23">
        <v>0</v>
      </c>
      <c r="F189" s="24">
        <v>6.6</v>
      </c>
      <c r="G189" s="25">
        <v>3.6</v>
      </c>
      <c r="H189" s="24">
        <v>1.7</v>
      </c>
      <c r="I189" s="24">
        <v>4.8</v>
      </c>
      <c r="J189" s="24">
        <v>7.2</v>
      </c>
      <c r="K189" s="24">
        <v>3.2</v>
      </c>
      <c r="L189" s="24">
        <v>4</v>
      </c>
      <c r="M189" s="24">
        <v>9.8999999999999986</v>
      </c>
    </row>
    <row r="190" spans="1:13" ht="15" x14ac:dyDescent="0.2">
      <c r="A190" s="22" t="s">
        <v>246</v>
      </c>
      <c r="B190" s="23">
        <v>13</v>
      </c>
      <c r="C190" s="23">
        <v>1</v>
      </c>
      <c r="D190" s="23">
        <v>1</v>
      </c>
      <c r="E190" s="23">
        <v>0</v>
      </c>
      <c r="F190" s="24">
        <v>5.8</v>
      </c>
      <c r="G190" s="25">
        <v>3.6</v>
      </c>
      <c r="H190" s="24">
        <v>5.0999999999999996</v>
      </c>
      <c r="I190" s="24">
        <v>5.8</v>
      </c>
      <c r="J190" s="24">
        <v>9.3000000000000007</v>
      </c>
      <c r="K190" s="24">
        <v>5.9</v>
      </c>
      <c r="L190" s="24">
        <v>6.6</v>
      </c>
      <c r="M190" s="24">
        <v>11.100000000000001</v>
      </c>
    </row>
    <row r="191" spans="1:13" ht="15" x14ac:dyDescent="0.2">
      <c r="A191" s="22" t="s">
        <v>247</v>
      </c>
      <c r="B191" s="23">
        <v>11</v>
      </c>
      <c r="C191" s="23">
        <v>0</v>
      </c>
      <c r="D191" s="23">
        <v>0</v>
      </c>
      <c r="E191" s="23">
        <v>1</v>
      </c>
      <c r="F191" s="24">
        <v>8.6999999999999993</v>
      </c>
      <c r="G191" s="25">
        <v>3.7</v>
      </c>
      <c r="H191" s="24">
        <v>4.2</v>
      </c>
      <c r="I191" s="24">
        <v>4.8</v>
      </c>
      <c r="J191" s="24">
        <v>3.8</v>
      </c>
      <c r="K191" s="24">
        <v>5.5</v>
      </c>
      <c r="L191" s="24">
        <v>5.6</v>
      </c>
      <c r="M191" s="24">
        <v>10.649999999999999</v>
      </c>
    </row>
    <row r="192" spans="1:13" ht="15" x14ac:dyDescent="0.2">
      <c r="A192" s="22" t="s">
        <v>248</v>
      </c>
      <c r="B192" s="23">
        <v>2</v>
      </c>
      <c r="C192" s="23">
        <v>0</v>
      </c>
      <c r="D192" s="23">
        <v>0</v>
      </c>
      <c r="E192" s="23">
        <v>1</v>
      </c>
      <c r="F192" s="24">
        <v>8.8000000000000007</v>
      </c>
      <c r="G192" s="25">
        <v>3.9</v>
      </c>
      <c r="H192" s="24">
        <v>3.4</v>
      </c>
      <c r="I192" s="24">
        <v>4.8</v>
      </c>
      <c r="J192" s="24">
        <v>5.8</v>
      </c>
      <c r="K192" s="24">
        <v>3.8</v>
      </c>
      <c r="L192" s="24">
        <v>4.2</v>
      </c>
      <c r="M192" s="24">
        <v>10.050000000000001</v>
      </c>
    </row>
    <row r="193" spans="1:13" ht="15" x14ac:dyDescent="0.2">
      <c r="A193" s="22" t="s">
        <v>249</v>
      </c>
      <c r="B193" s="23">
        <v>8</v>
      </c>
      <c r="C193" s="23">
        <v>0</v>
      </c>
      <c r="D193" s="23">
        <v>1</v>
      </c>
      <c r="E193" s="23">
        <v>0</v>
      </c>
      <c r="F193" s="24">
        <v>6.4</v>
      </c>
      <c r="G193" s="25">
        <v>4.5</v>
      </c>
      <c r="H193" s="24">
        <v>4</v>
      </c>
      <c r="I193" s="24">
        <v>5.7</v>
      </c>
      <c r="J193" s="24">
        <v>8.4</v>
      </c>
      <c r="K193" s="24">
        <v>4</v>
      </c>
      <c r="L193" s="24">
        <v>5.8</v>
      </c>
      <c r="M193" s="24">
        <v>10.050000000000001</v>
      </c>
    </row>
    <row r="194" spans="1:13" ht="15" x14ac:dyDescent="0.2">
      <c r="A194" s="22" t="s">
        <v>250</v>
      </c>
      <c r="B194" s="23">
        <v>13</v>
      </c>
      <c r="C194" s="23">
        <v>0</v>
      </c>
      <c r="D194" s="23">
        <v>1</v>
      </c>
      <c r="E194" s="23">
        <v>0</v>
      </c>
      <c r="F194" s="24">
        <v>6.7</v>
      </c>
      <c r="G194" s="25">
        <v>3.6</v>
      </c>
      <c r="H194" s="24">
        <v>3.3</v>
      </c>
      <c r="I194" s="24">
        <v>4.8</v>
      </c>
      <c r="J194" s="24">
        <v>7.2</v>
      </c>
      <c r="K194" s="24">
        <v>2.9</v>
      </c>
      <c r="L194" s="24">
        <v>3.2</v>
      </c>
      <c r="M194" s="24">
        <v>10.8</v>
      </c>
    </row>
    <row r="195" spans="1:13" ht="15" x14ac:dyDescent="0.2">
      <c r="A195" s="22" t="s">
        <v>251</v>
      </c>
      <c r="B195" s="23">
        <v>1</v>
      </c>
      <c r="C195" s="23">
        <v>0</v>
      </c>
      <c r="D195" s="23">
        <v>1</v>
      </c>
      <c r="E195" s="23">
        <v>0</v>
      </c>
      <c r="F195" s="24">
        <v>5.2</v>
      </c>
      <c r="G195" s="25">
        <v>3.8</v>
      </c>
      <c r="H195" s="24">
        <v>3.3</v>
      </c>
      <c r="I195" s="24">
        <v>5</v>
      </c>
      <c r="J195" s="24">
        <v>8.4</v>
      </c>
      <c r="K195" s="24">
        <v>4.3</v>
      </c>
      <c r="L195" s="24">
        <v>4.7</v>
      </c>
      <c r="M195" s="24">
        <v>10.649999999999999</v>
      </c>
    </row>
    <row r="196" spans="1:13" ht="15" x14ac:dyDescent="0.2">
      <c r="A196" s="22" t="s">
        <v>252</v>
      </c>
      <c r="B196" s="23">
        <v>3</v>
      </c>
      <c r="C196" s="23">
        <v>1</v>
      </c>
      <c r="D196" s="23">
        <v>1</v>
      </c>
      <c r="E196" s="23">
        <v>0</v>
      </c>
      <c r="F196" s="24">
        <v>6.4</v>
      </c>
      <c r="G196" s="25">
        <v>3.3</v>
      </c>
      <c r="H196" s="24">
        <v>5.3</v>
      </c>
      <c r="I196" s="24">
        <v>4.5</v>
      </c>
      <c r="J196" s="24">
        <v>8.8000000000000007</v>
      </c>
      <c r="K196" s="24">
        <v>3.6</v>
      </c>
      <c r="L196" s="24">
        <v>4</v>
      </c>
      <c r="M196" s="24">
        <v>9</v>
      </c>
    </row>
    <row r="197" spans="1:13" ht="15" x14ac:dyDescent="0.2">
      <c r="A197" s="22" t="s">
        <v>253</v>
      </c>
      <c r="B197" s="23">
        <v>10</v>
      </c>
      <c r="C197" s="23">
        <v>1</v>
      </c>
      <c r="D197" s="23">
        <v>0</v>
      </c>
      <c r="E197" s="23">
        <v>0</v>
      </c>
      <c r="F197" s="24">
        <v>7.6</v>
      </c>
      <c r="G197" s="25">
        <v>5.0999999999999996</v>
      </c>
      <c r="H197" s="24">
        <v>4.8</v>
      </c>
      <c r="I197" s="24">
        <v>5.4</v>
      </c>
      <c r="J197" s="24">
        <v>4.4000000000000004</v>
      </c>
      <c r="K197" s="24">
        <v>4.4000000000000004</v>
      </c>
      <c r="L197" s="24">
        <v>5.2</v>
      </c>
      <c r="M197" s="24">
        <v>12.600000000000001</v>
      </c>
    </row>
    <row r="198" spans="1:13" ht="15" x14ac:dyDescent="0.2">
      <c r="A198" s="22" t="s">
        <v>254</v>
      </c>
      <c r="B198" s="23">
        <v>8</v>
      </c>
      <c r="C198" s="23">
        <v>1</v>
      </c>
      <c r="D198" s="23">
        <v>1</v>
      </c>
      <c r="E198" s="23">
        <v>0</v>
      </c>
      <c r="F198" s="24">
        <v>5.9</v>
      </c>
      <c r="G198" s="25">
        <v>5.5</v>
      </c>
      <c r="H198" s="24">
        <v>3.3</v>
      </c>
      <c r="I198" s="24">
        <v>6.2</v>
      </c>
      <c r="J198" s="24">
        <v>8.4</v>
      </c>
      <c r="K198" s="24">
        <v>6</v>
      </c>
      <c r="L198" s="24">
        <v>6</v>
      </c>
      <c r="M198" s="24">
        <v>12.899999999999999</v>
      </c>
    </row>
    <row r="199" spans="1:13" ht="15" x14ac:dyDescent="0.2">
      <c r="A199" s="22" t="s">
        <v>255</v>
      </c>
      <c r="B199" s="23">
        <v>9</v>
      </c>
      <c r="C199" s="23">
        <v>1</v>
      </c>
      <c r="D199" s="23">
        <v>1</v>
      </c>
      <c r="E199" s="23">
        <v>1</v>
      </c>
      <c r="F199" s="24">
        <v>9.6999999999999993</v>
      </c>
      <c r="G199" s="25">
        <v>6.5</v>
      </c>
      <c r="H199" s="24">
        <v>5.3</v>
      </c>
      <c r="I199" s="24">
        <v>6.1</v>
      </c>
      <c r="J199" s="24">
        <v>6.8</v>
      </c>
      <c r="K199" s="24">
        <v>4.4000000000000004</v>
      </c>
      <c r="L199" s="24">
        <v>6.3</v>
      </c>
      <c r="M199" s="24">
        <v>11.850000000000001</v>
      </c>
    </row>
    <row r="200" spans="1:13" ht="15" x14ac:dyDescent="0.2">
      <c r="A200" s="22" t="s">
        <v>256</v>
      </c>
      <c r="B200" s="23">
        <v>6</v>
      </c>
      <c r="C200" s="23">
        <v>1</v>
      </c>
      <c r="D200" s="23">
        <v>1</v>
      </c>
      <c r="E200" s="23">
        <v>1</v>
      </c>
      <c r="F200" s="24">
        <v>5.5</v>
      </c>
      <c r="G200" s="25">
        <v>5.5</v>
      </c>
      <c r="H200" s="24">
        <v>6.5</v>
      </c>
      <c r="I200" s="24">
        <v>8.1999999999999993</v>
      </c>
      <c r="J200" s="24">
        <v>6.3</v>
      </c>
      <c r="K200" s="24">
        <v>5.9</v>
      </c>
      <c r="L200" s="24">
        <v>6.6</v>
      </c>
      <c r="M200" s="24">
        <v>11.399999999999999</v>
      </c>
    </row>
    <row r="201" spans="1:13" ht="15" x14ac:dyDescent="0.2">
      <c r="A201" s="22" t="s">
        <v>257</v>
      </c>
      <c r="B201" s="23">
        <v>4</v>
      </c>
      <c r="C201" s="23">
        <v>1</v>
      </c>
      <c r="D201" s="23">
        <v>1</v>
      </c>
      <c r="E201" s="23">
        <v>1</v>
      </c>
      <c r="F201" s="24">
        <v>9.6999999999999993</v>
      </c>
      <c r="G201" s="25">
        <v>6.5</v>
      </c>
      <c r="H201" s="24">
        <v>5.3</v>
      </c>
      <c r="I201" s="24">
        <v>6.1</v>
      </c>
      <c r="J201" s="24">
        <v>6.8</v>
      </c>
      <c r="K201" s="24">
        <v>4.3</v>
      </c>
      <c r="L201" s="24">
        <v>5.9</v>
      </c>
      <c r="M201" s="24">
        <v>12.75</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1"/>
  <sheetViews>
    <sheetView workbookViewId="0">
      <selection activeCell="Y18" sqref="Y18"/>
    </sheetView>
  </sheetViews>
  <sheetFormatPr defaultRowHeight="12.75" x14ac:dyDescent="0.2"/>
  <cols>
    <col min="2" max="2" width="9.28515625" bestFit="1" customWidth="1"/>
    <col min="3" max="3" width="13.140625" bestFit="1" customWidth="1"/>
    <col min="5" max="5" width="16.140625" bestFit="1" customWidth="1"/>
    <col min="7" max="7" width="16.42578125" bestFit="1" customWidth="1"/>
    <col min="8" max="8" width="16" bestFit="1" customWidth="1"/>
    <col min="9" max="9" width="17" bestFit="1" customWidth="1"/>
    <col min="10" max="10" width="20.28515625" bestFit="1" customWidth="1"/>
  </cols>
  <sheetData>
    <row r="1" spans="1:23" ht="15.75" x14ac:dyDescent="0.2">
      <c r="A1" s="21" t="s">
        <v>0</v>
      </c>
      <c r="B1" s="21" t="s">
        <v>258</v>
      </c>
      <c r="C1" s="21" t="s">
        <v>43</v>
      </c>
      <c r="D1" s="21" t="s">
        <v>3</v>
      </c>
      <c r="E1" s="21" t="s">
        <v>44</v>
      </c>
      <c r="F1" s="21" t="s">
        <v>46</v>
      </c>
      <c r="G1" s="21" t="s">
        <v>49</v>
      </c>
      <c r="H1" s="21" t="s">
        <v>52</v>
      </c>
      <c r="I1" s="21" t="s">
        <v>54</v>
      </c>
      <c r="J1" s="21" t="s">
        <v>259</v>
      </c>
      <c r="K1" s="21" t="s">
        <v>264</v>
      </c>
      <c r="L1" s="21" t="s">
        <v>270</v>
      </c>
      <c r="O1" s="39" t="s">
        <v>296</v>
      </c>
      <c r="P1" s="39"/>
      <c r="Q1" s="39"/>
      <c r="R1" s="39"/>
      <c r="S1" s="39"/>
      <c r="T1" s="39"/>
      <c r="U1" s="39"/>
      <c r="V1" s="39"/>
      <c r="W1" s="39"/>
    </row>
    <row r="2" spans="1:23" ht="15.75" thickBot="1" x14ac:dyDescent="0.25">
      <c r="A2" s="22" t="s">
        <v>58</v>
      </c>
      <c r="B2" s="23">
        <v>3</v>
      </c>
      <c r="C2" s="23">
        <v>0</v>
      </c>
      <c r="D2" s="23">
        <v>1</v>
      </c>
      <c r="E2" s="23">
        <v>1</v>
      </c>
      <c r="F2" s="24">
        <v>8.5</v>
      </c>
      <c r="G2" s="25">
        <v>5.4</v>
      </c>
      <c r="H2" s="24">
        <v>6</v>
      </c>
      <c r="I2" s="24">
        <v>6.8</v>
      </c>
      <c r="J2" s="24">
        <v>5</v>
      </c>
      <c r="K2" s="24">
        <v>5.9</v>
      </c>
      <c r="L2" s="24">
        <v>12.600000000000001</v>
      </c>
      <c r="O2" s="39"/>
      <c r="P2" s="39"/>
      <c r="Q2" s="39"/>
      <c r="R2" s="39"/>
      <c r="S2" s="39"/>
      <c r="T2" s="39"/>
      <c r="U2" s="39"/>
      <c r="V2" s="39"/>
      <c r="W2" s="39"/>
    </row>
    <row r="3" spans="1:23" ht="15" x14ac:dyDescent="0.2">
      <c r="A3" s="22" t="s">
        <v>59</v>
      </c>
      <c r="B3" s="23">
        <v>13</v>
      </c>
      <c r="C3" s="23">
        <v>1</v>
      </c>
      <c r="D3" s="23">
        <v>0</v>
      </c>
      <c r="E3" s="23">
        <v>0</v>
      </c>
      <c r="F3" s="24">
        <v>8.1999999999999993</v>
      </c>
      <c r="G3" s="25">
        <v>2.7</v>
      </c>
      <c r="H3" s="24">
        <v>3.1</v>
      </c>
      <c r="I3" s="24">
        <v>5.3</v>
      </c>
      <c r="J3" s="24">
        <v>3.9</v>
      </c>
      <c r="K3" s="24">
        <v>7.2</v>
      </c>
      <c r="L3" s="24">
        <v>11.25</v>
      </c>
      <c r="O3" s="44" t="s">
        <v>297</v>
      </c>
      <c r="P3" s="44"/>
      <c r="Q3" s="39"/>
      <c r="R3" s="39"/>
      <c r="S3" s="39"/>
      <c r="T3" s="39"/>
      <c r="U3" s="39"/>
      <c r="V3" s="39"/>
      <c r="W3" s="39"/>
    </row>
    <row r="4" spans="1:23" ht="15" x14ac:dyDescent="0.2">
      <c r="A4" s="22" t="s">
        <v>60</v>
      </c>
      <c r="B4" s="23">
        <v>12</v>
      </c>
      <c r="C4" s="23">
        <v>0</v>
      </c>
      <c r="D4" s="23">
        <v>1</v>
      </c>
      <c r="E4" s="23">
        <v>1</v>
      </c>
      <c r="F4" s="24">
        <v>9.1999999999999993</v>
      </c>
      <c r="G4" s="25">
        <v>4.9000000000000004</v>
      </c>
      <c r="H4" s="24">
        <v>5.8</v>
      </c>
      <c r="I4" s="24">
        <v>4.5</v>
      </c>
      <c r="J4" s="24">
        <v>5.4</v>
      </c>
      <c r="K4" s="24">
        <v>5.6</v>
      </c>
      <c r="L4" s="24">
        <v>13.5</v>
      </c>
      <c r="O4" s="39" t="s">
        <v>298</v>
      </c>
      <c r="P4" s="39">
        <v>0.80508374533256843</v>
      </c>
      <c r="Q4" s="39"/>
      <c r="R4" s="39"/>
      <c r="S4" s="39"/>
      <c r="T4" s="39"/>
      <c r="U4" s="39"/>
      <c r="V4" s="39"/>
      <c r="W4" s="39"/>
    </row>
    <row r="5" spans="1:23" ht="15" x14ac:dyDescent="0.2">
      <c r="A5" s="22" t="s">
        <v>61</v>
      </c>
      <c r="B5" s="23">
        <v>14</v>
      </c>
      <c r="C5" s="23">
        <v>1</v>
      </c>
      <c r="D5" s="23">
        <v>1</v>
      </c>
      <c r="E5" s="23">
        <v>0</v>
      </c>
      <c r="F5" s="24">
        <v>6.4</v>
      </c>
      <c r="G5" s="25">
        <v>3.3</v>
      </c>
      <c r="H5" s="24">
        <v>4.5</v>
      </c>
      <c r="I5" s="24">
        <v>8.8000000000000007</v>
      </c>
      <c r="J5" s="24">
        <v>4.3</v>
      </c>
      <c r="K5" s="24">
        <v>3.7</v>
      </c>
      <c r="L5" s="24">
        <v>10.8</v>
      </c>
      <c r="O5" s="39" t="s">
        <v>299</v>
      </c>
      <c r="P5" s="39">
        <v>0.64815983699871582</v>
      </c>
      <c r="Q5" s="39"/>
      <c r="R5" s="39"/>
      <c r="S5" s="39"/>
      <c r="T5" s="39"/>
      <c r="U5" s="39"/>
      <c r="V5" s="39"/>
      <c r="W5" s="39"/>
    </row>
    <row r="6" spans="1:23" ht="15" x14ac:dyDescent="0.2">
      <c r="A6" s="22" t="s">
        <v>62</v>
      </c>
      <c r="B6" s="23">
        <v>9</v>
      </c>
      <c r="C6" s="23">
        <v>0</v>
      </c>
      <c r="D6" s="23">
        <v>0</v>
      </c>
      <c r="E6" s="23">
        <v>1</v>
      </c>
      <c r="F6" s="24">
        <v>9</v>
      </c>
      <c r="G6" s="25">
        <v>4.9000000000000004</v>
      </c>
      <c r="H6" s="24">
        <v>4.5</v>
      </c>
      <c r="I6" s="24">
        <v>6.8</v>
      </c>
      <c r="J6" s="24">
        <v>4.5</v>
      </c>
      <c r="K6" s="24">
        <v>6.9</v>
      </c>
      <c r="L6" s="24">
        <v>13.5</v>
      </c>
      <c r="O6" s="39" t="s">
        <v>300</v>
      </c>
      <c r="P6" s="39">
        <v>0.62954395535843632</v>
      </c>
      <c r="Q6" s="39"/>
      <c r="R6" s="39"/>
      <c r="S6" s="39"/>
      <c r="T6" s="39"/>
      <c r="U6" s="39"/>
      <c r="V6" s="39"/>
      <c r="W6" s="39"/>
    </row>
    <row r="7" spans="1:23" ht="15" x14ac:dyDescent="0.2">
      <c r="A7" s="22" t="s">
        <v>63</v>
      </c>
      <c r="B7" s="23">
        <v>8</v>
      </c>
      <c r="C7" s="23">
        <v>1</v>
      </c>
      <c r="D7" s="23">
        <v>1</v>
      </c>
      <c r="E7" s="23">
        <v>0</v>
      </c>
      <c r="F7" s="24">
        <v>6.5</v>
      </c>
      <c r="G7" s="25">
        <v>2.8</v>
      </c>
      <c r="H7" s="24">
        <v>3.7</v>
      </c>
      <c r="I7" s="24">
        <v>8.5</v>
      </c>
      <c r="J7" s="24">
        <v>3.6</v>
      </c>
      <c r="K7" s="24">
        <v>4.0999999999999996</v>
      </c>
      <c r="L7" s="24">
        <v>9.1499999999999986</v>
      </c>
      <c r="O7" s="39" t="s">
        <v>301</v>
      </c>
      <c r="P7" s="39">
        <v>0.81550029838925453</v>
      </c>
      <c r="Q7" s="39"/>
      <c r="R7" s="39"/>
      <c r="S7" s="39"/>
      <c r="T7" s="39"/>
      <c r="U7" s="39"/>
      <c r="V7" s="39"/>
      <c r="W7" s="39"/>
    </row>
    <row r="8" spans="1:23" ht="15.75" thickBot="1" x14ac:dyDescent="0.25">
      <c r="A8" s="22" t="s">
        <v>64</v>
      </c>
      <c r="B8" s="23">
        <v>2</v>
      </c>
      <c r="C8" s="23">
        <v>1</v>
      </c>
      <c r="D8" s="23">
        <v>1</v>
      </c>
      <c r="E8" s="23">
        <v>0</v>
      </c>
      <c r="F8" s="24">
        <v>6.9</v>
      </c>
      <c r="G8" s="25">
        <v>3.7</v>
      </c>
      <c r="H8" s="24">
        <v>5.4</v>
      </c>
      <c r="I8" s="24">
        <v>8.9</v>
      </c>
      <c r="J8" s="24">
        <v>2.1</v>
      </c>
      <c r="K8" s="24">
        <v>2.6</v>
      </c>
      <c r="L8" s="24">
        <v>10.8</v>
      </c>
      <c r="O8" s="40" t="s">
        <v>302</v>
      </c>
      <c r="P8" s="40">
        <v>200</v>
      </c>
      <c r="Q8" s="39"/>
      <c r="R8" s="39"/>
      <c r="S8" s="39"/>
      <c r="T8" s="39"/>
      <c r="U8" s="39"/>
      <c r="V8" s="39"/>
      <c r="W8" s="39"/>
    </row>
    <row r="9" spans="1:23" ht="15" x14ac:dyDescent="0.2">
      <c r="A9" s="22" t="s">
        <v>65</v>
      </c>
      <c r="B9" s="23">
        <v>9</v>
      </c>
      <c r="C9" s="23">
        <v>0</v>
      </c>
      <c r="D9" s="23">
        <v>1</v>
      </c>
      <c r="E9" s="23">
        <v>0</v>
      </c>
      <c r="F9" s="24">
        <v>6.2</v>
      </c>
      <c r="G9" s="25">
        <v>4.8</v>
      </c>
      <c r="H9" s="24">
        <v>5.0999999999999996</v>
      </c>
      <c r="I9" s="24">
        <v>6.9</v>
      </c>
      <c r="J9" s="24">
        <v>4.3</v>
      </c>
      <c r="K9" s="24">
        <v>4.8</v>
      </c>
      <c r="L9" s="24">
        <v>11.55</v>
      </c>
      <c r="O9" s="39"/>
      <c r="P9" s="39"/>
      <c r="Q9" s="39"/>
      <c r="R9" s="39"/>
      <c r="S9" s="39"/>
      <c r="T9" s="39"/>
      <c r="U9" s="39"/>
      <c r="V9" s="39"/>
      <c r="W9" s="39"/>
    </row>
    <row r="10" spans="1:23" ht="15.75" thickBot="1" x14ac:dyDescent="0.25">
      <c r="A10" s="22" t="s">
        <v>66</v>
      </c>
      <c r="B10" s="23">
        <v>7</v>
      </c>
      <c r="C10" s="23">
        <v>1</v>
      </c>
      <c r="D10" s="23">
        <v>1</v>
      </c>
      <c r="E10" s="23">
        <v>0</v>
      </c>
      <c r="F10" s="24">
        <v>5.8</v>
      </c>
      <c r="G10" s="25">
        <v>5.0999999999999996</v>
      </c>
      <c r="H10" s="24">
        <v>5.8</v>
      </c>
      <c r="I10" s="24">
        <v>9.3000000000000007</v>
      </c>
      <c r="J10" s="24">
        <v>4.4000000000000004</v>
      </c>
      <c r="K10" s="24">
        <v>6.7</v>
      </c>
      <c r="L10" s="24">
        <v>12.299999999999999</v>
      </c>
      <c r="O10" s="39" t="s">
        <v>303</v>
      </c>
      <c r="P10" s="39"/>
      <c r="Q10" s="39"/>
      <c r="R10" s="39"/>
      <c r="S10" s="39"/>
      <c r="T10" s="39"/>
      <c r="U10" s="39"/>
      <c r="V10" s="39"/>
      <c r="W10" s="39"/>
    </row>
    <row r="11" spans="1:23" ht="15" x14ac:dyDescent="0.2">
      <c r="A11" s="22" t="s">
        <v>67</v>
      </c>
      <c r="B11" s="23">
        <v>9</v>
      </c>
      <c r="C11" s="23">
        <v>0</v>
      </c>
      <c r="D11" s="23">
        <v>1</v>
      </c>
      <c r="E11" s="23">
        <v>0</v>
      </c>
      <c r="F11" s="24">
        <v>6.4</v>
      </c>
      <c r="G11" s="25">
        <v>4.5</v>
      </c>
      <c r="H11" s="24">
        <v>5.7</v>
      </c>
      <c r="I11" s="24">
        <v>8.4</v>
      </c>
      <c r="J11" s="24">
        <v>4.0999999999999996</v>
      </c>
      <c r="K11" s="24">
        <v>6.1</v>
      </c>
      <c r="L11" s="24">
        <v>10.050000000000001</v>
      </c>
      <c r="O11" s="38"/>
      <c r="P11" s="38" t="s">
        <v>308</v>
      </c>
      <c r="Q11" s="38" t="s">
        <v>309</v>
      </c>
      <c r="R11" s="38" t="s">
        <v>310</v>
      </c>
      <c r="S11" s="38" t="s">
        <v>311</v>
      </c>
      <c r="T11" s="38" t="s">
        <v>312</v>
      </c>
      <c r="U11" s="39"/>
      <c r="V11" s="39"/>
      <c r="W11" s="39"/>
    </row>
    <row r="12" spans="1:23" ht="15" x14ac:dyDescent="0.2">
      <c r="A12" s="22" t="s">
        <v>68</v>
      </c>
      <c r="B12" s="23">
        <v>10</v>
      </c>
      <c r="C12" s="23">
        <v>0</v>
      </c>
      <c r="D12" s="23">
        <v>0</v>
      </c>
      <c r="E12" s="23">
        <v>1</v>
      </c>
      <c r="F12" s="24">
        <v>8.6999999999999993</v>
      </c>
      <c r="G12" s="25">
        <v>4.7</v>
      </c>
      <c r="H12" s="24">
        <v>4.5999999999999996</v>
      </c>
      <c r="I12" s="24">
        <v>6.8</v>
      </c>
      <c r="J12" s="24">
        <v>3.8</v>
      </c>
      <c r="K12" s="24">
        <v>4.8</v>
      </c>
      <c r="L12" s="24">
        <v>12.600000000000001</v>
      </c>
      <c r="O12" s="39" t="s">
        <v>304</v>
      </c>
      <c r="P12" s="39">
        <v>10</v>
      </c>
      <c r="Q12" s="39">
        <v>231.55105076881</v>
      </c>
      <c r="R12" s="39">
        <v>23.155105076881</v>
      </c>
      <c r="S12" s="39">
        <v>34.8175740221875</v>
      </c>
      <c r="T12" s="39">
        <v>8.9755010101981395E-38</v>
      </c>
      <c r="U12" s="39"/>
      <c r="V12" s="39"/>
      <c r="W12" s="39"/>
    </row>
    <row r="13" spans="1:23" ht="15" x14ac:dyDescent="0.2">
      <c r="A13" s="22" t="s">
        <v>69</v>
      </c>
      <c r="B13" s="23">
        <v>4</v>
      </c>
      <c r="C13" s="23">
        <v>0</v>
      </c>
      <c r="D13" s="23">
        <v>1</v>
      </c>
      <c r="E13" s="23">
        <v>0</v>
      </c>
      <c r="F13" s="24">
        <v>6.1</v>
      </c>
      <c r="G13" s="25">
        <v>4.9000000000000004</v>
      </c>
      <c r="H13" s="24">
        <v>6.4</v>
      </c>
      <c r="I13" s="24">
        <v>8.1999999999999993</v>
      </c>
      <c r="J13" s="24">
        <v>3</v>
      </c>
      <c r="K13" s="24">
        <v>3.9</v>
      </c>
      <c r="L13" s="24">
        <v>9.8999999999999986</v>
      </c>
      <c r="O13" s="39" t="s">
        <v>305</v>
      </c>
      <c r="P13" s="39">
        <v>189</v>
      </c>
      <c r="Q13" s="39">
        <v>125.69269923119003</v>
      </c>
      <c r="R13" s="39">
        <v>0.66504073667296315</v>
      </c>
      <c r="S13" s="39"/>
      <c r="T13" s="39"/>
      <c r="U13" s="39"/>
      <c r="V13" s="39"/>
      <c r="W13" s="39"/>
    </row>
    <row r="14" spans="1:23" ht="15.75" thickBot="1" x14ac:dyDescent="0.25">
      <c r="A14" s="22" t="s">
        <v>70</v>
      </c>
      <c r="B14" s="23">
        <v>13</v>
      </c>
      <c r="C14" s="23">
        <v>1</v>
      </c>
      <c r="D14" s="23">
        <v>0</v>
      </c>
      <c r="E14" s="23">
        <v>1</v>
      </c>
      <c r="F14" s="24">
        <v>9.5</v>
      </c>
      <c r="G14" s="25">
        <v>7.1</v>
      </c>
      <c r="H14" s="24">
        <v>6.6</v>
      </c>
      <c r="I14" s="24">
        <v>7.6</v>
      </c>
      <c r="J14" s="24">
        <v>5.0999999999999996</v>
      </c>
      <c r="K14" s="24">
        <v>6.9</v>
      </c>
      <c r="L14" s="24">
        <v>11.850000000000001</v>
      </c>
      <c r="O14" s="40" t="s">
        <v>306</v>
      </c>
      <c r="P14" s="40">
        <v>199</v>
      </c>
      <c r="Q14" s="40">
        <v>357.24375000000003</v>
      </c>
      <c r="R14" s="40"/>
      <c r="S14" s="40"/>
      <c r="T14" s="40"/>
      <c r="U14" s="39"/>
      <c r="V14" s="39"/>
      <c r="W14" s="39"/>
    </row>
    <row r="15" spans="1:23" ht="15.75" thickBot="1" x14ac:dyDescent="0.25">
      <c r="A15" s="22" t="s">
        <v>71</v>
      </c>
      <c r="B15" s="23">
        <v>7</v>
      </c>
      <c r="C15" s="23">
        <v>1</v>
      </c>
      <c r="D15" s="23">
        <v>0</v>
      </c>
      <c r="E15" s="23">
        <v>1</v>
      </c>
      <c r="F15" s="24">
        <v>9.1999999999999993</v>
      </c>
      <c r="G15" s="25">
        <v>5.4</v>
      </c>
      <c r="H15" s="24">
        <v>4.8</v>
      </c>
      <c r="I15" s="24">
        <v>7.1</v>
      </c>
      <c r="J15" s="24">
        <v>4.5</v>
      </c>
      <c r="K15" s="24">
        <v>5.5</v>
      </c>
      <c r="L15" s="24">
        <v>12.299999999999999</v>
      </c>
      <c r="O15" s="39"/>
      <c r="P15" s="39"/>
      <c r="Q15" s="39"/>
      <c r="R15" s="39"/>
      <c r="S15" s="39"/>
      <c r="T15" s="39"/>
      <c r="U15" s="39"/>
      <c r="V15" s="39"/>
      <c r="W15" s="39"/>
    </row>
    <row r="16" spans="1:23" ht="15" x14ac:dyDescent="0.2">
      <c r="A16" s="22" t="s">
        <v>72</v>
      </c>
      <c r="B16" s="23">
        <v>15</v>
      </c>
      <c r="C16" s="23">
        <v>0</v>
      </c>
      <c r="D16" s="23">
        <v>1</v>
      </c>
      <c r="E16" s="23">
        <v>1</v>
      </c>
      <c r="F16" s="24">
        <v>6.3</v>
      </c>
      <c r="G16" s="25">
        <v>4.5</v>
      </c>
      <c r="H16" s="24">
        <v>5.9</v>
      </c>
      <c r="I16" s="24">
        <v>8.8000000000000007</v>
      </c>
      <c r="J16" s="24">
        <v>4.8</v>
      </c>
      <c r="K16" s="24">
        <v>6.9</v>
      </c>
      <c r="L16" s="24">
        <v>11.399999999999999</v>
      </c>
      <c r="O16" s="38"/>
      <c r="P16" s="38" t="s">
        <v>313</v>
      </c>
      <c r="Q16" s="38" t="s">
        <v>301</v>
      </c>
      <c r="R16" s="38" t="s">
        <v>314</v>
      </c>
      <c r="S16" s="38" t="s">
        <v>315</v>
      </c>
      <c r="T16" s="38" t="s">
        <v>316</v>
      </c>
      <c r="U16" s="38" t="s">
        <v>317</v>
      </c>
      <c r="V16" s="38" t="s">
        <v>318</v>
      </c>
      <c r="W16" s="38" t="s">
        <v>319</v>
      </c>
    </row>
    <row r="17" spans="1:23" ht="15" x14ac:dyDescent="0.2">
      <c r="A17" s="22" t="s">
        <v>73</v>
      </c>
      <c r="B17" s="23">
        <v>1</v>
      </c>
      <c r="C17" s="23">
        <v>0</v>
      </c>
      <c r="D17" s="23">
        <v>0</v>
      </c>
      <c r="E17" s="23">
        <v>0</v>
      </c>
      <c r="F17" s="24">
        <v>8.6999999999999993</v>
      </c>
      <c r="G17" s="25">
        <v>3.2</v>
      </c>
      <c r="H17" s="24">
        <v>3.8</v>
      </c>
      <c r="I17" s="24">
        <v>4.9000000000000004</v>
      </c>
      <c r="J17" s="24">
        <v>4.3</v>
      </c>
      <c r="K17" s="24">
        <v>6.8</v>
      </c>
      <c r="L17" s="24">
        <v>10.649999999999999</v>
      </c>
      <c r="O17" s="39" t="s">
        <v>307</v>
      </c>
      <c r="P17" s="39">
        <v>6.7231636104465764</v>
      </c>
      <c r="Q17" s="39">
        <v>0.67013280373669781</v>
      </c>
      <c r="R17" s="39">
        <v>10.032583948969283</v>
      </c>
      <c r="S17" s="39">
        <v>2.9288252295885349E-19</v>
      </c>
      <c r="T17" s="39">
        <v>5.4012629394523071</v>
      </c>
      <c r="U17" s="39">
        <v>8.0450642814408457</v>
      </c>
      <c r="V17" s="39">
        <v>5.4012629394523071</v>
      </c>
      <c r="W17" s="39">
        <v>8.0450642814408457</v>
      </c>
    </row>
    <row r="18" spans="1:23" ht="15" x14ac:dyDescent="0.2">
      <c r="A18" s="22" t="s">
        <v>74</v>
      </c>
      <c r="B18" s="23">
        <v>4</v>
      </c>
      <c r="C18" s="23">
        <v>1</v>
      </c>
      <c r="D18" s="23">
        <v>1</v>
      </c>
      <c r="E18" s="23">
        <v>1</v>
      </c>
      <c r="F18" s="24">
        <v>5.7</v>
      </c>
      <c r="G18" s="25">
        <v>4</v>
      </c>
      <c r="H18" s="24">
        <v>5.0999999999999996</v>
      </c>
      <c r="I18" s="24">
        <v>6.2</v>
      </c>
      <c r="J18" s="24">
        <v>4.2</v>
      </c>
      <c r="K18" s="24">
        <v>6</v>
      </c>
      <c r="L18" s="24">
        <v>10.8</v>
      </c>
      <c r="O18" s="39" t="s">
        <v>258</v>
      </c>
      <c r="P18" s="39">
        <v>6.7465835599216553E-2</v>
      </c>
      <c r="Q18" s="39">
        <v>1.4926702738981161E-2</v>
      </c>
      <c r="R18" s="39">
        <v>4.5198083447477773</v>
      </c>
      <c r="S18" s="39">
        <v>1.0896601166018523E-5</v>
      </c>
      <c r="T18" s="39">
        <v>3.8021495229118879E-2</v>
      </c>
      <c r="U18" s="39">
        <v>9.6910175969314227E-2</v>
      </c>
      <c r="V18" s="39">
        <v>3.8021495229118879E-2</v>
      </c>
      <c r="W18" s="39">
        <v>9.6910175969314227E-2</v>
      </c>
    </row>
    <row r="19" spans="1:23" ht="15" x14ac:dyDescent="0.2">
      <c r="A19" s="22" t="s">
        <v>75</v>
      </c>
      <c r="B19" s="23">
        <v>8</v>
      </c>
      <c r="C19" s="23">
        <v>0</v>
      </c>
      <c r="D19" s="23">
        <v>1</v>
      </c>
      <c r="E19" s="23">
        <v>0</v>
      </c>
      <c r="F19" s="24">
        <v>5.9</v>
      </c>
      <c r="G19" s="25">
        <v>5.6</v>
      </c>
      <c r="H19" s="24">
        <v>5.5</v>
      </c>
      <c r="I19" s="24">
        <v>8.4</v>
      </c>
      <c r="J19" s="24">
        <v>5.7</v>
      </c>
      <c r="K19" s="24">
        <v>7.2</v>
      </c>
      <c r="L19" s="24">
        <v>12.299999999999999</v>
      </c>
      <c r="O19" s="39" t="s">
        <v>43</v>
      </c>
      <c r="P19" s="39">
        <v>-0.12198759478038756</v>
      </c>
      <c r="Q19" s="39">
        <v>0.12028785137850888</v>
      </c>
      <c r="R19" s="39">
        <v>-1.0141306323323551</v>
      </c>
      <c r="S19" s="43">
        <v>0.31181691769704822</v>
      </c>
      <c r="T19" s="39">
        <v>-0.35926681848510555</v>
      </c>
      <c r="U19" s="39">
        <v>0.11529162892433045</v>
      </c>
      <c r="V19" s="39">
        <v>-0.35926681848510555</v>
      </c>
      <c r="W19" s="39">
        <v>0.11529162892433045</v>
      </c>
    </row>
    <row r="20" spans="1:23" ht="15" x14ac:dyDescent="0.2">
      <c r="A20" s="22" t="s">
        <v>76</v>
      </c>
      <c r="B20" s="23">
        <v>12</v>
      </c>
      <c r="C20" s="23">
        <v>1</v>
      </c>
      <c r="D20" s="23">
        <v>1</v>
      </c>
      <c r="E20" s="23">
        <v>0</v>
      </c>
      <c r="F20" s="24">
        <v>5.6</v>
      </c>
      <c r="G20" s="25">
        <v>4.9000000000000004</v>
      </c>
      <c r="H20" s="24">
        <v>5.6</v>
      </c>
      <c r="I20" s="24">
        <v>9.1</v>
      </c>
      <c r="J20" s="24">
        <v>5</v>
      </c>
      <c r="K20" s="24">
        <v>6.4</v>
      </c>
      <c r="L20" s="24">
        <v>11.850000000000001</v>
      </c>
      <c r="O20" s="39" t="s">
        <v>3</v>
      </c>
      <c r="P20" s="39">
        <v>0.26915483260177936</v>
      </c>
      <c r="Q20" s="39">
        <v>0.17369871833158876</v>
      </c>
      <c r="R20" s="39">
        <v>1.5495499056473521</v>
      </c>
      <c r="S20" s="43">
        <v>0.12292243835785469</v>
      </c>
      <c r="T20" s="39">
        <v>-7.3482404425030734E-2</v>
      </c>
      <c r="U20" s="39">
        <v>0.61179206962858945</v>
      </c>
      <c r="V20" s="39">
        <v>-7.3482404425030734E-2</v>
      </c>
      <c r="W20" s="39">
        <v>0.61179206962858945</v>
      </c>
    </row>
    <row r="21" spans="1:23" ht="15" x14ac:dyDescent="0.2">
      <c r="A21" s="22" t="s">
        <v>77</v>
      </c>
      <c r="B21" s="23">
        <v>13</v>
      </c>
      <c r="C21" s="23">
        <v>0</v>
      </c>
      <c r="D21" s="23">
        <v>1</v>
      </c>
      <c r="E21" s="23">
        <v>0</v>
      </c>
      <c r="F21" s="24">
        <v>9.1</v>
      </c>
      <c r="G21" s="25">
        <v>6</v>
      </c>
      <c r="H21" s="24">
        <v>7.1</v>
      </c>
      <c r="I21" s="24">
        <v>8.4</v>
      </c>
      <c r="J21" s="24">
        <v>4.5</v>
      </c>
      <c r="K21" s="24">
        <v>6</v>
      </c>
      <c r="L21" s="24">
        <v>13.200000000000001</v>
      </c>
      <c r="O21" s="39" t="s">
        <v>44</v>
      </c>
      <c r="P21" s="39">
        <v>3.9324907619843127E-2</v>
      </c>
      <c r="Q21" s="39">
        <v>0.146298538161339</v>
      </c>
      <c r="R21" s="39">
        <v>0.26879904689461326</v>
      </c>
      <c r="S21" s="43">
        <v>0.7883775163950959</v>
      </c>
      <c r="T21" s="39">
        <v>-0.24926286883668819</v>
      </c>
      <c r="U21" s="39">
        <v>0.32791268407637447</v>
      </c>
      <c r="V21" s="39">
        <v>-0.24926286883668819</v>
      </c>
      <c r="W21" s="39">
        <v>0.32791268407637447</v>
      </c>
    </row>
    <row r="22" spans="1:23" ht="15" x14ac:dyDescent="0.2">
      <c r="A22" s="22" t="s">
        <v>78</v>
      </c>
      <c r="B22" s="23">
        <v>8</v>
      </c>
      <c r="C22" s="23">
        <v>0</v>
      </c>
      <c r="D22" s="23">
        <v>1</v>
      </c>
      <c r="E22" s="23">
        <v>0</v>
      </c>
      <c r="F22" s="24">
        <v>5.2</v>
      </c>
      <c r="G22" s="25">
        <v>3.8</v>
      </c>
      <c r="H22" s="24">
        <v>5</v>
      </c>
      <c r="I22" s="24">
        <v>8.4</v>
      </c>
      <c r="J22" s="24">
        <v>3.3</v>
      </c>
      <c r="K22" s="24">
        <v>5.2</v>
      </c>
      <c r="L22" s="24">
        <v>10.5</v>
      </c>
      <c r="O22" s="39" t="s">
        <v>46</v>
      </c>
      <c r="P22" s="39">
        <v>0.21518203177210227</v>
      </c>
      <c r="Q22" s="39">
        <v>5.5204313663762182E-2</v>
      </c>
      <c r="R22" s="39">
        <v>3.8979206060368865</v>
      </c>
      <c r="S22" s="39">
        <v>1.3464799235688235E-4</v>
      </c>
      <c r="T22" s="39">
        <v>0.1062862742938908</v>
      </c>
      <c r="U22" s="39">
        <v>0.32407778925031372</v>
      </c>
      <c r="V22" s="39">
        <v>0.1062862742938908</v>
      </c>
      <c r="W22" s="39">
        <v>0.32407778925031372</v>
      </c>
    </row>
    <row r="23" spans="1:23" ht="15" x14ac:dyDescent="0.2">
      <c r="A23" s="22" t="s">
        <v>79</v>
      </c>
      <c r="B23" s="23">
        <v>12</v>
      </c>
      <c r="C23" s="23">
        <v>1</v>
      </c>
      <c r="D23" s="23">
        <v>1</v>
      </c>
      <c r="E23" s="23">
        <v>1</v>
      </c>
      <c r="F23" s="24">
        <v>9.6</v>
      </c>
      <c r="G23" s="25">
        <v>7.2</v>
      </c>
      <c r="H23" s="24">
        <v>7.8</v>
      </c>
      <c r="I23" s="24">
        <v>4.5</v>
      </c>
      <c r="J23" s="24">
        <v>4.3</v>
      </c>
      <c r="K23" s="24">
        <v>7.7</v>
      </c>
      <c r="L23" s="24">
        <v>14.850000000000001</v>
      </c>
      <c r="O23" s="39" t="s">
        <v>49</v>
      </c>
      <c r="P23" s="39">
        <v>0.63093600741920097</v>
      </c>
      <c r="Q23" s="39">
        <v>8.0221452402039081E-2</v>
      </c>
      <c r="R23" s="39">
        <v>7.8649287506936707</v>
      </c>
      <c r="S23" s="39">
        <v>2.756171435059322E-13</v>
      </c>
      <c r="T23" s="39">
        <v>0.47269156517271099</v>
      </c>
      <c r="U23" s="39">
        <v>0.7891804496656909</v>
      </c>
      <c r="V23" s="39">
        <v>0.47269156517271099</v>
      </c>
      <c r="W23" s="39">
        <v>0.7891804496656909</v>
      </c>
    </row>
    <row r="24" spans="1:23" ht="15" x14ac:dyDescent="0.2">
      <c r="A24" s="22" t="s">
        <v>80</v>
      </c>
      <c r="B24" s="23">
        <v>3</v>
      </c>
      <c r="C24" s="23">
        <v>0</v>
      </c>
      <c r="D24" s="23">
        <v>0</v>
      </c>
      <c r="E24" s="23">
        <v>1</v>
      </c>
      <c r="F24" s="24">
        <v>8.6</v>
      </c>
      <c r="G24" s="25">
        <v>5.0999999999999996</v>
      </c>
      <c r="H24" s="24">
        <v>4.7</v>
      </c>
      <c r="I24" s="24">
        <v>3.7</v>
      </c>
      <c r="J24" s="24">
        <v>4.8</v>
      </c>
      <c r="K24" s="24">
        <v>5.0999999999999996</v>
      </c>
      <c r="L24" s="24">
        <v>12.149999999999999</v>
      </c>
      <c r="O24" s="39" t="s">
        <v>52</v>
      </c>
      <c r="P24" s="39">
        <v>-0.14896036219206615</v>
      </c>
      <c r="Q24" s="39">
        <v>8.2180505496757067E-2</v>
      </c>
      <c r="R24" s="39">
        <v>-1.8125997314283286</v>
      </c>
      <c r="S24" s="43">
        <v>7.1480395179156692E-2</v>
      </c>
      <c r="T24" s="39">
        <v>-0.3110692229328918</v>
      </c>
      <c r="U24" s="39">
        <v>1.3148498548759491E-2</v>
      </c>
      <c r="V24" s="39">
        <v>-0.3110692229328918</v>
      </c>
      <c r="W24" s="39">
        <v>1.3148498548759491E-2</v>
      </c>
    </row>
    <row r="25" spans="1:23" ht="15" x14ac:dyDescent="0.2">
      <c r="A25" s="22" t="s">
        <v>81</v>
      </c>
      <c r="B25" s="23">
        <v>10</v>
      </c>
      <c r="C25" s="23">
        <v>0</v>
      </c>
      <c r="D25" s="23">
        <v>1</v>
      </c>
      <c r="E25" s="23">
        <v>1</v>
      </c>
      <c r="F25" s="24">
        <v>9.3000000000000007</v>
      </c>
      <c r="G25" s="25">
        <v>3.9</v>
      </c>
      <c r="H25" s="24">
        <v>4.5</v>
      </c>
      <c r="I25" s="24">
        <v>6.2</v>
      </c>
      <c r="J25" s="24">
        <v>6.7</v>
      </c>
      <c r="K25" s="24">
        <v>7.2</v>
      </c>
      <c r="L25" s="24">
        <v>12</v>
      </c>
      <c r="O25" s="39" t="s">
        <v>54</v>
      </c>
      <c r="P25" s="39">
        <v>-0.11398391334395556</v>
      </c>
      <c r="Q25" s="39">
        <v>4.8390204679017668E-2</v>
      </c>
      <c r="R25" s="39">
        <v>-2.3555162475553608</v>
      </c>
      <c r="S25" s="39">
        <v>1.9521780884638684E-2</v>
      </c>
      <c r="T25" s="39">
        <v>-0.20943819297041122</v>
      </c>
      <c r="U25" s="39">
        <v>-1.852963371749991E-2</v>
      </c>
      <c r="V25" s="39">
        <v>-0.20943819297041122</v>
      </c>
      <c r="W25" s="39">
        <v>-1.852963371749991E-2</v>
      </c>
    </row>
    <row r="26" spans="1:23" ht="15" x14ac:dyDescent="0.2">
      <c r="A26" s="22" t="s">
        <v>82</v>
      </c>
      <c r="B26" s="23">
        <v>5</v>
      </c>
      <c r="C26" s="23">
        <v>0</v>
      </c>
      <c r="D26" s="23">
        <v>1</v>
      </c>
      <c r="E26" s="23">
        <v>0</v>
      </c>
      <c r="F26" s="24">
        <v>6</v>
      </c>
      <c r="G26" s="25">
        <v>4.0999999999999996</v>
      </c>
      <c r="H26" s="24">
        <v>5.3</v>
      </c>
      <c r="I26" s="24">
        <v>8</v>
      </c>
      <c r="J26" s="24">
        <v>4.7</v>
      </c>
      <c r="K26" s="24">
        <v>4.7</v>
      </c>
      <c r="L26" s="24">
        <v>8.25</v>
      </c>
      <c r="O26" s="39" t="s">
        <v>259</v>
      </c>
      <c r="P26" s="39">
        <v>-0.19468476301123974</v>
      </c>
      <c r="Q26" s="39">
        <v>8.9756333080205183E-2</v>
      </c>
      <c r="R26" s="39">
        <v>-2.1690365050594456</v>
      </c>
      <c r="S26" s="39">
        <v>3.1328622012285257E-2</v>
      </c>
      <c r="T26" s="39">
        <v>-0.37173766396328262</v>
      </c>
      <c r="U26" s="39">
        <v>-1.7631862059196868E-2</v>
      </c>
      <c r="V26" s="39">
        <v>-0.37173766396328262</v>
      </c>
      <c r="W26" s="39">
        <v>-1.7631862059196868E-2</v>
      </c>
    </row>
    <row r="27" spans="1:23" ht="15.75" thickBot="1" x14ac:dyDescent="0.25">
      <c r="A27" s="22" t="s">
        <v>83</v>
      </c>
      <c r="B27" s="23">
        <v>3</v>
      </c>
      <c r="C27" s="23">
        <v>0</v>
      </c>
      <c r="D27" s="23">
        <v>1</v>
      </c>
      <c r="E27" s="23">
        <v>0</v>
      </c>
      <c r="F27" s="24">
        <v>6.4</v>
      </c>
      <c r="G27" s="25">
        <v>3.6</v>
      </c>
      <c r="H27" s="24">
        <v>5.3</v>
      </c>
      <c r="I27" s="24">
        <v>7.1</v>
      </c>
      <c r="J27" s="24">
        <v>5.6</v>
      </c>
      <c r="K27" s="24">
        <v>6.1</v>
      </c>
      <c r="L27" s="24">
        <v>10.5</v>
      </c>
      <c r="O27" s="40" t="s">
        <v>264</v>
      </c>
      <c r="P27" s="40">
        <v>0.36414123860946995</v>
      </c>
      <c r="Q27" s="40">
        <v>7.0565420807501139E-2</v>
      </c>
      <c r="R27" s="40">
        <v>5.160335394340362</v>
      </c>
      <c r="S27" s="40">
        <v>6.2049857470310431E-7</v>
      </c>
      <c r="T27" s="40">
        <v>0.22494423676999636</v>
      </c>
      <c r="U27" s="40">
        <v>0.50333824044894349</v>
      </c>
      <c r="V27" s="40">
        <v>0.22494423676999636</v>
      </c>
      <c r="W27" s="40">
        <v>0.50333824044894349</v>
      </c>
    </row>
    <row r="28" spans="1:23" ht="15" x14ac:dyDescent="0.2">
      <c r="A28" s="22" t="s">
        <v>84</v>
      </c>
      <c r="B28" s="23">
        <v>9</v>
      </c>
      <c r="C28" s="23">
        <v>0</v>
      </c>
      <c r="D28" s="23">
        <v>0</v>
      </c>
      <c r="E28" s="23">
        <v>0</v>
      </c>
      <c r="F28" s="24">
        <v>8.5</v>
      </c>
      <c r="G28" s="25">
        <v>3</v>
      </c>
      <c r="H28" s="24">
        <v>3.7</v>
      </c>
      <c r="I28" s="24">
        <v>4.8</v>
      </c>
      <c r="J28" s="24">
        <v>5.3</v>
      </c>
      <c r="K28" s="24">
        <v>5.8</v>
      </c>
      <c r="L28" s="24">
        <v>10.5</v>
      </c>
      <c r="O28" s="39"/>
      <c r="P28" s="39"/>
      <c r="Q28" s="39"/>
      <c r="R28" s="39"/>
      <c r="S28" s="39"/>
      <c r="T28" s="39"/>
      <c r="U28" s="39"/>
      <c r="V28" s="39"/>
      <c r="W28" s="39"/>
    </row>
    <row r="29" spans="1:23" ht="15" x14ac:dyDescent="0.2">
      <c r="A29" s="22" t="s">
        <v>85</v>
      </c>
      <c r="B29" s="23">
        <v>4</v>
      </c>
      <c r="C29" s="23">
        <v>1</v>
      </c>
      <c r="D29" s="23">
        <v>1</v>
      </c>
      <c r="E29" s="23">
        <v>0</v>
      </c>
      <c r="F29" s="24">
        <v>7</v>
      </c>
      <c r="G29" s="25">
        <v>3.3</v>
      </c>
      <c r="H29" s="24">
        <v>4.2</v>
      </c>
      <c r="I29" s="24">
        <v>9</v>
      </c>
      <c r="J29" s="24">
        <v>4.3</v>
      </c>
      <c r="K29" s="24">
        <v>5.5</v>
      </c>
      <c r="L29" s="24">
        <v>8.3999999999999986</v>
      </c>
      <c r="O29" s="39"/>
      <c r="P29" s="39"/>
      <c r="Q29" s="39"/>
      <c r="R29" s="39"/>
      <c r="S29" s="39"/>
      <c r="T29" s="39"/>
      <c r="U29" s="39"/>
      <c r="V29" s="39"/>
      <c r="W29" s="39"/>
    </row>
    <row r="30" spans="1:23" ht="15" x14ac:dyDescent="0.2">
      <c r="A30" s="22" t="s">
        <v>86</v>
      </c>
      <c r="B30" s="23">
        <v>13</v>
      </c>
      <c r="C30" s="23">
        <v>0</v>
      </c>
      <c r="D30" s="23">
        <v>0</v>
      </c>
      <c r="E30" s="23">
        <v>0</v>
      </c>
      <c r="F30" s="24">
        <v>8.5</v>
      </c>
      <c r="G30" s="25">
        <v>3</v>
      </c>
      <c r="H30" s="24">
        <v>3.7</v>
      </c>
      <c r="I30" s="24">
        <v>4.8</v>
      </c>
      <c r="J30" s="24">
        <v>5.7</v>
      </c>
      <c r="K30" s="24">
        <v>6</v>
      </c>
      <c r="L30" s="24">
        <v>10.8</v>
      </c>
      <c r="O30" s="39"/>
      <c r="P30" s="39"/>
      <c r="Q30" s="39"/>
      <c r="R30" s="39"/>
      <c r="S30" s="39"/>
      <c r="T30" s="39"/>
      <c r="U30" s="39"/>
      <c r="V30" s="39"/>
      <c r="W30" s="39"/>
    </row>
    <row r="31" spans="1:23" ht="15" x14ac:dyDescent="0.2">
      <c r="A31" s="22" t="s">
        <v>87</v>
      </c>
      <c r="B31" s="23">
        <v>4</v>
      </c>
      <c r="C31" s="23">
        <v>1</v>
      </c>
      <c r="D31" s="23">
        <v>1</v>
      </c>
      <c r="E31" s="23">
        <v>0</v>
      </c>
      <c r="F31" s="24">
        <v>7.6</v>
      </c>
      <c r="G31" s="25">
        <v>3.6</v>
      </c>
      <c r="H31" s="24">
        <v>4.5999999999999996</v>
      </c>
      <c r="I31" s="24">
        <v>7.7</v>
      </c>
      <c r="J31" s="24">
        <v>4.7</v>
      </c>
      <c r="K31" s="24">
        <v>4</v>
      </c>
      <c r="L31" s="24">
        <v>9.3000000000000007</v>
      </c>
    </row>
    <row r="32" spans="1:23" ht="15" x14ac:dyDescent="0.2">
      <c r="A32" s="22" t="s">
        <v>88</v>
      </c>
      <c r="B32" s="23">
        <v>13</v>
      </c>
      <c r="C32" s="23">
        <v>1</v>
      </c>
      <c r="D32" s="23">
        <v>0</v>
      </c>
      <c r="E32" s="23">
        <v>1</v>
      </c>
      <c r="F32" s="24">
        <v>6.9</v>
      </c>
      <c r="G32" s="25">
        <v>3.4</v>
      </c>
      <c r="H32" s="24">
        <v>4.7</v>
      </c>
      <c r="I32" s="24">
        <v>5.2</v>
      </c>
      <c r="J32" s="24">
        <v>3.7</v>
      </c>
      <c r="K32" s="24">
        <v>4.3</v>
      </c>
      <c r="L32" s="24">
        <v>10.649999999999999</v>
      </c>
    </row>
    <row r="33" spans="1:12" ht="15" x14ac:dyDescent="0.2">
      <c r="A33" s="22" t="s">
        <v>89</v>
      </c>
      <c r="B33" s="23">
        <v>2</v>
      </c>
      <c r="C33" s="23">
        <v>0</v>
      </c>
      <c r="D33" s="23">
        <v>1</v>
      </c>
      <c r="E33" s="23">
        <v>0</v>
      </c>
      <c r="F33" s="24">
        <v>8.1</v>
      </c>
      <c r="G33" s="25">
        <v>2.5</v>
      </c>
      <c r="H33" s="24">
        <v>3.8</v>
      </c>
      <c r="I33" s="24">
        <v>6.6</v>
      </c>
      <c r="J33" s="24">
        <v>3</v>
      </c>
      <c r="K33" s="24">
        <v>4.5</v>
      </c>
      <c r="L33" s="24">
        <v>9.3000000000000007</v>
      </c>
    </row>
    <row r="34" spans="1:12" ht="15" x14ac:dyDescent="0.2">
      <c r="A34" s="22" t="s">
        <v>90</v>
      </c>
      <c r="B34" s="23">
        <v>15</v>
      </c>
      <c r="C34" s="23">
        <v>1</v>
      </c>
      <c r="D34" s="23">
        <v>1</v>
      </c>
      <c r="E34" s="23">
        <v>0</v>
      </c>
      <c r="F34" s="24">
        <v>6.7</v>
      </c>
      <c r="G34" s="25">
        <v>3.7</v>
      </c>
      <c r="H34" s="24">
        <v>4.9000000000000004</v>
      </c>
      <c r="I34" s="24">
        <v>9.1999999999999993</v>
      </c>
      <c r="J34" s="24">
        <v>3.5</v>
      </c>
      <c r="K34" s="24">
        <v>5.3</v>
      </c>
      <c r="L34" s="24">
        <v>11.399999999999999</v>
      </c>
    </row>
    <row r="35" spans="1:12" ht="15" x14ac:dyDescent="0.2">
      <c r="A35" s="22" t="s">
        <v>91</v>
      </c>
      <c r="B35" s="23">
        <v>10</v>
      </c>
      <c r="C35" s="23">
        <v>1</v>
      </c>
      <c r="D35" s="23">
        <v>1</v>
      </c>
      <c r="E35" s="23">
        <v>0</v>
      </c>
      <c r="F35" s="24">
        <v>8</v>
      </c>
      <c r="G35" s="25">
        <v>4.8</v>
      </c>
      <c r="H35" s="24">
        <v>4.7</v>
      </c>
      <c r="I35" s="24">
        <v>8.6999999999999993</v>
      </c>
      <c r="J35" s="24">
        <v>4.7</v>
      </c>
      <c r="K35" s="24">
        <v>5.7</v>
      </c>
      <c r="L35" s="24">
        <v>13.5</v>
      </c>
    </row>
    <row r="36" spans="1:12" ht="15" x14ac:dyDescent="0.2">
      <c r="A36" s="22" t="s">
        <v>92</v>
      </c>
      <c r="B36" s="23">
        <v>6</v>
      </c>
      <c r="C36" s="23">
        <v>0</v>
      </c>
      <c r="D36" s="23">
        <v>1</v>
      </c>
      <c r="E36" s="23">
        <v>0</v>
      </c>
      <c r="F36" s="24">
        <v>6.7</v>
      </c>
      <c r="G36" s="25">
        <v>4</v>
      </c>
      <c r="H36" s="24">
        <v>6.8</v>
      </c>
      <c r="I36" s="24">
        <v>8.4</v>
      </c>
      <c r="J36" s="24">
        <v>2.5</v>
      </c>
      <c r="K36" s="24">
        <v>5</v>
      </c>
      <c r="L36" s="24">
        <v>10.050000000000001</v>
      </c>
    </row>
    <row r="37" spans="1:12" ht="15" x14ac:dyDescent="0.2">
      <c r="A37" s="22" t="s">
        <v>93</v>
      </c>
      <c r="B37" s="23">
        <v>3</v>
      </c>
      <c r="C37" s="23">
        <v>0</v>
      </c>
      <c r="D37" s="23">
        <v>0</v>
      </c>
      <c r="E37" s="23">
        <v>0</v>
      </c>
      <c r="F37" s="24">
        <v>8.6999999999999993</v>
      </c>
      <c r="G37" s="25">
        <v>3.2</v>
      </c>
      <c r="H37" s="24">
        <v>2.9</v>
      </c>
      <c r="I37" s="24">
        <v>5.6</v>
      </c>
      <c r="J37" s="24">
        <v>3.1</v>
      </c>
      <c r="K37" s="24">
        <v>4.3</v>
      </c>
      <c r="L37" s="24">
        <v>10.649999999999999</v>
      </c>
    </row>
    <row r="38" spans="1:12" ht="15" x14ac:dyDescent="0.2">
      <c r="A38" s="22" t="s">
        <v>94</v>
      </c>
      <c r="B38" s="23">
        <v>9</v>
      </c>
      <c r="C38" s="23">
        <v>0</v>
      </c>
      <c r="D38" s="23">
        <v>0</v>
      </c>
      <c r="E38" s="23">
        <v>1</v>
      </c>
      <c r="F38" s="24">
        <v>9</v>
      </c>
      <c r="G38" s="25">
        <v>3.4</v>
      </c>
      <c r="H38" s="24">
        <v>4.5</v>
      </c>
      <c r="I38" s="24">
        <v>6.8</v>
      </c>
      <c r="J38" s="24">
        <v>3.9</v>
      </c>
      <c r="K38" s="24">
        <v>4.5999999999999996</v>
      </c>
      <c r="L38" s="24">
        <v>10.8</v>
      </c>
    </row>
    <row r="39" spans="1:12" ht="15" x14ac:dyDescent="0.2">
      <c r="A39" s="22" t="s">
        <v>95</v>
      </c>
      <c r="B39" s="23">
        <v>10</v>
      </c>
      <c r="C39" s="23">
        <v>0</v>
      </c>
      <c r="D39" s="23">
        <v>1</v>
      </c>
      <c r="E39" s="23">
        <v>1</v>
      </c>
      <c r="F39" s="24">
        <v>9.6</v>
      </c>
      <c r="G39" s="25">
        <v>5.6</v>
      </c>
      <c r="H39" s="24">
        <v>5.5</v>
      </c>
      <c r="I39" s="24">
        <v>7.7</v>
      </c>
      <c r="J39" s="24">
        <v>5.2</v>
      </c>
      <c r="K39" s="24">
        <v>8.1</v>
      </c>
      <c r="L39" s="24">
        <v>14.850000000000001</v>
      </c>
    </row>
    <row r="40" spans="1:12" ht="15" x14ac:dyDescent="0.2">
      <c r="A40" s="22" t="s">
        <v>96</v>
      </c>
      <c r="B40" s="23">
        <v>12</v>
      </c>
      <c r="C40" s="23">
        <v>1</v>
      </c>
      <c r="D40" s="23">
        <v>1</v>
      </c>
      <c r="E40" s="23">
        <v>0</v>
      </c>
      <c r="F40" s="24">
        <v>8.1999999999999993</v>
      </c>
      <c r="G40" s="25">
        <v>3.6</v>
      </c>
      <c r="H40" s="24">
        <v>5</v>
      </c>
      <c r="I40" s="24">
        <v>9</v>
      </c>
      <c r="J40" s="24">
        <v>4.7</v>
      </c>
      <c r="K40" s="24">
        <v>6.2</v>
      </c>
      <c r="L40" s="24">
        <v>11.399999999999999</v>
      </c>
    </row>
    <row r="41" spans="1:12" ht="15" x14ac:dyDescent="0.2">
      <c r="A41" s="22" t="s">
        <v>97</v>
      </c>
      <c r="B41" s="23">
        <v>9</v>
      </c>
      <c r="C41" s="23">
        <v>0</v>
      </c>
      <c r="D41" s="23">
        <v>1</v>
      </c>
      <c r="E41" s="23">
        <v>0</v>
      </c>
      <c r="F41" s="24">
        <v>6.1</v>
      </c>
      <c r="G41" s="25">
        <v>4.9000000000000004</v>
      </c>
      <c r="H41" s="24">
        <v>6.4</v>
      </c>
      <c r="I41" s="24">
        <v>8.1999999999999993</v>
      </c>
      <c r="J41" s="24">
        <v>4.5</v>
      </c>
      <c r="K41" s="24">
        <v>4.8</v>
      </c>
      <c r="L41" s="24">
        <v>8.6999999999999993</v>
      </c>
    </row>
    <row r="42" spans="1:12" ht="15" x14ac:dyDescent="0.2">
      <c r="A42" s="22" t="s">
        <v>98</v>
      </c>
      <c r="B42" s="23">
        <v>6</v>
      </c>
      <c r="C42" s="23">
        <v>1</v>
      </c>
      <c r="D42" s="23">
        <v>1</v>
      </c>
      <c r="E42" s="23">
        <v>0</v>
      </c>
      <c r="F42" s="24">
        <v>8.3000000000000007</v>
      </c>
      <c r="G42" s="25">
        <v>4.9000000000000004</v>
      </c>
      <c r="H42" s="24">
        <v>5.2</v>
      </c>
      <c r="I42" s="24">
        <v>9.1</v>
      </c>
      <c r="J42" s="24">
        <v>4.5999999999999996</v>
      </c>
      <c r="K42" s="24">
        <v>5.5</v>
      </c>
      <c r="L42" s="24">
        <v>12.600000000000001</v>
      </c>
    </row>
    <row r="43" spans="1:12" ht="15" x14ac:dyDescent="0.2">
      <c r="A43" s="22" t="s">
        <v>99</v>
      </c>
      <c r="B43" s="23">
        <v>2</v>
      </c>
      <c r="C43" s="23">
        <v>1</v>
      </c>
      <c r="D43" s="23">
        <v>0</v>
      </c>
      <c r="E43" s="23">
        <v>1</v>
      </c>
      <c r="F43" s="24">
        <v>9.4</v>
      </c>
      <c r="G43" s="25">
        <v>5.3</v>
      </c>
      <c r="H43" s="24">
        <v>4.9000000000000004</v>
      </c>
      <c r="I43" s="24">
        <v>8.5</v>
      </c>
      <c r="J43" s="24">
        <v>4.0999999999999996</v>
      </c>
      <c r="K43" s="24">
        <v>5.4</v>
      </c>
      <c r="L43" s="24">
        <v>11.850000000000001</v>
      </c>
    </row>
    <row r="44" spans="1:12" ht="15" x14ac:dyDescent="0.2">
      <c r="A44" s="22" t="s">
        <v>100</v>
      </c>
      <c r="B44" s="23">
        <v>10</v>
      </c>
      <c r="C44" s="23">
        <v>0</v>
      </c>
      <c r="D44" s="23">
        <v>0</v>
      </c>
      <c r="E44" s="23">
        <v>1</v>
      </c>
      <c r="F44" s="24">
        <v>9.3000000000000007</v>
      </c>
      <c r="G44" s="25">
        <v>5.0999999999999996</v>
      </c>
      <c r="H44" s="24">
        <v>6.3</v>
      </c>
      <c r="I44" s="24">
        <v>7.4</v>
      </c>
      <c r="J44" s="24">
        <v>4.5999999999999996</v>
      </c>
      <c r="K44" s="24">
        <v>6.8</v>
      </c>
      <c r="L44" s="24">
        <v>11.399999999999999</v>
      </c>
    </row>
    <row r="45" spans="1:12" ht="15" x14ac:dyDescent="0.2">
      <c r="A45" s="22" t="s">
        <v>101</v>
      </c>
      <c r="B45" s="23">
        <v>15</v>
      </c>
      <c r="C45" s="23">
        <v>1</v>
      </c>
      <c r="D45" s="23">
        <v>1</v>
      </c>
      <c r="E45" s="23">
        <v>1</v>
      </c>
      <c r="F45" s="24">
        <v>5.0999999999999996</v>
      </c>
      <c r="G45" s="25">
        <v>6.6</v>
      </c>
      <c r="H45" s="24">
        <v>7.8</v>
      </c>
      <c r="I45" s="24">
        <v>5.9</v>
      </c>
      <c r="J45" s="24">
        <v>4.9000000000000004</v>
      </c>
      <c r="K45" s="24">
        <v>6.9</v>
      </c>
      <c r="L45" s="24">
        <v>12.600000000000001</v>
      </c>
    </row>
    <row r="46" spans="1:12" ht="15" x14ac:dyDescent="0.2">
      <c r="A46" s="22" t="s">
        <v>102</v>
      </c>
      <c r="B46" s="23">
        <v>6</v>
      </c>
      <c r="C46" s="23">
        <v>1</v>
      </c>
      <c r="D46" s="23">
        <v>0</v>
      </c>
      <c r="E46" s="23">
        <v>0</v>
      </c>
      <c r="F46" s="24">
        <v>8</v>
      </c>
      <c r="G46" s="25">
        <v>2.5</v>
      </c>
      <c r="H46" s="24">
        <v>3</v>
      </c>
      <c r="I46" s="24">
        <v>5.2</v>
      </c>
      <c r="J46" s="24">
        <v>4.3</v>
      </c>
      <c r="K46" s="24">
        <v>6.5</v>
      </c>
      <c r="L46" s="24">
        <v>9.75</v>
      </c>
    </row>
    <row r="47" spans="1:12" ht="15" x14ac:dyDescent="0.2">
      <c r="A47" s="22" t="s">
        <v>103</v>
      </c>
      <c r="B47" s="23">
        <v>5</v>
      </c>
      <c r="C47" s="23">
        <v>0</v>
      </c>
      <c r="D47" s="23">
        <v>1</v>
      </c>
      <c r="E47" s="23">
        <v>0</v>
      </c>
      <c r="F47" s="24">
        <v>5.9</v>
      </c>
      <c r="G47" s="25">
        <v>5.6</v>
      </c>
      <c r="H47" s="24">
        <v>5.5</v>
      </c>
      <c r="I47" s="24">
        <v>8.4</v>
      </c>
      <c r="J47" s="24">
        <v>5.2</v>
      </c>
      <c r="K47" s="24">
        <v>5.9</v>
      </c>
      <c r="L47" s="24">
        <v>11.55</v>
      </c>
    </row>
    <row r="48" spans="1:12" ht="15" x14ac:dyDescent="0.2">
      <c r="A48" s="22" t="s">
        <v>104</v>
      </c>
      <c r="B48" s="23">
        <v>4</v>
      </c>
      <c r="C48" s="23">
        <v>1</v>
      </c>
      <c r="D48" s="23">
        <v>0</v>
      </c>
      <c r="E48" s="23">
        <v>1</v>
      </c>
      <c r="F48" s="24">
        <v>10</v>
      </c>
      <c r="G48" s="25">
        <v>5.8</v>
      </c>
      <c r="H48" s="24">
        <v>4.5</v>
      </c>
      <c r="I48" s="24">
        <v>3.8</v>
      </c>
      <c r="J48" s="24">
        <v>5</v>
      </c>
      <c r="K48" s="24">
        <v>6.3</v>
      </c>
      <c r="L48" s="24">
        <v>12</v>
      </c>
    </row>
    <row r="49" spans="1:12" ht="15" x14ac:dyDescent="0.2">
      <c r="A49" s="22" t="s">
        <v>105</v>
      </c>
      <c r="B49" s="23">
        <v>8</v>
      </c>
      <c r="C49" s="23">
        <v>1</v>
      </c>
      <c r="D49" s="23">
        <v>1</v>
      </c>
      <c r="E49" s="23">
        <v>0</v>
      </c>
      <c r="F49" s="24">
        <v>5.7</v>
      </c>
      <c r="G49" s="25">
        <v>3.8</v>
      </c>
      <c r="H49" s="24">
        <v>6</v>
      </c>
      <c r="I49" s="24">
        <v>8.1999999999999993</v>
      </c>
      <c r="J49" s="24">
        <v>6.5</v>
      </c>
      <c r="K49" s="24">
        <v>7.5</v>
      </c>
      <c r="L49" s="24">
        <v>10.649999999999999</v>
      </c>
    </row>
    <row r="50" spans="1:12" ht="15" x14ac:dyDescent="0.2">
      <c r="A50" s="22" t="s">
        <v>106</v>
      </c>
      <c r="B50" s="23">
        <v>13</v>
      </c>
      <c r="C50" s="23">
        <v>0</v>
      </c>
      <c r="D50" s="23">
        <v>1</v>
      </c>
      <c r="E50" s="23">
        <v>1</v>
      </c>
      <c r="F50" s="24">
        <v>9.9</v>
      </c>
      <c r="G50" s="25">
        <v>5.2</v>
      </c>
      <c r="H50" s="24">
        <v>6.7</v>
      </c>
      <c r="I50" s="24">
        <v>6.8</v>
      </c>
      <c r="J50" s="24">
        <v>4.5</v>
      </c>
      <c r="K50" s="24">
        <v>6.1</v>
      </c>
      <c r="L50" s="24">
        <v>12.75</v>
      </c>
    </row>
    <row r="51" spans="1:12" ht="15" x14ac:dyDescent="0.2">
      <c r="A51" s="22" t="s">
        <v>107</v>
      </c>
      <c r="B51" s="23">
        <v>3</v>
      </c>
      <c r="C51" s="23">
        <v>1</v>
      </c>
      <c r="D51" s="23">
        <v>0</v>
      </c>
      <c r="E51" s="23">
        <v>1</v>
      </c>
      <c r="F51" s="24">
        <v>7.9</v>
      </c>
      <c r="G51" s="25">
        <v>3.9</v>
      </c>
      <c r="H51" s="24">
        <v>5.8</v>
      </c>
      <c r="I51" s="24">
        <v>4.7</v>
      </c>
      <c r="J51" s="24">
        <v>4.0999999999999996</v>
      </c>
      <c r="K51" s="24">
        <v>5.8</v>
      </c>
      <c r="L51" s="24">
        <v>11.399999999999999</v>
      </c>
    </row>
    <row r="52" spans="1:12" ht="15" x14ac:dyDescent="0.2">
      <c r="A52" s="22" t="s">
        <v>108</v>
      </c>
      <c r="B52" s="23">
        <v>10</v>
      </c>
      <c r="C52" s="23">
        <v>0</v>
      </c>
      <c r="D52" s="23">
        <v>1</v>
      </c>
      <c r="E52" s="23">
        <v>0</v>
      </c>
      <c r="F52" s="24">
        <v>6.7</v>
      </c>
      <c r="G52" s="25">
        <v>3.6</v>
      </c>
      <c r="H52" s="24">
        <v>4.8</v>
      </c>
      <c r="I52" s="24">
        <v>7.2</v>
      </c>
      <c r="J52" s="24">
        <v>4</v>
      </c>
      <c r="K52" s="24">
        <v>4.2</v>
      </c>
      <c r="L52" s="24">
        <v>10.8</v>
      </c>
    </row>
    <row r="53" spans="1:12" ht="15" x14ac:dyDescent="0.2">
      <c r="A53" s="22" t="s">
        <v>109</v>
      </c>
      <c r="B53" s="23">
        <v>7</v>
      </c>
      <c r="C53" s="23">
        <v>1</v>
      </c>
      <c r="D53" s="23">
        <v>0</v>
      </c>
      <c r="E53" s="23">
        <v>0</v>
      </c>
      <c r="F53" s="24">
        <v>8.1999999999999993</v>
      </c>
      <c r="G53" s="25">
        <v>4.2</v>
      </c>
      <c r="H53" s="24">
        <v>3.1</v>
      </c>
      <c r="I53" s="24">
        <v>5.3</v>
      </c>
      <c r="J53" s="24">
        <v>4.5</v>
      </c>
      <c r="K53" s="24">
        <v>7.4</v>
      </c>
      <c r="L53" s="24">
        <v>12.299999999999999</v>
      </c>
    </row>
    <row r="54" spans="1:12" ht="15" x14ac:dyDescent="0.2">
      <c r="A54" s="22" t="s">
        <v>110</v>
      </c>
      <c r="B54" s="23">
        <v>8</v>
      </c>
      <c r="C54" s="23">
        <v>0</v>
      </c>
      <c r="D54" s="23">
        <v>1</v>
      </c>
      <c r="E54" s="23">
        <v>1</v>
      </c>
      <c r="F54" s="24">
        <v>9.4</v>
      </c>
      <c r="G54" s="25">
        <v>4</v>
      </c>
      <c r="H54" s="24">
        <v>4.5999999999999996</v>
      </c>
      <c r="I54" s="24">
        <v>6.3</v>
      </c>
      <c r="J54" s="24">
        <v>4.7</v>
      </c>
      <c r="K54" s="24">
        <v>6.1</v>
      </c>
      <c r="L54" s="24">
        <v>13.5</v>
      </c>
    </row>
    <row r="55" spans="1:12" ht="15" x14ac:dyDescent="0.2">
      <c r="A55" s="22" t="s">
        <v>111</v>
      </c>
      <c r="B55" s="23">
        <v>11</v>
      </c>
      <c r="C55" s="23">
        <v>1</v>
      </c>
      <c r="D55" s="23">
        <v>0</v>
      </c>
      <c r="E55" s="23">
        <v>1</v>
      </c>
      <c r="F55" s="24">
        <v>6.9</v>
      </c>
      <c r="G55" s="25">
        <v>3.4</v>
      </c>
      <c r="H55" s="24">
        <v>4.7</v>
      </c>
      <c r="I55" s="24">
        <v>5.2</v>
      </c>
      <c r="J55" s="24">
        <v>3.2</v>
      </c>
      <c r="K55" s="24">
        <v>4.4000000000000004</v>
      </c>
      <c r="L55" s="24">
        <v>10.8</v>
      </c>
    </row>
    <row r="56" spans="1:12" ht="15" x14ac:dyDescent="0.2">
      <c r="A56" s="22" t="s">
        <v>112</v>
      </c>
      <c r="B56" s="23">
        <v>14</v>
      </c>
      <c r="C56" s="23">
        <v>1</v>
      </c>
      <c r="D56" s="23">
        <v>1</v>
      </c>
      <c r="E56" s="23">
        <v>0</v>
      </c>
      <c r="F56" s="24">
        <v>8</v>
      </c>
      <c r="G56" s="25">
        <v>4.8</v>
      </c>
      <c r="H56" s="24">
        <v>4.7</v>
      </c>
      <c r="I56" s="24">
        <v>8.6999999999999993</v>
      </c>
      <c r="J56" s="24">
        <v>4.9000000000000004</v>
      </c>
      <c r="K56" s="24">
        <v>5.8</v>
      </c>
      <c r="L56" s="24">
        <v>12.149999999999999</v>
      </c>
    </row>
    <row r="57" spans="1:12" ht="15" x14ac:dyDescent="0.2">
      <c r="A57" s="22" t="s">
        <v>113</v>
      </c>
      <c r="B57" s="23">
        <v>11</v>
      </c>
      <c r="C57" s="23">
        <v>1</v>
      </c>
      <c r="D57" s="23">
        <v>0</v>
      </c>
      <c r="E57" s="23">
        <v>0</v>
      </c>
      <c r="F57" s="24">
        <v>9.3000000000000007</v>
      </c>
      <c r="G57" s="25">
        <v>5.3</v>
      </c>
      <c r="H57" s="24">
        <v>5.5</v>
      </c>
      <c r="I57" s="24">
        <v>7.4</v>
      </c>
      <c r="J57" s="24">
        <v>4.0999999999999996</v>
      </c>
      <c r="K57" s="24">
        <v>5.7</v>
      </c>
      <c r="L57" s="24">
        <v>13.350000000000001</v>
      </c>
    </row>
    <row r="58" spans="1:12" ht="15" x14ac:dyDescent="0.2">
      <c r="A58" s="22" t="s">
        <v>114</v>
      </c>
      <c r="B58" s="23">
        <v>14</v>
      </c>
      <c r="C58" s="23">
        <v>0</v>
      </c>
      <c r="D58" s="23">
        <v>1</v>
      </c>
      <c r="E58" s="23">
        <v>1</v>
      </c>
      <c r="F58" s="24">
        <v>7.4</v>
      </c>
      <c r="G58" s="25">
        <v>6.6</v>
      </c>
      <c r="H58" s="24">
        <v>6.9</v>
      </c>
      <c r="I58" s="24">
        <v>9.6</v>
      </c>
      <c r="J58" s="24">
        <v>5.7</v>
      </c>
      <c r="K58" s="24">
        <v>7.7</v>
      </c>
      <c r="L58" s="24">
        <v>13.200000000000001</v>
      </c>
    </row>
    <row r="59" spans="1:12" ht="15" x14ac:dyDescent="0.2">
      <c r="A59" s="22" t="s">
        <v>115</v>
      </c>
      <c r="B59" s="23">
        <v>1</v>
      </c>
      <c r="C59" s="23">
        <v>1</v>
      </c>
      <c r="D59" s="23">
        <v>0</v>
      </c>
      <c r="E59" s="23">
        <v>0</v>
      </c>
      <c r="F59" s="24">
        <v>7.6</v>
      </c>
      <c r="G59" s="25">
        <v>3.6</v>
      </c>
      <c r="H59" s="24">
        <v>5.4</v>
      </c>
      <c r="I59" s="24">
        <v>4.4000000000000004</v>
      </c>
      <c r="J59" s="24">
        <v>4.5999999999999996</v>
      </c>
      <c r="K59" s="24">
        <v>5.8</v>
      </c>
      <c r="L59" s="24">
        <v>11.25</v>
      </c>
    </row>
    <row r="60" spans="1:12" ht="15" x14ac:dyDescent="0.2">
      <c r="A60" s="22" t="s">
        <v>116</v>
      </c>
      <c r="B60" s="23">
        <v>1</v>
      </c>
      <c r="C60" s="23">
        <v>1</v>
      </c>
      <c r="D60" s="23">
        <v>0</v>
      </c>
      <c r="E60" s="23">
        <v>0</v>
      </c>
      <c r="F60" s="24">
        <v>10</v>
      </c>
      <c r="G60" s="25">
        <v>4.3</v>
      </c>
      <c r="H60" s="24">
        <v>4.5</v>
      </c>
      <c r="I60" s="24">
        <v>3.8</v>
      </c>
      <c r="J60" s="24">
        <v>3.7</v>
      </c>
      <c r="K60" s="24">
        <v>3.7</v>
      </c>
      <c r="L60" s="24">
        <v>10.5</v>
      </c>
    </row>
    <row r="61" spans="1:12" ht="15" x14ac:dyDescent="0.2">
      <c r="A61" s="22" t="s">
        <v>117</v>
      </c>
      <c r="B61" s="23">
        <v>6</v>
      </c>
      <c r="C61" s="23">
        <v>1</v>
      </c>
      <c r="D61" s="23">
        <v>1</v>
      </c>
      <c r="E61" s="23">
        <v>0</v>
      </c>
      <c r="F61" s="24">
        <v>9.9</v>
      </c>
      <c r="G61" s="25">
        <v>4.3</v>
      </c>
      <c r="H61" s="24">
        <v>3.5</v>
      </c>
      <c r="I61" s="24">
        <v>5.4</v>
      </c>
      <c r="J61" s="24">
        <v>5.6</v>
      </c>
      <c r="K61" s="24">
        <v>6.9</v>
      </c>
      <c r="L61" s="24">
        <v>12.75</v>
      </c>
    </row>
    <row r="62" spans="1:12" ht="15" x14ac:dyDescent="0.2">
      <c r="A62" s="22" t="s">
        <v>118</v>
      </c>
      <c r="B62" s="23">
        <v>5</v>
      </c>
      <c r="C62" s="23">
        <v>0</v>
      </c>
      <c r="D62" s="23">
        <v>0</v>
      </c>
      <c r="E62" s="23">
        <v>0</v>
      </c>
      <c r="F62" s="24">
        <v>8.6999999999999993</v>
      </c>
      <c r="G62" s="25">
        <v>3.2</v>
      </c>
      <c r="H62" s="24">
        <v>3.8</v>
      </c>
      <c r="I62" s="24">
        <v>4.9000000000000004</v>
      </c>
      <c r="J62" s="24">
        <v>5.4</v>
      </c>
      <c r="K62" s="24">
        <v>6.1</v>
      </c>
      <c r="L62" s="24">
        <v>10.8</v>
      </c>
    </row>
    <row r="63" spans="1:12" ht="15" x14ac:dyDescent="0.2">
      <c r="A63" s="22" t="s">
        <v>119</v>
      </c>
      <c r="B63" s="23">
        <v>13</v>
      </c>
      <c r="C63" s="23">
        <v>0</v>
      </c>
      <c r="D63" s="23">
        <v>1</v>
      </c>
      <c r="E63" s="23">
        <v>1</v>
      </c>
      <c r="F63" s="24">
        <v>8.4</v>
      </c>
      <c r="G63" s="25">
        <v>5.3</v>
      </c>
      <c r="H63" s="24">
        <v>5.9</v>
      </c>
      <c r="I63" s="24">
        <v>6.7</v>
      </c>
      <c r="J63" s="24">
        <v>2.7</v>
      </c>
      <c r="K63" s="24">
        <v>5</v>
      </c>
      <c r="L63" s="24">
        <v>13.200000000000001</v>
      </c>
    </row>
    <row r="64" spans="1:12" ht="15" x14ac:dyDescent="0.2">
      <c r="A64" s="22" t="s">
        <v>120</v>
      </c>
      <c r="B64" s="23">
        <v>2</v>
      </c>
      <c r="C64" s="23">
        <v>0</v>
      </c>
      <c r="D64" s="23">
        <v>0</v>
      </c>
      <c r="E64" s="23">
        <v>1</v>
      </c>
      <c r="F64" s="24">
        <v>8.8000000000000007</v>
      </c>
      <c r="G64" s="25">
        <v>5.4</v>
      </c>
      <c r="H64" s="24">
        <v>4.8</v>
      </c>
      <c r="I64" s="24">
        <v>5.8</v>
      </c>
      <c r="J64" s="24">
        <v>4.4000000000000004</v>
      </c>
      <c r="K64" s="24">
        <v>5.0999999999999996</v>
      </c>
      <c r="L64" s="24">
        <v>12</v>
      </c>
    </row>
    <row r="65" spans="1:12" ht="15" x14ac:dyDescent="0.2">
      <c r="A65" s="22" t="s">
        <v>121</v>
      </c>
      <c r="B65" s="23">
        <v>11</v>
      </c>
      <c r="C65" s="23">
        <v>0</v>
      </c>
      <c r="D65" s="23">
        <v>1</v>
      </c>
      <c r="E65" s="23">
        <v>0</v>
      </c>
      <c r="F65" s="24">
        <v>7.7</v>
      </c>
      <c r="G65" s="25">
        <v>3.7</v>
      </c>
      <c r="H65" s="24">
        <v>3.4</v>
      </c>
      <c r="I65" s="24">
        <v>6.2</v>
      </c>
      <c r="J65" s="24">
        <v>3.3</v>
      </c>
      <c r="K65" s="24">
        <v>4.5</v>
      </c>
      <c r="L65" s="24">
        <v>12.149999999999999</v>
      </c>
    </row>
    <row r="66" spans="1:12" ht="15" x14ac:dyDescent="0.2">
      <c r="A66" s="22" t="s">
        <v>122</v>
      </c>
      <c r="B66" s="23">
        <v>7</v>
      </c>
      <c r="C66" s="23">
        <v>0</v>
      </c>
      <c r="D66" s="23">
        <v>1</v>
      </c>
      <c r="E66" s="23">
        <v>0</v>
      </c>
      <c r="F66" s="24">
        <v>6.6</v>
      </c>
      <c r="G66" s="25">
        <v>3.6</v>
      </c>
      <c r="H66" s="24">
        <v>4.8</v>
      </c>
      <c r="I66" s="24">
        <v>7.2</v>
      </c>
      <c r="J66" s="24">
        <v>3.5</v>
      </c>
      <c r="K66" s="24">
        <v>4.0999999999999996</v>
      </c>
      <c r="L66" s="24">
        <v>10.649999999999999</v>
      </c>
    </row>
    <row r="67" spans="1:12" ht="15" x14ac:dyDescent="0.2">
      <c r="A67" s="22" t="s">
        <v>123</v>
      </c>
      <c r="B67" s="23">
        <v>12</v>
      </c>
      <c r="C67" s="23">
        <v>1</v>
      </c>
      <c r="D67" s="23">
        <v>1</v>
      </c>
      <c r="E67" s="23">
        <v>0</v>
      </c>
      <c r="F67" s="24">
        <v>5.7</v>
      </c>
      <c r="G67" s="25">
        <v>5.3</v>
      </c>
      <c r="H67" s="24">
        <v>6</v>
      </c>
      <c r="I67" s="24">
        <v>8.1999999999999993</v>
      </c>
      <c r="J67" s="24">
        <v>4.7</v>
      </c>
      <c r="K67" s="24">
        <v>6.7</v>
      </c>
      <c r="L67" s="24">
        <v>13.5</v>
      </c>
    </row>
    <row r="68" spans="1:12" ht="15" x14ac:dyDescent="0.2">
      <c r="A68" s="22" t="s">
        <v>124</v>
      </c>
      <c r="B68" s="23">
        <v>5</v>
      </c>
      <c r="C68" s="23">
        <v>1</v>
      </c>
      <c r="D68" s="23">
        <v>1</v>
      </c>
      <c r="E68" s="23">
        <v>0</v>
      </c>
      <c r="F68" s="24">
        <v>5.7</v>
      </c>
      <c r="G68" s="25">
        <v>4</v>
      </c>
      <c r="H68" s="24">
        <v>5.0999999999999996</v>
      </c>
      <c r="I68" s="24">
        <v>6.2</v>
      </c>
      <c r="J68" s="24">
        <v>5</v>
      </c>
      <c r="K68" s="24">
        <v>5.5</v>
      </c>
      <c r="L68" s="24">
        <v>9.3000000000000007</v>
      </c>
    </row>
    <row r="69" spans="1:12" ht="15" x14ac:dyDescent="0.2">
      <c r="A69" s="22" t="s">
        <v>125</v>
      </c>
      <c r="B69" s="23">
        <v>7</v>
      </c>
      <c r="C69" s="23">
        <v>1</v>
      </c>
      <c r="D69" s="23">
        <v>1</v>
      </c>
      <c r="E69" s="23">
        <v>1</v>
      </c>
      <c r="F69" s="24">
        <v>5.5</v>
      </c>
      <c r="G69" s="25">
        <v>5.2</v>
      </c>
      <c r="H69" s="24">
        <v>4.9000000000000004</v>
      </c>
      <c r="I69" s="24">
        <v>6</v>
      </c>
      <c r="J69" s="24">
        <v>4.5</v>
      </c>
      <c r="K69" s="24">
        <v>5.4</v>
      </c>
      <c r="L69" s="24">
        <v>12.299999999999999</v>
      </c>
    </row>
    <row r="70" spans="1:12" ht="15" x14ac:dyDescent="0.2">
      <c r="A70" s="22" t="s">
        <v>126</v>
      </c>
      <c r="B70" s="23">
        <v>5</v>
      </c>
      <c r="C70" s="23">
        <v>1</v>
      </c>
      <c r="D70" s="23">
        <v>1</v>
      </c>
      <c r="E70" s="23">
        <v>0</v>
      </c>
      <c r="F70" s="24">
        <v>7.5</v>
      </c>
      <c r="G70" s="25">
        <v>3.5</v>
      </c>
      <c r="H70" s="24">
        <v>4.5</v>
      </c>
      <c r="I70" s="24">
        <v>7.6</v>
      </c>
      <c r="J70" s="24">
        <v>4</v>
      </c>
      <c r="K70" s="24">
        <v>3.5</v>
      </c>
      <c r="L70" s="24">
        <v>8.6999999999999993</v>
      </c>
    </row>
    <row r="71" spans="1:12" ht="15" x14ac:dyDescent="0.2">
      <c r="A71" s="22" t="s">
        <v>127</v>
      </c>
      <c r="B71" s="23">
        <v>9</v>
      </c>
      <c r="C71" s="23">
        <v>0</v>
      </c>
      <c r="D71" s="23">
        <v>1</v>
      </c>
      <c r="E71" s="23">
        <v>0</v>
      </c>
      <c r="F71" s="24">
        <v>6.4</v>
      </c>
      <c r="G71" s="25">
        <v>5.0999999999999996</v>
      </c>
      <c r="H71" s="24">
        <v>5.3</v>
      </c>
      <c r="I71" s="24">
        <v>7.1</v>
      </c>
      <c r="J71" s="24">
        <v>4.7</v>
      </c>
      <c r="K71" s="24">
        <v>5.3</v>
      </c>
      <c r="L71" s="24">
        <v>12</v>
      </c>
    </row>
    <row r="72" spans="1:12" ht="15" x14ac:dyDescent="0.2">
      <c r="A72" s="22" t="s">
        <v>128</v>
      </c>
      <c r="B72" s="23">
        <v>13</v>
      </c>
      <c r="C72" s="23">
        <v>0</v>
      </c>
      <c r="D72" s="23">
        <v>1</v>
      </c>
      <c r="E72" s="23">
        <v>0</v>
      </c>
      <c r="F72" s="24">
        <v>9.1</v>
      </c>
      <c r="G72" s="25">
        <v>6</v>
      </c>
      <c r="H72" s="24">
        <v>7.1</v>
      </c>
      <c r="I72" s="24">
        <v>8.4</v>
      </c>
      <c r="J72" s="24">
        <v>5.4</v>
      </c>
      <c r="K72" s="24">
        <v>5.9</v>
      </c>
      <c r="L72" s="24">
        <v>11.55</v>
      </c>
    </row>
    <row r="73" spans="1:12" ht="15" x14ac:dyDescent="0.2">
      <c r="A73" s="22" t="s">
        <v>129</v>
      </c>
      <c r="B73" s="23">
        <v>8</v>
      </c>
      <c r="C73" s="23">
        <v>1</v>
      </c>
      <c r="D73" s="23">
        <v>0</v>
      </c>
      <c r="E73" s="23">
        <v>1</v>
      </c>
      <c r="F73" s="24">
        <v>6.7</v>
      </c>
      <c r="G73" s="25">
        <v>3.2</v>
      </c>
      <c r="H73" s="24">
        <v>4.5</v>
      </c>
      <c r="I73" s="24">
        <v>5</v>
      </c>
      <c r="J73" s="24">
        <v>2.9</v>
      </c>
      <c r="K73" s="24">
        <v>3.7</v>
      </c>
      <c r="L73" s="24">
        <v>10.5</v>
      </c>
    </row>
    <row r="74" spans="1:12" ht="15" x14ac:dyDescent="0.2">
      <c r="A74" s="22" t="s">
        <v>130</v>
      </c>
      <c r="B74" s="23">
        <v>13</v>
      </c>
      <c r="C74" s="23">
        <v>0</v>
      </c>
      <c r="D74" s="23">
        <v>1</v>
      </c>
      <c r="E74" s="23">
        <v>0</v>
      </c>
      <c r="F74" s="24">
        <v>6.5</v>
      </c>
      <c r="G74" s="25">
        <v>5.8</v>
      </c>
      <c r="H74" s="24">
        <v>6</v>
      </c>
      <c r="I74" s="24">
        <v>8.6999999999999993</v>
      </c>
      <c r="J74" s="24">
        <v>4.5999999999999996</v>
      </c>
      <c r="K74" s="24">
        <v>6.6</v>
      </c>
      <c r="L74" s="24">
        <v>11.850000000000001</v>
      </c>
    </row>
    <row r="75" spans="1:12" ht="15" x14ac:dyDescent="0.2">
      <c r="A75" s="22" t="s">
        <v>131</v>
      </c>
      <c r="B75" s="23">
        <v>14</v>
      </c>
      <c r="C75" s="23">
        <v>0</v>
      </c>
      <c r="D75" s="23">
        <v>1</v>
      </c>
      <c r="E75" s="23">
        <v>1</v>
      </c>
      <c r="F75" s="24">
        <v>9.9</v>
      </c>
      <c r="G75" s="25">
        <v>5.2</v>
      </c>
      <c r="H75" s="24">
        <v>6.7</v>
      </c>
      <c r="I75" s="24">
        <v>6.8</v>
      </c>
      <c r="J75" s="24">
        <v>4.0999999999999996</v>
      </c>
      <c r="K75" s="24">
        <v>7.6</v>
      </c>
      <c r="L75" s="24">
        <v>14.700000000000001</v>
      </c>
    </row>
    <row r="76" spans="1:12" ht="15" x14ac:dyDescent="0.2">
      <c r="A76" s="22" t="s">
        <v>132</v>
      </c>
      <c r="B76" s="23">
        <v>10</v>
      </c>
      <c r="C76" s="23">
        <v>0</v>
      </c>
      <c r="D76" s="23">
        <v>1</v>
      </c>
      <c r="E76" s="23">
        <v>1</v>
      </c>
      <c r="F76" s="24">
        <v>8.5</v>
      </c>
      <c r="G76" s="25">
        <v>5.4</v>
      </c>
      <c r="H76" s="24">
        <v>6</v>
      </c>
      <c r="I76" s="24">
        <v>6.8</v>
      </c>
      <c r="J76" s="24">
        <v>4.4000000000000004</v>
      </c>
      <c r="K76" s="24">
        <v>5.5</v>
      </c>
      <c r="L76" s="24">
        <v>12.600000000000001</v>
      </c>
    </row>
    <row r="77" spans="1:12" ht="15" x14ac:dyDescent="0.2">
      <c r="A77" s="22" t="s">
        <v>133</v>
      </c>
      <c r="B77" s="23">
        <v>7</v>
      </c>
      <c r="C77" s="23">
        <v>0</v>
      </c>
      <c r="D77" s="23">
        <v>0</v>
      </c>
      <c r="E77" s="23">
        <v>0</v>
      </c>
      <c r="F77" s="24">
        <v>9.9</v>
      </c>
      <c r="G77" s="25">
        <v>4.5</v>
      </c>
      <c r="H77" s="24">
        <v>4.8</v>
      </c>
      <c r="I77" s="24">
        <v>4.9000000000000004</v>
      </c>
      <c r="J77" s="24">
        <v>3.1</v>
      </c>
      <c r="K77" s="24">
        <v>5</v>
      </c>
      <c r="L77" s="24">
        <v>13.350000000000001</v>
      </c>
    </row>
    <row r="78" spans="1:12" ht="15" x14ac:dyDescent="0.2">
      <c r="A78" s="22" t="s">
        <v>134</v>
      </c>
      <c r="B78" s="23">
        <v>3</v>
      </c>
      <c r="C78" s="23">
        <v>0</v>
      </c>
      <c r="D78" s="23">
        <v>1</v>
      </c>
      <c r="E78" s="23">
        <v>1</v>
      </c>
      <c r="F78" s="24">
        <v>7.6</v>
      </c>
      <c r="G78" s="25">
        <v>3.6</v>
      </c>
      <c r="H78" s="24">
        <v>5</v>
      </c>
      <c r="I78" s="24">
        <v>7.4</v>
      </c>
      <c r="J78" s="24">
        <v>4.5</v>
      </c>
      <c r="K78" s="24">
        <v>4.5999999999999996</v>
      </c>
      <c r="L78" s="24">
        <v>11.25</v>
      </c>
    </row>
    <row r="79" spans="1:12" ht="15" x14ac:dyDescent="0.2">
      <c r="A79" s="22" t="s">
        <v>135</v>
      </c>
      <c r="B79" s="23">
        <v>5</v>
      </c>
      <c r="C79" s="23">
        <v>1</v>
      </c>
      <c r="D79" s="23">
        <v>0</v>
      </c>
      <c r="E79" s="23">
        <v>1</v>
      </c>
      <c r="F79" s="24">
        <v>9.4</v>
      </c>
      <c r="G79" s="25">
        <v>5.3</v>
      </c>
      <c r="H79" s="24">
        <v>4.9000000000000004</v>
      </c>
      <c r="I79" s="24">
        <v>8.5</v>
      </c>
      <c r="J79" s="24">
        <v>4.3</v>
      </c>
      <c r="K79" s="24">
        <v>6.2</v>
      </c>
      <c r="L79" s="24">
        <v>12</v>
      </c>
    </row>
    <row r="80" spans="1:12" ht="15" x14ac:dyDescent="0.2">
      <c r="A80" s="22" t="s">
        <v>136</v>
      </c>
      <c r="B80" s="23">
        <v>10</v>
      </c>
      <c r="C80" s="23">
        <v>0</v>
      </c>
      <c r="D80" s="23">
        <v>0</v>
      </c>
      <c r="E80" s="23">
        <v>1</v>
      </c>
      <c r="F80" s="24">
        <v>9.3000000000000007</v>
      </c>
      <c r="G80" s="25">
        <v>5</v>
      </c>
      <c r="H80" s="24">
        <v>5.9</v>
      </c>
      <c r="I80" s="24">
        <v>4.5999999999999996</v>
      </c>
      <c r="J80" s="24">
        <v>5.2</v>
      </c>
      <c r="K80" s="24">
        <v>7.6</v>
      </c>
      <c r="L80" s="24">
        <v>12.149999999999999</v>
      </c>
    </row>
    <row r="81" spans="1:12" ht="15" x14ac:dyDescent="0.2">
      <c r="A81" s="22" t="s">
        <v>137</v>
      </c>
      <c r="B81" s="23">
        <v>10</v>
      </c>
      <c r="C81" s="23">
        <v>1</v>
      </c>
      <c r="D81" s="23">
        <v>1</v>
      </c>
      <c r="E81" s="23">
        <v>0</v>
      </c>
      <c r="F81" s="24">
        <v>7.1</v>
      </c>
      <c r="G81" s="25">
        <v>3.4</v>
      </c>
      <c r="H81" s="24">
        <v>5.9</v>
      </c>
      <c r="I81" s="24">
        <v>7.8</v>
      </c>
      <c r="J81" s="24">
        <v>2.6</v>
      </c>
      <c r="K81" s="24">
        <v>4.0999999999999996</v>
      </c>
      <c r="L81" s="24">
        <v>11.399999999999999</v>
      </c>
    </row>
    <row r="82" spans="1:12" ht="15" x14ac:dyDescent="0.2">
      <c r="A82" s="22" t="s">
        <v>138</v>
      </c>
      <c r="B82" s="23">
        <v>8</v>
      </c>
      <c r="C82" s="23">
        <v>0</v>
      </c>
      <c r="D82" s="23">
        <v>0</v>
      </c>
      <c r="E82" s="23">
        <v>0</v>
      </c>
      <c r="F82" s="24">
        <v>9.9</v>
      </c>
      <c r="G82" s="25">
        <v>4.5</v>
      </c>
      <c r="H82" s="24">
        <v>4.8</v>
      </c>
      <c r="I82" s="24">
        <v>4.9000000000000004</v>
      </c>
      <c r="J82" s="24">
        <v>3.2</v>
      </c>
      <c r="K82" s="24">
        <v>4.8</v>
      </c>
      <c r="L82" s="24">
        <v>13.200000000000001</v>
      </c>
    </row>
    <row r="83" spans="1:12" ht="15" x14ac:dyDescent="0.2">
      <c r="A83" s="22" t="s">
        <v>139</v>
      </c>
      <c r="B83" s="23">
        <v>2</v>
      </c>
      <c r="C83" s="23">
        <v>0</v>
      </c>
      <c r="D83" s="23">
        <v>0</v>
      </c>
      <c r="E83" s="23">
        <v>0</v>
      </c>
      <c r="F83" s="24">
        <v>8.6999999999999993</v>
      </c>
      <c r="G83" s="25">
        <v>4.7</v>
      </c>
      <c r="H83" s="24">
        <v>4.5999999999999996</v>
      </c>
      <c r="I83" s="24">
        <v>6.8</v>
      </c>
      <c r="J83" s="24">
        <v>4.3</v>
      </c>
      <c r="K83" s="24">
        <v>4.9000000000000004</v>
      </c>
      <c r="L83" s="24">
        <v>12</v>
      </c>
    </row>
    <row r="84" spans="1:12" ht="15" x14ac:dyDescent="0.2">
      <c r="A84" s="22" t="s">
        <v>140</v>
      </c>
      <c r="B84" s="23">
        <v>6</v>
      </c>
      <c r="C84" s="23">
        <v>0</v>
      </c>
      <c r="D84" s="23">
        <v>0</v>
      </c>
      <c r="E84" s="23">
        <v>1</v>
      </c>
      <c r="F84" s="24">
        <v>8.6</v>
      </c>
      <c r="G84" s="25">
        <v>4.4000000000000004</v>
      </c>
      <c r="H84" s="24">
        <v>4</v>
      </c>
      <c r="I84" s="24">
        <v>6.3</v>
      </c>
      <c r="J84" s="24">
        <v>2.7</v>
      </c>
      <c r="K84" s="24">
        <v>3.9</v>
      </c>
      <c r="L84" s="24">
        <v>12.75</v>
      </c>
    </row>
    <row r="85" spans="1:12" ht="15" x14ac:dyDescent="0.2">
      <c r="A85" s="22" t="s">
        <v>141</v>
      </c>
      <c r="B85" s="23">
        <v>5</v>
      </c>
      <c r="C85" s="23">
        <v>1</v>
      </c>
      <c r="D85" s="23">
        <v>1</v>
      </c>
      <c r="E85" s="23">
        <v>0</v>
      </c>
      <c r="F85" s="24">
        <v>6.4</v>
      </c>
      <c r="G85" s="25">
        <v>3.2</v>
      </c>
      <c r="H85" s="24">
        <v>5</v>
      </c>
      <c r="I85" s="24">
        <v>8.4</v>
      </c>
      <c r="J85" s="24">
        <v>2</v>
      </c>
      <c r="K85" s="24">
        <v>3.6</v>
      </c>
      <c r="L85" s="24">
        <v>9.75</v>
      </c>
    </row>
    <row r="86" spans="1:12" ht="15" x14ac:dyDescent="0.2">
      <c r="A86" s="22" t="s">
        <v>142</v>
      </c>
      <c r="B86" s="23">
        <v>4</v>
      </c>
      <c r="C86" s="23">
        <v>0</v>
      </c>
      <c r="D86" s="23">
        <v>0</v>
      </c>
      <c r="E86" s="23">
        <v>1</v>
      </c>
      <c r="F86" s="24">
        <v>7.7</v>
      </c>
      <c r="G86" s="25">
        <v>4.0999999999999996</v>
      </c>
      <c r="H86" s="24">
        <v>4.3</v>
      </c>
      <c r="I86" s="24">
        <v>5.9</v>
      </c>
      <c r="J86" s="24">
        <v>4.7</v>
      </c>
      <c r="K86" s="24">
        <v>6.6</v>
      </c>
      <c r="L86" s="24">
        <v>11.55</v>
      </c>
    </row>
    <row r="87" spans="1:12" ht="15" x14ac:dyDescent="0.2">
      <c r="A87" s="22" t="s">
        <v>143</v>
      </c>
      <c r="B87" s="23">
        <v>13</v>
      </c>
      <c r="C87" s="23">
        <v>1</v>
      </c>
      <c r="D87" s="23">
        <v>1</v>
      </c>
      <c r="E87" s="23">
        <v>0</v>
      </c>
      <c r="F87" s="24">
        <v>7.5</v>
      </c>
      <c r="G87" s="25">
        <v>3.5</v>
      </c>
      <c r="H87" s="24">
        <v>4.5</v>
      </c>
      <c r="I87" s="24">
        <v>7.6</v>
      </c>
      <c r="J87" s="24">
        <v>3.4</v>
      </c>
      <c r="K87" s="24">
        <v>4.5</v>
      </c>
      <c r="L87" s="24">
        <v>10.8</v>
      </c>
    </row>
    <row r="88" spans="1:12" ht="15" x14ac:dyDescent="0.2">
      <c r="A88" s="22" t="s">
        <v>144</v>
      </c>
      <c r="B88" s="23">
        <v>4</v>
      </c>
      <c r="C88" s="23">
        <v>0</v>
      </c>
      <c r="D88" s="23">
        <v>1</v>
      </c>
      <c r="E88" s="23">
        <v>0</v>
      </c>
      <c r="F88" s="24">
        <v>5</v>
      </c>
      <c r="G88" s="25">
        <v>3.6</v>
      </c>
      <c r="H88" s="24">
        <v>4.9000000000000004</v>
      </c>
      <c r="I88" s="24">
        <v>8.1999999999999993</v>
      </c>
      <c r="J88" s="24">
        <v>2.4</v>
      </c>
      <c r="K88" s="24">
        <v>3</v>
      </c>
      <c r="L88" s="24">
        <v>9</v>
      </c>
    </row>
    <row r="89" spans="1:12" ht="15" x14ac:dyDescent="0.2">
      <c r="A89" s="22" t="s">
        <v>145</v>
      </c>
      <c r="B89" s="23">
        <v>11</v>
      </c>
      <c r="C89" s="23">
        <v>0</v>
      </c>
      <c r="D89" s="23">
        <v>0</v>
      </c>
      <c r="E89" s="23">
        <v>1</v>
      </c>
      <c r="F89" s="24">
        <v>7.7</v>
      </c>
      <c r="G89" s="25">
        <v>4.0999999999999996</v>
      </c>
      <c r="H89" s="24">
        <v>4.3</v>
      </c>
      <c r="I89" s="24">
        <v>5.9</v>
      </c>
      <c r="J89" s="24">
        <v>5.0999999999999996</v>
      </c>
      <c r="K89" s="24">
        <v>6.7</v>
      </c>
      <c r="L89" s="24">
        <v>12.299999999999999</v>
      </c>
    </row>
    <row r="90" spans="1:12" ht="15" x14ac:dyDescent="0.2">
      <c r="A90" s="22" t="s">
        <v>146</v>
      </c>
      <c r="B90" s="23">
        <v>8</v>
      </c>
      <c r="C90" s="23">
        <v>1</v>
      </c>
      <c r="D90" s="23">
        <v>0</v>
      </c>
      <c r="E90" s="23">
        <v>1</v>
      </c>
      <c r="F90" s="24">
        <v>9.1</v>
      </c>
      <c r="G90" s="25">
        <v>3.6</v>
      </c>
      <c r="H90" s="24">
        <v>4.5999999999999996</v>
      </c>
      <c r="I90" s="24">
        <v>8.3000000000000007</v>
      </c>
      <c r="J90" s="24">
        <v>4.5999999999999996</v>
      </c>
      <c r="K90" s="24">
        <v>5.4</v>
      </c>
      <c r="L90" s="24">
        <v>11.100000000000001</v>
      </c>
    </row>
    <row r="91" spans="1:12" ht="15" x14ac:dyDescent="0.2">
      <c r="A91" s="22" t="s">
        <v>147</v>
      </c>
      <c r="B91" s="23">
        <v>14</v>
      </c>
      <c r="C91" s="23">
        <v>1</v>
      </c>
      <c r="D91" s="23">
        <v>1</v>
      </c>
      <c r="E91" s="23">
        <v>1</v>
      </c>
      <c r="F91" s="24">
        <v>5.5</v>
      </c>
      <c r="G91" s="25">
        <v>7</v>
      </c>
      <c r="H91" s="24">
        <v>8.1999999999999993</v>
      </c>
      <c r="I91" s="24">
        <v>6.3</v>
      </c>
      <c r="J91" s="24">
        <v>5.5</v>
      </c>
      <c r="K91" s="24">
        <v>7</v>
      </c>
      <c r="L91" s="24">
        <v>13.950000000000001</v>
      </c>
    </row>
    <row r="92" spans="1:12" ht="15" x14ac:dyDescent="0.2">
      <c r="A92" s="22" t="s">
        <v>148</v>
      </c>
      <c r="B92" s="23">
        <v>15</v>
      </c>
      <c r="C92" s="23">
        <v>1</v>
      </c>
      <c r="D92" s="23">
        <v>0</v>
      </c>
      <c r="E92" s="23">
        <v>0</v>
      </c>
      <c r="F92" s="24">
        <v>9.1</v>
      </c>
      <c r="G92" s="25">
        <v>5.2</v>
      </c>
      <c r="H92" s="24">
        <v>5.4</v>
      </c>
      <c r="I92" s="24">
        <v>7.3</v>
      </c>
      <c r="J92" s="24">
        <v>4.4000000000000004</v>
      </c>
      <c r="K92" s="24">
        <v>4.0999999999999996</v>
      </c>
      <c r="L92" s="24">
        <v>11.850000000000001</v>
      </c>
    </row>
    <row r="93" spans="1:12" ht="15" x14ac:dyDescent="0.2">
      <c r="A93" s="22" t="s">
        <v>149</v>
      </c>
      <c r="B93" s="23">
        <v>7</v>
      </c>
      <c r="C93" s="23">
        <v>1</v>
      </c>
      <c r="D93" s="23">
        <v>1</v>
      </c>
      <c r="E93" s="23">
        <v>0</v>
      </c>
      <c r="F93" s="24">
        <v>7.1</v>
      </c>
      <c r="G93" s="25">
        <v>4.2</v>
      </c>
      <c r="H93" s="24">
        <v>4.5</v>
      </c>
      <c r="I93" s="24">
        <v>9.9</v>
      </c>
      <c r="J93" s="24">
        <v>2</v>
      </c>
      <c r="K93" s="24">
        <v>2.6</v>
      </c>
      <c r="L93" s="24">
        <v>9.75</v>
      </c>
    </row>
    <row r="94" spans="1:12" ht="15" x14ac:dyDescent="0.2">
      <c r="A94" s="22" t="s">
        <v>150</v>
      </c>
      <c r="B94" s="23">
        <v>14</v>
      </c>
      <c r="C94" s="23">
        <v>1</v>
      </c>
      <c r="D94" s="23">
        <v>0</v>
      </c>
      <c r="E94" s="23">
        <v>1</v>
      </c>
      <c r="F94" s="24">
        <v>9.1999999999999993</v>
      </c>
      <c r="G94" s="25">
        <v>5.4</v>
      </c>
      <c r="H94" s="24">
        <v>4.8</v>
      </c>
      <c r="I94" s="24">
        <v>7.1</v>
      </c>
      <c r="J94" s="24">
        <v>4.4000000000000004</v>
      </c>
      <c r="K94" s="24">
        <v>5.3</v>
      </c>
      <c r="L94" s="24">
        <v>12.899999999999999</v>
      </c>
    </row>
    <row r="95" spans="1:12" ht="15" x14ac:dyDescent="0.2">
      <c r="A95" s="22" t="s">
        <v>151</v>
      </c>
      <c r="B95" s="23">
        <v>11</v>
      </c>
      <c r="C95" s="23">
        <v>0</v>
      </c>
      <c r="D95" s="23">
        <v>1</v>
      </c>
      <c r="E95" s="23">
        <v>1</v>
      </c>
      <c r="F95" s="24">
        <v>9.3000000000000007</v>
      </c>
      <c r="G95" s="25">
        <v>5</v>
      </c>
      <c r="H95" s="24">
        <v>5.9</v>
      </c>
      <c r="I95" s="24">
        <v>4.5999999999999996</v>
      </c>
      <c r="J95" s="24">
        <v>4.8</v>
      </c>
      <c r="K95" s="24">
        <v>7</v>
      </c>
      <c r="L95" s="24">
        <v>13.350000000000001</v>
      </c>
    </row>
    <row r="96" spans="1:12" ht="15" x14ac:dyDescent="0.2">
      <c r="A96" s="22" t="s">
        <v>152</v>
      </c>
      <c r="B96" s="23">
        <v>8</v>
      </c>
      <c r="C96" s="23">
        <v>1</v>
      </c>
      <c r="D96" s="23">
        <v>0</v>
      </c>
      <c r="E96" s="23">
        <v>0</v>
      </c>
      <c r="F96" s="24">
        <v>9.3000000000000007</v>
      </c>
      <c r="G96" s="25">
        <v>5.3</v>
      </c>
      <c r="H96" s="24">
        <v>5.5</v>
      </c>
      <c r="I96" s="24">
        <v>7.4</v>
      </c>
      <c r="J96" s="24">
        <v>3.6</v>
      </c>
      <c r="K96" s="24">
        <v>4.5999999999999996</v>
      </c>
      <c r="L96" s="24">
        <v>12.600000000000001</v>
      </c>
    </row>
    <row r="97" spans="1:12" ht="15" x14ac:dyDescent="0.2">
      <c r="A97" s="22" t="s">
        <v>153</v>
      </c>
      <c r="B97" s="23">
        <v>12</v>
      </c>
      <c r="C97" s="23">
        <v>1</v>
      </c>
      <c r="D97" s="23">
        <v>0</v>
      </c>
      <c r="E97" s="23">
        <v>1</v>
      </c>
      <c r="F97" s="24">
        <v>8.6</v>
      </c>
      <c r="G97" s="25">
        <v>6.3</v>
      </c>
      <c r="H97" s="24">
        <v>5.7</v>
      </c>
      <c r="I97" s="24">
        <v>6.7</v>
      </c>
      <c r="J97" s="24">
        <v>4.9000000000000004</v>
      </c>
      <c r="K97" s="24">
        <v>5.3</v>
      </c>
      <c r="L97" s="24">
        <v>12.149999999999999</v>
      </c>
    </row>
    <row r="98" spans="1:12" ht="15" x14ac:dyDescent="0.2">
      <c r="A98" s="22" t="s">
        <v>154</v>
      </c>
      <c r="B98" s="23">
        <v>10</v>
      </c>
      <c r="C98" s="23">
        <v>0</v>
      </c>
      <c r="D98" s="23">
        <v>1</v>
      </c>
      <c r="E98" s="23">
        <v>1</v>
      </c>
      <c r="F98" s="24">
        <v>7.4</v>
      </c>
      <c r="G98" s="25">
        <v>3.4</v>
      </c>
      <c r="H98" s="24">
        <v>4.8</v>
      </c>
      <c r="I98" s="24">
        <v>7.2</v>
      </c>
      <c r="J98" s="24">
        <v>4.2</v>
      </c>
      <c r="K98" s="24">
        <v>5</v>
      </c>
      <c r="L98" s="24">
        <v>10.8</v>
      </c>
    </row>
    <row r="99" spans="1:12" ht="15" x14ac:dyDescent="0.2">
      <c r="A99" s="22" t="s">
        <v>155</v>
      </c>
      <c r="B99" s="23">
        <v>11</v>
      </c>
      <c r="C99" s="23">
        <v>0</v>
      </c>
      <c r="D99" s="23">
        <v>0</v>
      </c>
      <c r="E99" s="23">
        <v>1</v>
      </c>
      <c r="F99" s="24">
        <v>8.6999999999999993</v>
      </c>
      <c r="G99" s="25">
        <v>4.7</v>
      </c>
      <c r="H99" s="24">
        <v>2.9</v>
      </c>
      <c r="I99" s="24">
        <v>5.6</v>
      </c>
      <c r="J99" s="24">
        <v>3.1</v>
      </c>
      <c r="K99" s="24">
        <v>3.2</v>
      </c>
      <c r="L99" s="24">
        <v>11.55</v>
      </c>
    </row>
    <row r="100" spans="1:12" ht="15" x14ac:dyDescent="0.2">
      <c r="A100" s="22" t="s">
        <v>156</v>
      </c>
      <c r="B100" s="23">
        <v>1</v>
      </c>
      <c r="C100" s="23">
        <v>1</v>
      </c>
      <c r="D100" s="23">
        <v>1</v>
      </c>
      <c r="E100" s="23">
        <v>1</v>
      </c>
      <c r="F100" s="24">
        <v>7.8</v>
      </c>
      <c r="G100" s="25">
        <v>4.9000000000000004</v>
      </c>
      <c r="H100" s="24">
        <v>7.1</v>
      </c>
      <c r="I100" s="24">
        <v>7.9</v>
      </c>
      <c r="J100" s="24">
        <v>4.3</v>
      </c>
      <c r="K100" s="24">
        <v>5.3</v>
      </c>
      <c r="L100" s="24">
        <v>11.100000000000001</v>
      </c>
    </row>
    <row r="101" spans="1:12" ht="15" x14ac:dyDescent="0.2">
      <c r="A101" s="22" t="s">
        <v>157</v>
      </c>
      <c r="B101" s="23">
        <v>6</v>
      </c>
      <c r="C101" s="23">
        <v>1</v>
      </c>
      <c r="D101" s="23">
        <v>1</v>
      </c>
      <c r="E101" s="23">
        <v>0</v>
      </c>
      <c r="F101" s="24">
        <v>7.9</v>
      </c>
      <c r="G101" s="25">
        <v>3</v>
      </c>
      <c r="H101" s="24">
        <v>4.8</v>
      </c>
      <c r="I101" s="24">
        <v>9.6999999999999993</v>
      </c>
      <c r="J101" s="24">
        <v>3.4</v>
      </c>
      <c r="K101" s="24">
        <v>5.0999999999999996</v>
      </c>
      <c r="L101" s="24">
        <v>10.5</v>
      </c>
    </row>
    <row r="102" spans="1:12" ht="15" x14ac:dyDescent="0.2">
      <c r="A102" s="22" t="s">
        <v>158</v>
      </c>
      <c r="B102" s="23">
        <v>8</v>
      </c>
      <c r="C102" s="23">
        <v>1</v>
      </c>
      <c r="D102" s="23">
        <v>1</v>
      </c>
      <c r="E102" s="23">
        <v>0</v>
      </c>
      <c r="F102" s="24">
        <v>7.6</v>
      </c>
      <c r="G102" s="25">
        <v>3.6</v>
      </c>
      <c r="H102" s="24">
        <v>4.5999999999999996</v>
      </c>
      <c r="I102" s="24">
        <v>7.7</v>
      </c>
      <c r="J102" s="24">
        <v>3.1</v>
      </c>
      <c r="K102" s="24">
        <v>4.9000000000000004</v>
      </c>
      <c r="L102" s="24">
        <v>9.1499999999999986</v>
      </c>
    </row>
    <row r="103" spans="1:12" ht="15" x14ac:dyDescent="0.2">
      <c r="A103" s="22" t="s">
        <v>159</v>
      </c>
      <c r="B103" s="23">
        <v>14</v>
      </c>
      <c r="C103" s="23">
        <v>0</v>
      </c>
      <c r="D103" s="23">
        <v>1</v>
      </c>
      <c r="E103" s="23">
        <v>1</v>
      </c>
      <c r="F103" s="24">
        <v>9.1999999999999993</v>
      </c>
      <c r="G103" s="25">
        <v>5</v>
      </c>
      <c r="H103" s="24">
        <v>6.2</v>
      </c>
      <c r="I103" s="24">
        <v>7.3</v>
      </c>
      <c r="J103" s="24">
        <v>5.0999999999999996</v>
      </c>
      <c r="K103" s="24">
        <v>5.2</v>
      </c>
      <c r="L103" s="24">
        <v>10.649999999999999</v>
      </c>
    </row>
    <row r="104" spans="1:12" ht="15" x14ac:dyDescent="0.2">
      <c r="A104" s="22" t="s">
        <v>160</v>
      </c>
      <c r="B104" s="23">
        <v>14</v>
      </c>
      <c r="C104" s="23">
        <v>1</v>
      </c>
      <c r="D104" s="23">
        <v>1</v>
      </c>
      <c r="E104" s="23">
        <v>1</v>
      </c>
      <c r="F104" s="24">
        <v>7.7</v>
      </c>
      <c r="G104" s="25">
        <v>4.7</v>
      </c>
      <c r="H104" s="24">
        <v>7</v>
      </c>
      <c r="I104" s="24">
        <v>7.7</v>
      </c>
      <c r="J104" s="24">
        <v>4</v>
      </c>
      <c r="K104" s="24">
        <v>4.7</v>
      </c>
      <c r="L104" s="24">
        <v>11.399999999999999</v>
      </c>
    </row>
    <row r="105" spans="1:12" ht="15" x14ac:dyDescent="0.2">
      <c r="A105" s="22" t="s">
        <v>161</v>
      </c>
      <c r="B105" s="23">
        <v>12</v>
      </c>
      <c r="C105" s="23">
        <v>1</v>
      </c>
      <c r="D105" s="23">
        <v>0</v>
      </c>
      <c r="E105" s="23">
        <v>1</v>
      </c>
      <c r="F105" s="24">
        <v>9.5</v>
      </c>
      <c r="G105" s="25">
        <v>7.1</v>
      </c>
      <c r="H105" s="24">
        <v>6.6</v>
      </c>
      <c r="I105" s="24">
        <v>7.6</v>
      </c>
      <c r="J105" s="24">
        <v>5.6</v>
      </c>
      <c r="K105" s="24">
        <v>5.5</v>
      </c>
      <c r="L105" s="24">
        <v>13.5</v>
      </c>
    </row>
    <row r="106" spans="1:12" ht="15" x14ac:dyDescent="0.2">
      <c r="A106" s="22" t="s">
        <v>162</v>
      </c>
      <c r="B106" s="23">
        <v>15</v>
      </c>
      <c r="C106" s="23">
        <v>0</v>
      </c>
      <c r="D106" s="23">
        <v>1</v>
      </c>
      <c r="E106" s="23">
        <v>0</v>
      </c>
      <c r="F106" s="24">
        <v>6.5</v>
      </c>
      <c r="G106" s="25">
        <v>5.8</v>
      </c>
      <c r="H106" s="24">
        <v>6</v>
      </c>
      <c r="I106" s="24">
        <v>8.6999999999999993</v>
      </c>
      <c r="J106" s="24">
        <v>5</v>
      </c>
      <c r="K106" s="24">
        <v>6.8</v>
      </c>
      <c r="L106" s="24">
        <v>13.350000000000001</v>
      </c>
    </row>
    <row r="107" spans="1:12" ht="15" x14ac:dyDescent="0.2">
      <c r="A107" s="22" t="s">
        <v>163</v>
      </c>
      <c r="B107" s="23">
        <v>13</v>
      </c>
      <c r="C107" s="23">
        <v>1</v>
      </c>
      <c r="D107" s="23">
        <v>1</v>
      </c>
      <c r="E107" s="23">
        <v>0</v>
      </c>
      <c r="F107" s="24">
        <v>8.3000000000000007</v>
      </c>
      <c r="G107" s="25">
        <v>3.4</v>
      </c>
      <c r="H107" s="24">
        <v>5.2</v>
      </c>
      <c r="I107" s="24">
        <v>9.1</v>
      </c>
      <c r="J107" s="24">
        <v>4.2</v>
      </c>
      <c r="K107" s="24">
        <v>5.9</v>
      </c>
      <c r="L107" s="24">
        <v>11.25</v>
      </c>
    </row>
    <row r="108" spans="1:12" ht="15" x14ac:dyDescent="0.2">
      <c r="A108" s="22" t="s">
        <v>164</v>
      </c>
      <c r="B108" s="23">
        <v>15</v>
      </c>
      <c r="C108" s="23">
        <v>0</v>
      </c>
      <c r="D108" s="23">
        <v>0</v>
      </c>
      <c r="E108" s="23">
        <v>1</v>
      </c>
      <c r="F108" s="24">
        <v>9.6</v>
      </c>
      <c r="G108" s="25">
        <v>5.6</v>
      </c>
      <c r="H108" s="24">
        <v>5.5</v>
      </c>
      <c r="I108" s="24">
        <v>7.7</v>
      </c>
      <c r="J108" s="24">
        <v>4.4000000000000004</v>
      </c>
      <c r="K108" s="24">
        <v>6.5</v>
      </c>
      <c r="L108" s="24">
        <v>13.950000000000001</v>
      </c>
    </row>
    <row r="109" spans="1:12" ht="15" x14ac:dyDescent="0.2">
      <c r="A109" s="22" t="s">
        <v>165</v>
      </c>
      <c r="B109" s="23">
        <v>1</v>
      </c>
      <c r="C109" s="23">
        <v>1</v>
      </c>
      <c r="D109" s="23">
        <v>1</v>
      </c>
      <c r="E109" s="23">
        <v>0</v>
      </c>
      <c r="F109" s="24">
        <v>5.9</v>
      </c>
      <c r="G109" s="25">
        <v>5.5</v>
      </c>
      <c r="H109" s="24">
        <v>6.2</v>
      </c>
      <c r="I109" s="24">
        <v>8.4</v>
      </c>
      <c r="J109" s="24">
        <v>5.8</v>
      </c>
      <c r="K109" s="24">
        <v>8.6999999999999993</v>
      </c>
      <c r="L109" s="24">
        <v>12</v>
      </c>
    </row>
    <row r="110" spans="1:12" ht="15" x14ac:dyDescent="0.2">
      <c r="A110" s="22" t="s">
        <v>166</v>
      </c>
      <c r="B110" s="23">
        <v>7</v>
      </c>
      <c r="C110" s="23">
        <v>0</v>
      </c>
      <c r="D110" s="23">
        <v>0</v>
      </c>
      <c r="E110" s="23">
        <v>1</v>
      </c>
      <c r="F110" s="24">
        <v>8.6999999999999993</v>
      </c>
      <c r="G110" s="25">
        <v>3.7</v>
      </c>
      <c r="H110" s="24">
        <v>4.8</v>
      </c>
      <c r="I110" s="24">
        <v>3.8</v>
      </c>
      <c r="J110" s="24">
        <v>4.5999999999999996</v>
      </c>
      <c r="K110" s="24">
        <v>5.5</v>
      </c>
      <c r="L110" s="24">
        <v>11.399999999999999</v>
      </c>
    </row>
    <row r="111" spans="1:12" ht="15" x14ac:dyDescent="0.2">
      <c r="A111" s="22" t="s">
        <v>167</v>
      </c>
      <c r="B111" s="23">
        <v>2</v>
      </c>
      <c r="C111" s="23">
        <v>1</v>
      </c>
      <c r="D111" s="23">
        <v>0</v>
      </c>
      <c r="E111" s="23">
        <v>0</v>
      </c>
      <c r="F111" s="24">
        <v>6.7</v>
      </c>
      <c r="G111" s="25">
        <v>3.2</v>
      </c>
      <c r="H111" s="24">
        <v>4.5</v>
      </c>
      <c r="I111" s="24">
        <v>5</v>
      </c>
      <c r="J111" s="24">
        <v>3.8</v>
      </c>
      <c r="K111" s="24">
        <v>5.5</v>
      </c>
      <c r="L111" s="24">
        <v>10.649999999999999</v>
      </c>
    </row>
    <row r="112" spans="1:12" ht="15" x14ac:dyDescent="0.2">
      <c r="A112" s="22" t="s">
        <v>168</v>
      </c>
      <c r="B112" s="23">
        <v>7</v>
      </c>
      <c r="C112" s="23">
        <v>1</v>
      </c>
      <c r="D112" s="23">
        <v>0</v>
      </c>
      <c r="E112" s="23">
        <v>1</v>
      </c>
      <c r="F112" s="24">
        <v>9.6999999999999993</v>
      </c>
      <c r="G112" s="25">
        <v>6.5</v>
      </c>
      <c r="H112" s="24">
        <v>6.1</v>
      </c>
      <c r="I112" s="24">
        <v>6.7</v>
      </c>
      <c r="J112" s="24">
        <v>3.7</v>
      </c>
      <c r="K112" s="24">
        <v>7.1</v>
      </c>
      <c r="L112" s="24">
        <v>12.149999999999999</v>
      </c>
    </row>
    <row r="113" spans="1:12" ht="15" x14ac:dyDescent="0.2">
      <c r="A113" s="22" t="s">
        <v>169</v>
      </c>
      <c r="B113" s="23">
        <v>12</v>
      </c>
      <c r="C113" s="23">
        <v>1</v>
      </c>
      <c r="D113" s="23">
        <v>0</v>
      </c>
      <c r="E113" s="23">
        <v>1</v>
      </c>
      <c r="F113" s="24">
        <v>8.8000000000000007</v>
      </c>
      <c r="G113" s="25">
        <v>5</v>
      </c>
      <c r="H113" s="24">
        <v>4.5</v>
      </c>
      <c r="I113" s="24">
        <v>6.7</v>
      </c>
      <c r="J113" s="24">
        <v>4</v>
      </c>
      <c r="K113" s="24">
        <v>6.6</v>
      </c>
      <c r="L113" s="24">
        <v>11.850000000000001</v>
      </c>
    </row>
    <row r="114" spans="1:12" ht="15" x14ac:dyDescent="0.2">
      <c r="A114" s="22" t="s">
        <v>170</v>
      </c>
      <c r="B114" s="23">
        <v>7</v>
      </c>
      <c r="C114" s="23">
        <v>1</v>
      </c>
      <c r="D114" s="23">
        <v>1</v>
      </c>
      <c r="E114" s="23">
        <v>0</v>
      </c>
      <c r="F114" s="24">
        <v>8.1999999999999993</v>
      </c>
      <c r="G114" s="25">
        <v>3.6</v>
      </c>
      <c r="H114" s="24">
        <v>5</v>
      </c>
      <c r="I114" s="24">
        <v>9</v>
      </c>
      <c r="J114" s="24">
        <v>4.5</v>
      </c>
      <c r="K114" s="24">
        <v>5.2</v>
      </c>
      <c r="L114" s="24">
        <v>10.8</v>
      </c>
    </row>
    <row r="115" spans="1:12" ht="15" x14ac:dyDescent="0.2">
      <c r="A115" s="22" t="s">
        <v>171</v>
      </c>
      <c r="B115" s="23">
        <v>14</v>
      </c>
      <c r="C115" s="23">
        <v>0</v>
      </c>
      <c r="D115" s="23">
        <v>1</v>
      </c>
      <c r="E115" s="23">
        <v>1</v>
      </c>
      <c r="F115" s="24">
        <v>8.9</v>
      </c>
      <c r="G115" s="25">
        <v>5.8</v>
      </c>
      <c r="H115" s="24">
        <v>6.9</v>
      </c>
      <c r="I115" s="24">
        <v>8.1999999999999993</v>
      </c>
      <c r="J115" s="24">
        <v>4.2</v>
      </c>
      <c r="K115" s="24">
        <v>5.6</v>
      </c>
      <c r="L115" s="24">
        <v>11.55</v>
      </c>
    </row>
    <row r="116" spans="1:12" ht="15" x14ac:dyDescent="0.2">
      <c r="A116" s="22" t="s">
        <v>172</v>
      </c>
      <c r="B116" s="23">
        <v>14</v>
      </c>
      <c r="C116" s="23">
        <v>0</v>
      </c>
      <c r="D116" s="23">
        <v>1</v>
      </c>
      <c r="E116" s="23">
        <v>1</v>
      </c>
      <c r="F116" s="24">
        <v>8.4</v>
      </c>
      <c r="G116" s="25">
        <v>5.3</v>
      </c>
      <c r="H116" s="24">
        <v>5.9</v>
      </c>
      <c r="I116" s="24">
        <v>6.7</v>
      </c>
      <c r="J116" s="24">
        <v>4</v>
      </c>
      <c r="K116" s="24">
        <v>4.9000000000000004</v>
      </c>
      <c r="L116" s="24">
        <v>11.850000000000001</v>
      </c>
    </row>
    <row r="117" spans="1:12" ht="15" x14ac:dyDescent="0.2">
      <c r="A117" s="22" t="s">
        <v>173</v>
      </c>
      <c r="B117" s="23">
        <v>11</v>
      </c>
      <c r="C117" s="23">
        <v>1</v>
      </c>
      <c r="D117" s="23">
        <v>1</v>
      </c>
      <c r="E117" s="23">
        <v>1</v>
      </c>
      <c r="F117" s="24">
        <v>7.7</v>
      </c>
      <c r="G117" s="25">
        <v>4.7</v>
      </c>
      <c r="H117" s="24">
        <v>7</v>
      </c>
      <c r="I117" s="24">
        <v>7.7</v>
      </c>
      <c r="J117" s="24">
        <v>5.0999999999999996</v>
      </c>
      <c r="K117" s="24">
        <v>5.4</v>
      </c>
      <c r="L117" s="24">
        <v>10.350000000000001</v>
      </c>
    </row>
    <row r="118" spans="1:12" ht="15" x14ac:dyDescent="0.2">
      <c r="A118" s="22" t="s">
        <v>174</v>
      </c>
      <c r="B118" s="23">
        <v>10</v>
      </c>
      <c r="C118" s="23">
        <v>0</v>
      </c>
      <c r="D118" s="23">
        <v>1</v>
      </c>
      <c r="E118" s="23">
        <v>1</v>
      </c>
      <c r="F118" s="24">
        <v>9.1999999999999993</v>
      </c>
      <c r="G118" s="25">
        <v>6.5</v>
      </c>
      <c r="H118" s="24">
        <v>6.2</v>
      </c>
      <c r="I118" s="24">
        <v>7.3</v>
      </c>
      <c r="J118" s="24">
        <v>4.2</v>
      </c>
      <c r="K118" s="24">
        <v>7.7</v>
      </c>
      <c r="L118" s="24">
        <v>14.25</v>
      </c>
    </row>
    <row r="119" spans="1:12" ht="15" x14ac:dyDescent="0.2">
      <c r="A119" s="22" t="s">
        <v>175</v>
      </c>
      <c r="B119" s="23">
        <v>5</v>
      </c>
      <c r="C119" s="23">
        <v>1</v>
      </c>
      <c r="D119" s="23">
        <v>1</v>
      </c>
      <c r="E119" s="23">
        <v>0</v>
      </c>
      <c r="F119" s="24">
        <v>7.3</v>
      </c>
      <c r="G119" s="25">
        <v>3.6</v>
      </c>
      <c r="H119" s="24">
        <v>6.1</v>
      </c>
      <c r="I119" s="24">
        <v>8</v>
      </c>
      <c r="J119" s="24">
        <v>2.8</v>
      </c>
      <c r="K119" s="24">
        <v>4.0999999999999996</v>
      </c>
      <c r="L119" s="24">
        <v>11.25</v>
      </c>
    </row>
    <row r="120" spans="1:12" ht="15" x14ac:dyDescent="0.2">
      <c r="A120" s="22" t="s">
        <v>176</v>
      </c>
      <c r="B120" s="23">
        <v>11</v>
      </c>
      <c r="C120" s="23">
        <v>0</v>
      </c>
      <c r="D120" s="23">
        <v>0</v>
      </c>
      <c r="E120" s="23">
        <v>1</v>
      </c>
      <c r="F120" s="24">
        <v>9</v>
      </c>
      <c r="G120" s="25">
        <v>5.6</v>
      </c>
      <c r="H120" s="24">
        <v>5</v>
      </c>
      <c r="I120" s="24">
        <v>6</v>
      </c>
      <c r="J120" s="24">
        <v>3.3</v>
      </c>
      <c r="K120" s="24">
        <v>4.2</v>
      </c>
      <c r="L120" s="24">
        <v>12</v>
      </c>
    </row>
    <row r="121" spans="1:12" ht="15" x14ac:dyDescent="0.2">
      <c r="A121" s="22" t="s">
        <v>177</v>
      </c>
      <c r="B121" s="23">
        <v>6</v>
      </c>
      <c r="C121" s="23">
        <v>0</v>
      </c>
      <c r="D121" s="23">
        <v>1</v>
      </c>
      <c r="E121" s="23">
        <v>0</v>
      </c>
      <c r="F121" s="24">
        <v>8.1</v>
      </c>
      <c r="G121" s="25">
        <v>2.5</v>
      </c>
      <c r="H121" s="24">
        <v>3.8</v>
      </c>
      <c r="I121" s="24">
        <v>6.6</v>
      </c>
      <c r="J121" s="24">
        <v>2.6</v>
      </c>
      <c r="K121" s="24">
        <v>3.9</v>
      </c>
      <c r="L121" s="24">
        <v>10.649999999999999</v>
      </c>
    </row>
    <row r="122" spans="1:12" ht="15" x14ac:dyDescent="0.2">
      <c r="A122" s="22" t="s">
        <v>178</v>
      </c>
      <c r="B122" s="23">
        <v>9</v>
      </c>
      <c r="C122" s="23">
        <v>0</v>
      </c>
      <c r="D122" s="23">
        <v>1</v>
      </c>
      <c r="E122" s="23">
        <v>1</v>
      </c>
      <c r="F122" s="24">
        <v>7.4</v>
      </c>
      <c r="G122" s="25">
        <v>6.6</v>
      </c>
      <c r="H122" s="24">
        <v>6.9</v>
      </c>
      <c r="I122" s="24">
        <v>9.6</v>
      </c>
      <c r="J122" s="24">
        <v>5.7</v>
      </c>
      <c r="K122" s="24">
        <v>7</v>
      </c>
      <c r="L122" s="24">
        <v>13.200000000000001</v>
      </c>
    </row>
    <row r="123" spans="1:12" ht="15" x14ac:dyDescent="0.2">
      <c r="A123" s="22" t="s">
        <v>179</v>
      </c>
      <c r="B123" s="23">
        <v>9</v>
      </c>
      <c r="C123" s="23">
        <v>1</v>
      </c>
      <c r="D123" s="23">
        <v>1</v>
      </c>
      <c r="E123" s="23">
        <v>0</v>
      </c>
      <c r="F123" s="24">
        <v>7.9</v>
      </c>
      <c r="G123" s="25">
        <v>4.5</v>
      </c>
      <c r="H123" s="24">
        <v>4.8</v>
      </c>
      <c r="I123" s="24">
        <v>9.6999999999999993</v>
      </c>
      <c r="J123" s="24">
        <v>4.8</v>
      </c>
      <c r="K123" s="24">
        <v>6.2</v>
      </c>
      <c r="L123" s="24">
        <v>12</v>
      </c>
    </row>
    <row r="124" spans="1:12" ht="15" x14ac:dyDescent="0.2">
      <c r="A124" s="22" t="s">
        <v>180</v>
      </c>
      <c r="B124" s="23">
        <v>10</v>
      </c>
      <c r="C124" s="23">
        <v>0</v>
      </c>
      <c r="D124" s="23">
        <v>1</v>
      </c>
      <c r="E124" s="23">
        <v>0</v>
      </c>
      <c r="F124" s="24">
        <v>7.7</v>
      </c>
      <c r="G124" s="25">
        <v>2.2000000000000002</v>
      </c>
      <c r="H124" s="24">
        <v>3.4</v>
      </c>
      <c r="I124" s="24">
        <v>6.2</v>
      </c>
      <c r="J124" s="24">
        <v>3.2</v>
      </c>
      <c r="K124" s="24">
        <v>3.4</v>
      </c>
      <c r="L124" s="24">
        <v>11.55</v>
      </c>
    </row>
    <row r="125" spans="1:12" ht="15" x14ac:dyDescent="0.2">
      <c r="A125" s="22" t="s">
        <v>181</v>
      </c>
      <c r="B125" s="23">
        <v>5</v>
      </c>
      <c r="C125" s="23">
        <v>0</v>
      </c>
      <c r="D125" s="23">
        <v>1</v>
      </c>
      <c r="E125" s="23">
        <v>1</v>
      </c>
      <c r="F125" s="24">
        <v>9.4</v>
      </c>
      <c r="G125" s="25">
        <v>4</v>
      </c>
      <c r="H125" s="24">
        <v>4.5999999999999996</v>
      </c>
      <c r="I125" s="24">
        <v>6.3</v>
      </c>
      <c r="J125" s="24">
        <v>5.8</v>
      </c>
      <c r="K125" s="24">
        <v>7</v>
      </c>
      <c r="L125" s="24">
        <v>12.299999999999999</v>
      </c>
    </row>
    <row r="126" spans="1:12" ht="15" x14ac:dyDescent="0.2">
      <c r="A126" s="22" t="s">
        <v>182</v>
      </c>
      <c r="B126" s="23">
        <v>7</v>
      </c>
      <c r="C126" s="23">
        <v>1</v>
      </c>
      <c r="D126" s="23">
        <v>1</v>
      </c>
      <c r="E126" s="23">
        <v>0</v>
      </c>
      <c r="F126" s="24">
        <v>7.2</v>
      </c>
      <c r="G126" s="25">
        <v>4.3</v>
      </c>
      <c r="H126" s="24">
        <v>4.7</v>
      </c>
      <c r="I126" s="24">
        <v>10</v>
      </c>
      <c r="J126" s="24">
        <v>3.2</v>
      </c>
      <c r="K126" s="24">
        <v>4.2</v>
      </c>
      <c r="L126" s="24">
        <v>9.75</v>
      </c>
    </row>
    <row r="127" spans="1:12" ht="15" x14ac:dyDescent="0.2">
      <c r="A127" s="22" t="s">
        <v>183</v>
      </c>
      <c r="B127" s="23">
        <v>15</v>
      </c>
      <c r="C127" s="23">
        <v>0</v>
      </c>
      <c r="D127" s="23">
        <v>0</v>
      </c>
      <c r="E127" s="23">
        <v>1</v>
      </c>
      <c r="F127" s="24">
        <v>8.3000000000000007</v>
      </c>
      <c r="G127" s="25">
        <v>5.2</v>
      </c>
      <c r="H127" s="24">
        <v>6.1</v>
      </c>
      <c r="I127" s="24">
        <v>5.3</v>
      </c>
      <c r="J127" s="24">
        <v>4.0999999999999996</v>
      </c>
      <c r="K127" s="24">
        <v>4</v>
      </c>
      <c r="L127" s="24">
        <v>12.149999999999999</v>
      </c>
    </row>
    <row r="128" spans="1:12" ht="15" x14ac:dyDescent="0.2">
      <c r="A128" s="22" t="s">
        <v>184</v>
      </c>
      <c r="B128" s="23">
        <v>12</v>
      </c>
      <c r="C128" s="23">
        <v>1</v>
      </c>
      <c r="D128" s="23">
        <v>0</v>
      </c>
      <c r="E128" s="23">
        <v>0</v>
      </c>
      <c r="F128" s="24">
        <v>7.9</v>
      </c>
      <c r="G128" s="25">
        <v>5.4</v>
      </c>
      <c r="H128" s="24">
        <v>5.8</v>
      </c>
      <c r="I128" s="24">
        <v>4.7</v>
      </c>
      <c r="J128" s="24">
        <v>4.5999999999999996</v>
      </c>
      <c r="K128" s="24">
        <v>6.6</v>
      </c>
      <c r="L128" s="24">
        <v>12.149999999999999</v>
      </c>
    </row>
    <row r="129" spans="1:12" ht="15" x14ac:dyDescent="0.2">
      <c r="A129" s="22" t="s">
        <v>185</v>
      </c>
      <c r="B129" s="23">
        <v>7</v>
      </c>
      <c r="C129" s="23">
        <v>1</v>
      </c>
      <c r="D129" s="23">
        <v>1</v>
      </c>
      <c r="E129" s="23">
        <v>0</v>
      </c>
      <c r="F129" s="24">
        <v>7.3</v>
      </c>
      <c r="G129" s="25">
        <v>3.6</v>
      </c>
      <c r="H129" s="24">
        <v>6.1</v>
      </c>
      <c r="I129" s="24">
        <v>8</v>
      </c>
      <c r="J129" s="24">
        <v>3.3</v>
      </c>
      <c r="K129" s="24">
        <v>4</v>
      </c>
      <c r="L129" s="24">
        <v>10.350000000000001</v>
      </c>
    </row>
    <row r="130" spans="1:12" ht="15" x14ac:dyDescent="0.2">
      <c r="A130" s="22" t="s">
        <v>186</v>
      </c>
      <c r="B130" s="23">
        <v>11</v>
      </c>
      <c r="C130" s="23">
        <v>1</v>
      </c>
      <c r="D130" s="23">
        <v>1</v>
      </c>
      <c r="E130" s="23">
        <v>1</v>
      </c>
      <c r="F130" s="24">
        <v>9.6</v>
      </c>
      <c r="G130" s="25">
        <v>7.2</v>
      </c>
      <c r="H130" s="24">
        <v>7.8</v>
      </c>
      <c r="I130" s="24">
        <v>4.5</v>
      </c>
      <c r="J130" s="24">
        <v>4.4000000000000004</v>
      </c>
      <c r="K130" s="24">
        <v>6.2</v>
      </c>
      <c r="L130" s="24">
        <v>13.950000000000001</v>
      </c>
    </row>
    <row r="131" spans="1:12" ht="15" x14ac:dyDescent="0.2">
      <c r="A131" s="22" t="s">
        <v>187</v>
      </c>
      <c r="B131" s="23">
        <v>4</v>
      </c>
      <c r="C131" s="23">
        <v>0</v>
      </c>
      <c r="D131" s="23">
        <v>0</v>
      </c>
      <c r="E131" s="23">
        <v>0</v>
      </c>
      <c r="F131" s="24">
        <v>8.3000000000000007</v>
      </c>
      <c r="G131" s="25">
        <v>2.8</v>
      </c>
      <c r="H131" s="24">
        <v>2.5</v>
      </c>
      <c r="I131" s="24">
        <v>5.2</v>
      </c>
      <c r="J131" s="24">
        <v>1.2</v>
      </c>
      <c r="K131" s="24">
        <v>2.6</v>
      </c>
      <c r="L131" s="24">
        <v>9.3000000000000007</v>
      </c>
    </row>
    <row r="132" spans="1:12" ht="15" x14ac:dyDescent="0.2">
      <c r="A132" s="22" t="s">
        <v>188</v>
      </c>
      <c r="B132" s="23">
        <v>9</v>
      </c>
      <c r="C132" s="23">
        <v>0</v>
      </c>
      <c r="D132" s="23">
        <v>0</v>
      </c>
      <c r="E132" s="23">
        <v>1</v>
      </c>
      <c r="F132" s="24">
        <v>8.6</v>
      </c>
      <c r="G132" s="25">
        <v>5.0999999999999996</v>
      </c>
      <c r="H132" s="24">
        <v>4.7</v>
      </c>
      <c r="I132" s="24">
        <v>3.7</v>
      </c>
      <c r="J132" s="24">
        <v>5</v>
      </c>
      <c r="K132" s="24">
        <v>6.1</v>
      </c>
      <c r="L132" s="24">
        <v>12</v>
      </c>
    </row>
    <row r="133" spans="1:12" ht="15" x14ac:dyDescent="0.2">
      <c r="A133" s="22" t="s">
        <v>189</v>
      </c>
      <c r="B133" s="23">
        <v>9</v>
      </c>
      <c r="C133" s="23">
        <v>1</v>
      </c>
      <c r="D133" s="23">
        <v>0</v>
      </c>
      <c r="E133" s="23">
        <v>0</v>
      </c>
      <c r="F133" s="24">
        <v>8</v>
      </c>
      <c r="G133" s="25">
        <v>2.5</v>
      </c>
      <c r="H133" s="24">
        <v>3</v>
      </c>
      <c r="I133" s="24">
        <v>5.2</v>
      </c>
      <c r="J133" s="24">
        <v>4.5999999999999996</v>
      </c>
      <c r="K133" s="24">
        <v>6.9</v>
      </c>
      <c r="L133" s="24">
        <v>10.649999999999999</v>
      </c>
    </row>
    <row r="134" spans="1:12" ht="15" x14ac:dyDescent="0.2">
      <c r="A134" s="22" t="s">
        <v>190</v>
      </c>
      <c r="B134" s="23">
        <v>2</v>
      </c>
      <c r="C134" s="23">
        <v>1</v>
      </c>
      <c r="D134" s="23">
        <v>1</v>
      </c>
      <c r="E134" s="23">
        <v>0</v>
      </c>
      <c r="F134" s="24">
        <v>6.4</v>
      </c>
      <c r="G134" s="25">
        <v>3.2</v>
      </c>
      <c r="H134" s="24">
        <v>5</v>
      </c>
      <c r="I134" s="24">
        <v>8.4</v>
      </c>
      <c r="J134" s="24">
        <v>2.4</v>
      </c>
      <c r="K134" s="24">
        <v>3.6</v>
      </c>
      <c r="L134" s="24">
        <v>9.75</v>
      </c>
    </row>
    <row r="135" spans="1:12" ht="15" x14ac:dyDescent="0.2">
      <c r="A135" s="22" t="s">
        <v>191</v>
      </c>
      <c r="B135" s="23">
        <v>10</v>
      </c>
      <c r="C135" s="23">
        <v>0</v>
      </c>
      <c r="D135" s="23">
        <v>1</v>
      </c>
      <c r="E135" s="23">
        <v>0</v>
      </c>
      <c r="F135" s="24">
        <v>6.6</v>
      </c>
      <c r="G135" s="25">
        <v>3.8</v>
      </c>
      <c r="H135" s="24">
        <v>6.6</v>
      </c>
      <c r="I135" s="24">
        <v>8.1999999999999993</v>
      </c>
      <c r="J135" s="24">
        <v>4.3</v>
      </c>
      <c r="K135" s="24">
        <v>6.3</v>
      </c>
      <c r="L135" s="24">
        <v>10.649999999999999</v>
      </c>
    </row>
    <row r="136" spans="1:12" ht="15" x14ac:dyDescent="0.2">
      <c r="A136" s="22" t="s">
        <v>192</v>
      </c>
      <c r="B136" s="23">
        <v>14</v>
      </c>
      <c r="C136" s="23">
        <v>0</v>
      </c>
      <c r="D136" s="23">
        <v>0</v>
      </c>
      <c r="E136" s="23">
        <v>1</v>
      </c>
      <c r="F136" s="24">
        <v>7.6</v>
      </c>
      <c r="G136" s="25">
        <v>4</v>
      </c>
      <c r="H136" s="24">
        <v>4.2</v>
      </c>
      <c r="I136" s="24">
        <v>5.8</v>
      </c>
      <c r="J136" s="24">
        <v>3.6</v>
      </c>
      <c r="K136" s="24">
        <v>6</v>
      </c>
      <c r="L136" s="24">
        <v>12.299999999999999</v>
      </c>
    </row>
    <row r="137" spans="1:12" ht="15" x14ac:dyDescent="0.2">
      <c r="A137" s="22" t="s">
        <v>193</v>
      </c>
      <c r="B137" s="23">
        <v>1</v>
      </c>
      <c r="C137" s="23">
        <v>1</v>
      </c>
      <c r="D137" s="23">
        <v>0</v>
      </c>
      <c r="E137" s="23">
        <v>1</v>
      </c>
      <c r="F137" s="24">
        <v>9.4</v>
      </c>
      <c r="G137" s="25">
        <v>4.0999999999999996</v>
      </c>
      <c r="H137" s="24">
        <v>4.7</v>
      </c>
      <c r="I137" s="24">
        <v>7.6</v>
      </c>
      <c r="J137" s="24">
        <v>5.0999999999999996</v>
      </c>
      <c r="K137" s="24">
        <v>5.6</v>
      </c>
      <c r="L137" s="24">
        <v>10.5</v>
      </c>
    </row>
    <row r="138" spans="1:12" ht="15" x14ac:dyDescent="0.2">
      <c r="A138" s="22" t="s">
        <v>194</v>
      </c>
      <c r="B138" s="23">
        <v>4</v>
      </c>
      <c r="C138" s="23">
        <v>0</v>
      </c>
      <c r="D138" s="23">
        <v>0</v>
      </c>
      <c r="E138" s="23">
        <v>0</v>
      </c>
      <c r="F138" s="24">
        <v>8.3000000000000007</v>
      </c>
      <c r="G138" s="25">
        <v>2.8</v>
      </c>
      <c r="H138" s="24">
        <v>2.5</v>
      </c>
      <c r="I138" s="24">
        <v>5.2</v>
      </c>
      <c r="J138" s="24">
        <v>1.8</v>
      </c>
      <c r="K138" s="24">
        <v>3.1</v>
      </c>
      <c r="L138" s="24">
        <v>10.050000000000001</v>
      </c>
    </row>
    <row r="139" spans="1:12" ht="15" x14ac:dyDescent="0.2">
      <c r="A139" s="22" t="s">
        <v>195</v>
      </c>
      <c r="B139" s="23">
        <v>13</v>
      </c>
      <c r="C139" s="23">
        <v>1</v>
      </c>
      <c r="D139" s="23">
        <v>1</v>
      </c>
      <c r="E139" s="23">
        <v>1</v>
      </c>
      <c r="F139" s="24">
        <v>7.8</v>
      </c>
      <c r="G139" s="25">
        <v>4.9000000000000004</v>
      </c>
      <c r="H139" s="24">
        <v>7.1</v>
      </c>
      <c r="I139" s="24">
        <v>7.9</v>
      </c>
      <c r="J139" s="24">
        <v>4.0999999999999996</v>
      </c>
      <c r="K139" s="24">
        <v>5.7</v>
      </c>
      <c r="L139" s="24">
        <v>11.25</v>
      </c>
    </row>
    <row r="140" spans="1:12" ht="15" x14ac:dyDescent="0.2">
      <c r="A140" s="22" t="s">
        <v>196</v>
      </c>
      <c r="B140" s="23">
        <v>13</v>
      </c>
      <c r="C140" s="23">
        <v>1</v>
      </c>
      <c r="D140" s="23">
        <v>1</v>
      </c>
      <c r="E140" s="23">
        <v>0</v>
      </c>
      <c r="F140" s="24">
        <v>7.1</v>
      </c>
      <c r="G140" s="25">
        <v>4.2</v>
      </c>
      <c r="H140" s="24">
        <v>4.5</v>
      </c>
      <c r="I140" s="24">
        <v>9.9</v>
      </c>
      <c r="J140" s="24">
        <v>2.8</v>
      </c>
      <c r="K140" s="24">
        <v>3.3</v>
      </c>
      <c r="L140" s="24">
        <v>11.100000000000001</v>
      </c>
    </row>
    <row r="141" spans="1:12" ht="15" x14ac:dyDescent="0.2">
      <c r="A141" s="22" t="s">
        <v>197</v>
      </c>
      <c r="B141" s="23">
        <v>15</v>
      </c>
      <c r="C141" s="23">
        <v>0</v>
      </c>
      <c r="D141" s="23">
        <v>1</v>
      </c>
      <c r="E141" s="23">
        <v>1</v>
      </c>
      <c r="F141" s="24">
        <v>7.6</v>
      </c>
      <c r="G141" s="25">
        <v>3.6</v>
      </c>
      <c r="H141" s="24">
        <v>5</v>
      </c>
      <c r="I141" s="24">
        <v>7.4</v>
      </c>
      <c r="J141" s="24">
        <v>4.4000000000000004</v>
      </c>
      <c r="K141" s="24">
        <v>4.8</v>
      </c>
      <c r="L141" s="24">
        <v>11.100000000000001</v>
      </c>
    </row>
    <row r="142" spans="1:12" ht="15" x14ac:dyDescent="0.2">
      <c r="A142" s="22" t="s">
        <v>198</v>
      </c>
      <c r="B142" s="23">
        <v>12</v>
      </c>
      <c r="C142" s="23">
        <v>1</v>
      </c>
      <c r="D142" s="23">
        <v>1</v>
      </c>
      <c r="E142" s="23">
        <v>0</v>
      </c>
      <c r="F142" s="24">
        <v>5.6</v>
      </c>
      <c r="G142" s="25">
        <v>4.9000000000000004</v>
      </c>
      <c r="H142" s="24">
        <v>5.6</v>
      </c>
      <c r="I142" s="24">
        <v>9.1</v>
      </c>
      <c r="J142" s="24">
        <v>4.5</v>
      </c>
      <c r="K142" s="24">
        <v>6.3</v>
      </c>
      <c r="L142" s="24">
        <v>11.850000000000001</v>
      </c>
    </row>
    <row r="143" spans="1:12" ht="15" x14ac:dyDescent="0.2">
      <c r="A143" s="22" t="s">
        <v>199</v>
      </c>
      <c r="B143" s="23">
        <v>3</v>
      </c>
      <c r="C143" s="23">
        <v>1</v>
      </c>
      <c r="D143" s="23">
        <v>0</v>
      </c>
      <c r="E143" s="23">
        <v>0</v>
      </c>
      <c r="F143" s="24">
        <v>9.9</v>
      </c>
      <c r="G143" s="25">
        <v>4.3</v>
      </c>
      <c r="H143" s="24">
        <v>3.5</v>
      </c>
      <c r="I143" s="24">
        <v>5.4</v>
      </c>
      <c r="J143" s="24">
        <v>4</v>
      </c>
      <c r="K143" s="24">
        <v>5.8</v>
      </c>
      <c r="L143" s="24">
        <v>12</v>
      </c>
    </row>
    <row r="144" spans="1:12" ht="15" x14ac:dyDescent="0.2">
      <c r="A144" s="22" t="s">
        <v>200</v>
      </c>
      <c r="B144" s="23">
        <v>3</v>
      </c>
      <c r="C144" s="23">
        <v>0</v>
      </c>
      <c r="D144" s="23">
        <v>1</v>
      </c>
      <c r="E144" s="23">
        <v>1</v>
      </c>
      <c r="F144" s="24">
        <v>9.1999999999999993</v>
      </c>
      <c r="G144" s="25">
        <v>4.9000000000000004</v>
      </c>
      <c r="H144" s="24">
        <v>5.8</v>
      </c>
      <c r="I144" s="24">
        <v>4.5</v>
      </c>
      <c r="J144" s="24">
        <v>4.2</v>
      </c>
      <c r="K144" s="24">
        <v>6.9</v>
      </c>
      <c r="L144" s="24">
        <v>12</v>
      </c>
    </row>
    <row r="145" spans="1:12" ht="15" x14ac:dyDescent="0.2">
      <c r="A145" s="22" t="s">
        <v>201</v>
      </c>
      <c r="B145" s="23">
        <v>7</v>
      </c>
      <c r="C145" s="23">
        <v>1</v>
      </c>
      <c r="D145" s="23">
        <v>0</v>
      </c>
      <c r="E145" s="23">
        <v>0</v>
      </c>
      <c r="F145" s="24">
        <v>9.1</v>
      </c>
      <c r="G145" s="25">
        <v>5.3</v>
      </c>
      <c r="H145" s="24">
        <v>4.5</v>
      </c>
      <c r="I145" s="24">
        <v>7.3</v>
      </c>
      <c r="J145" s="24">
        <v>4.5</v>
      </c>
      <c r="K145" s="24">
        <v>5.0999999999999996</v>
      </c>
      <c r="L145" s="24">
        <v>12.600000000000001</v>
      </c>
    </row>
    <row r="146" spans="1:12" ht="15" x14ac:dyDescent="0.2">
      <c r="A146" s="22" t="s">
        <v>202</v>
      </c>
      <c r="B146" s="23">
        <v>7</v>
      </c>
      <c r="C146" s="23">
        <v>1</v>
      </c>
      <c r="D146" s="23">
        <v>0</v>
      </c>
      <c r="E146" s="23">
        <v>0</v>
      </c>
      <c r="F146" s="24">
        <v>9.9</v>
      </c>
      <c r="G146" s="25">
        <v>5.7</v>
      </c>
      <c r="H146" s="24">
        <v>4.5</v>
      </c>
      <c r="I146" s="24">
        <v>3.8</v>
      </c>
      <c r="J146" s="24">
        <v>3.8</v>
      </c>
      <c r="K146" s="24">
        <v>5.4</v>
      </c>
      <c r="L146" s="24">
        <v>13.200000000000001</v>
      </c>
    </row>
    <row r="147" spans="1:12" ht="15" x14ac:dyDescent="0.2">
      <c r="A147" s="22" t="s">
        <v>203</v>
      </c>
      <c r="B147" s="23">
        <v>14</v>
      </c>
      <c r="C147" s="23">
        <v>1</v>
      </c>
      <c r="D147" s="23">
        <v>0</v>
      </c>
      <c r="E147" s="23">
        <v>1</v>
      </c>
      <c r="F147" s="24">
        <v>9.9</v>
      </c>
      <c r="G147" s="25">
        <v>5.7</v>
      </c>
      <c r="H147" s="24">
        <v>4.5</v>
      </c>
      <c r="I147" s="24">
        <v>3.8</v>
      </c>
      <c r="J147" s="24">
        <v>4.0999999999999996</v>
      </c>
      <c r="K147" s="24">
        <v>4.0999999999999996</v>
      </c>
      <c r="L147" s="24">
        <v>11.850000000000001</v>
      </c>
    </row>
    <row r="148" spans="1:12" ht="15" x14ac:dyDescent="0.2">
      <c r="A148" s="22" t="s">
        <v>204</v>
      </c>
      <c r="B148" s="23">
        <v>5</v>
      </c>
      <c r="C148" s="23">
        <v>0</v>
      </c>
      <c r="D148" s="23">
        <v>1</v>
      </c>
      <c r="E148" s="23">
        <v>0</v>
      </c>
      <c r="F148" s="24">
        <v>6.6</v>
      </c>
      <c r="G148" s="25">
        <v>3.8</v>
      </c>
      <c r="H148" s="24">
        <v>6.6</v>
      </c>
      <c r="I148" s="24">
        <v>8.1999999999999993</v>
      </c>
      <c r="J148" s="24">
        <v>4.5999999999999996</v>
      </c>
      <c r="K148" s="24">
        <v>4.7</v>
      </c>
      <c r="L148" s="24">
        <v>9</v>
      </c>
    </row>
    <row r="149" spans="1:12" ht="15" x14ac:dyDescent="0.2">
      <c r="A149" s="22" t="s">
        <v>205</v>
      </c>
      <c r="B149" s="23">
        <v>15</v>
      </c>
      <c r="C149" s="23">
        <v>1</v>
      </c>
      <c r="D149" s="23">
        <v>0</v>
      </c>
      <c r="E149" s="23">
        <v>0</v>
      </c>
      <c r="F149" s="24">
        <v>9.1</v>
      </c>
      <c r="G149" s="25">
        <v>5.2</v>
      </c>
      <c r="H149" s="24">
        <v>5.4</v>
      </c>
      <c r="I149" s="24">
        <v>7.3</v>
      </c>
      <c r="J149" s="24">
        <v>3.7</v>
      </c>
      <c r="K149" s="24">
        <v>4.7</v>
      </c>
      <c r="L149" s="24">
        <v>12.299999999999999</v>
      </c>
    </row>
    <row r="150" spans="1:12" ht="15" x14ac:dyDescent="0.2">
      <c r="A150" s="22" t="s">
        <v>206</v>
      </c>
      <c r="B150" s="23">
        <v>7</v>
      </c>
      <c r="C150" s="23">
        <v>1</v>
      </c>
      <c r="D150" s="23">
        <v>1</v>
      </c>
      <c r="E150" s="23">
        <v>1</v>
      </c>
      <c r="F150" s="24">
        <v>5.0999999999999996</v>
      </c>
      <c r="G150" s="25">
        <v>6.6</v>
      </c>
      <c r="H150" s="24">
        <v>7.8</v>
      </c>
      <c r="I150" s="24">
        <v>5.9</v>
      </c>
      <c r="J150" s="24">
        <v>5.0999999999999996</v>
      </c>
      <c r="K150" s="24">
        <v>6.2</v>
      </c>
      <c r="L150" s="24">
        <v>12.600000000000001</v>
      </c>
    </row>
    <row r="151" spans="1:12" ht="15" x14ac:dyDescent="0.2">
      <c r="A151" s="22" t="s">
        <v>207</v>
      </c>
      <c r="B151" s="23">
        <v>13</v>
      </c>
      <c r="C151" s="23">
        <v>0</v>
      </c>
      <c r="D151" s="23">
        <v>1</v>
      </c>
      <c r="E151" s="23">
        <v>0</v>
      </c>
      <c r="F151" s="24">
        <v>6</v>
      </c>
      <c r="G151" s="25">
        <v>4.0999999999999996</v>
      </c>
      <c r="H151" s="24">
        <v>5.3</v>
      </c>
      <c r="I151" s="24">
        <v>8</v>
      </c>
      <c r="J151" s="24">
        <v>4.3</v>
      </c>
      <c r="K151" s="24">
        <v>5.8</v>
      </c>
      <c r="L151" s="24">
        <v>11.100000000000001</v>
      </c>
    </row>
    <row r="152" spans="1:12" ht="15" x14ac:dyDescent="0.2">
      <c r="A152" s="22" t="s">
        <v>208</v>
      </c>
      <c r="B152" s="23">
        <v>8</v>
      </c>
      <c r="C152" s="23">
        <v>0</v>
      </c>
      <c r="D152" s="23">
        <v>1</v>
      </c>
      <c r="E152" s="23">
        <v>0</v>
      </c>
      <c r="F152" s="24">
        <v>8.9</v>
      </c>
      <c r="G152" s="25">
        <v>5.8</v>
      </c>
      <c r="H152" s="24">
        <v>6.9</v>
      </c>
      <c r="I152" s="24">
        <v>8.1999999999999993</v>
      </c>
      <c r="J152" s="24">
        <v>5</v>
      </c>
      <c r="K152" s="24">
        <v>5.7</v>
      </c>
      <c r="L152" s="24">
        <v>12</v>
      </c>
    </row>
    <row r="153" spans="1:12" ht="15" x14ac:dyDescent="0.2">
      <c r="A153" s="22" t="s">
        <v>209</v>
      </c>
      <c r="B153" s="23">
        <v>5</v>
      </c>
      <c r="C153" s="23">
        <v>0</v>
      </c>
      <c r="D153" s="23">
        <v>1</v>
      </c>
      <c r="E153" s="23">
        <v>0</v>
      </c>
      <c r="F153" s="24">
        <v>6.2</v>
      </c>
      <c r="G153" s="25">
        <v>3.3</v>
      </c>
      <c r="H153" s="24">
        <v>5.0999999999999996</v>
      </c>
      <c r="I153" s="24">
        <v>6.9</v>
      </c>
      <c r="J153" s="24">
        <v>4</v>
      </c>
      <c r="K153" s="24">
        <v>5.4</v>
      </c>
      <c r="L153" s="24">
        <v>9.8999999999999986</v>
      </c>
    </row>
    <row r="154" spans="1:12" ht="15" x14ac:dyDescent="0.2">
      <c r="A154" s="22" t="s">
        <v>210</v>
      </c>
      <c r="B154" s="23">
        <v>9</v>
      </c>
      <c r="C154" s="23">
        <v>1</v>
      </c>
      <c r="D154" s="23">
        <v>1</v>
      </c>
      <c r="E154" s="23">
        <v>0</v>
      </c>
      <c r="F154" s="24">
        <v>7.2</v>
      </c>
      <c r="G154" s="25">
        <v>4.3</v>
      </c>
      <c r="H154" s="24">
        <v>4.7</v>
      </c>
      <c r="I154" s="24">
        <v>10</v>
      </c>
      <c r="J154" s="24">
        <v>3</v>
      </c>
      <c r="K154" s="24">
        <v>3.8</v>
      </c>
      <c r="L154" s="24">
        <v>11.399999999999999</v>
      </c>
    </row>
    <row r="155" spans="1:12" ht="15" x14ac:dyDescent="0.2">
      <c r="A155" s="22" t="s">
        <v>211</v>
      </c>
      <c r="B155" s="23">
        <v>6</v>
      </c>
      <c r="C155" s="23">
        <v>1</v>
      </c>
      <c r="D155" s="23">
        <v>0</v>
      </c>
      <c r="E155" s="23">
        <v>1</v>
      </c>
      <c r="F155" s="24">
        <v>8.8000000000000007</v>
      </c>
      <c r="G155" s="25">
        <v>3.5</v>
      </c>
      <c r="H155" s="24">
        <v>4.5</v>
      </c>
      <c r="I155" s="24">
        <v>6.7</v>
      </c>
      <c r="J155" s="24">
        <v>4.0999999999999996</v>
      </c>
      <c r="K155" s="24">
        <v>5.4</v>
      </c>
      <c r="L155" s="24">
        <v>11.25</v>
      </c>
    </row>
    <row r="156" spans="1:12" ht="15" x14ac:dyDescent="0.2">
      <c r="A156" s="22" t="s">
        <v>212</v>
      </c>
      <c r="B156" s="23">
        <v>3</v>
      </c>
      <c r="C156" s="23">
        <v>0</v>
      </c>
      <c r="D156" s="23">
        <v>1</v>
      </c>
      <c r="E156" s="23">
        <v>0</v>
      </c>
      <c r="F156" s="24">
        <v>6.3</v>
      </c>
      <c r="G156" s="25">
        <v>5.0999999999999996</v>
      </c>
      <c r="H156" s="24">
        <v>6.6</v>
      </c>
      <c r="I156" s="24">
        <v>8.4</v>
      </c>
      <c r="J156" s="24">
        <v>4.4000000000000004</v>
      </c>
      <c r="K156" s="24">
        <v>5.3</v>
      </c>
      <c r="L156" s="24">
        <v>10.649999999999999</v>
      </c>
    </row>
    <row r="157" spans="1:12" ht="15" x14ac:dyDescent="0.2">
      <c r="A157" s="22" t="s">
        <v>213</v>
      </c>
      <c r="B157" s="23">
        <v>2</v>
      </c>
      <c r="C157" s="23">
        <v>0</v>
      </c>
      <c r="D157" s="23">
        <v>0</v>
      </c>
      <c r="E157" s="23">
        <v>0</v>
      </c>
      <c r="F157" s="24">
        <v>9.6999999999999993</v>
      </c>
      <c r="G157" s="25">
        <v>4.3</v>
      </c>
      <c r="H157" s="24">
        <v>4.7</v>
      </c>
      <c r="I157" s="24">
        <v>4.8</v>
      </c>
      <c r="J157" s="24">
        <v>4</v>
      </c>
      <c r="K157" s="24">
        <v>5.8</v>
      </c>
      <c r="L157" s="24">
        <v>11.850000000000001</v>
      </c>
    </row>
    <row r="158" spans="1:12" ht="15" x14ac:dyDescent="0.2">
      <c r="A158" s="22" t="s">
        <v>214</v>
      </c>
      <c r="B158" s="23">
        <v>1</v>
      </c>
      <c r="C158" s="23">
        <v>0</v>
      </c>
      <c r="D158" s="23">
        <v>1</v>
      </c>
      <c r="E158" s="23">
        <v>0</v>
      </c>
      <c r="F158" s="24">
        <v>5</v>
      </c>
      <c r="G158" s="25">
        <v>3.6</v>
      </c>
      <c r="H158" s="24">
        <v>4.9000000000000004</v>
      </c>
      <c r="I158" s="24">
        <v>8.1999999999999993</v>
      </c>
      <c r="J158" s="24">
        <v>3.7</v>
      </c>
      <c r="K158" s="24">
        <v>4.4000000000000004</v>
      </c>
      <c r="L158" s="24">
        <v>11.399999999999999</v>
      </c>
    </row>
    <row r="159" spans="1:12" ht="15" x14ac:dyDescent="0.2">
      <c r="A159" s="22" t="s">
        <v>215</v>
      </c>
      <c r="B159" s="23">
        <v>10</v>
      </c>
      <c r="C159" s="23">
        <v>0</v>
      </c>
      <c r="D159" s="23">
        <v>1</v>
      </c>
      <c r="E159" s="23">
        <v>1</v>
      </c>
      <c r="F159" s="24">
        <v>7.4</v>
      </c>
      <c r="G159" s="25">
        <v>3.4</v>
      </c>
      <c r="H159" s="24">
        <v>4.8</v>
      </c>
      <c r="I159" s="24">
        <v>7.2</v>
      </c>
      <c r="J159" s="24">
        <v>4</v>
      </c>
      <c r="K159" s="24">
        <v>4.3</v>
      </c>
      <c r="L159" s="24">
        <v>10.649999999999999</v>
      </c>
    </row>
    <row r="160" spans="1:12" ht="15" x14ac:dyDescent="0.2">
      <c r="A160" s="22" t="s">
        <v>216</v>
      </c>
      <c r="B160" s="23">
        <v>5</v>
      </c>
      <c r="C160" s="23">
        <v>1</v>
      </c>
      <c r="D160" s="23">
        <v>1</v>
      </c>
      <c r="E160" s="23">
        <v>1</v>
      </c>
      <c r="F160" s="24">
        <v>5.5</v>
      </c>
      <c r="G160" s="25">
        <v>3.7</v>
      </c>
      <c r="H160" s="24">
        <v>4.9000000000000004</v>
      </c>
      <c r="I160" s="24">
        <v>6</v>
      </c>
      <c r="J160" s="24">
        <v>4.3</v>
      </c>
      <c r="K160" s="24">
        <v>5.7</v>
      </c>
      <c r="L160" s="24">
        <v>11.399999999999999</v>
      </c>
    </row>
    <row r="161" spans="1:12" ht="15" x14ac:dyDescent="0.2">
      <c r="A161" s="22" t="s">
        <v>217</v>
      </c>
      <c r="B161" s="23">
        <v>13</v>
      </c>
      <c r="C161" s="23">
        <v>1</v>
      </c>
      <c r="D161" s="23">
        <v>0</v>
      </c>
      <c r="E161" s="23">
        <v>1</v>
      </c>
      <c r="F161" s="24">
        <v>9.1</v>
      </c>
      <c r="G161" s="25">
        <v>5.0999999999999996</v>
      </c>
      <c r="H161" s="24">
        <v>4.5999999999999996</v>
      </c>
      <c r="I161" s="24">
        <v>8.3000000000000007</v>
      </c>
      <c r="J161" s="24">
        <v>4.5999999999999996</v>
      </c>
      <c r="K161" s="24">
        <v>4.8</v>
      </c>
      <c r="L161" s="24">
        <v>12.299999999999999</v>
      </c>
    </row>
    <row r="162" spans="1:12" ht="15" x14ac:dyDescent="0.2">
      <c r="A162" s="22" t="s">
        <v>218</v>
      </c>
      <c r="B162" s="23">
        <v>5</v>
      </c>
      <c r="C162" s="23">
        <v>1</v>
      </c>
      <c r="D162" s="23">
        <v>1</v>
      </c>
      <c r="E162" s="23">
        <v>0</v>
      </c>
      <c r="F162" s="24">
        <v>6.7</v>
      </c>
      <c r="G162" s="25">
        <v>3.7</v>
      </c>
      <c r="H162" s="24">
        <v>4.9000000000000004</v>
      </c>
      <c r="I162" s="24">
        <v>9.1999999999999993</v>
      </c>
      <c r="J162" s="24">
        <v>3.7</v>
      </c>
      <c r="K162" s="24">
        <v>4.9000000000000004</v>
      </c>
      <c r="L162" s="24">
        <v>10.350000000000001</v>
      </c>
    </row>
    <row r="163" spans="1:12" ht="15" x14ac:dyDescent="0.2">
      <c r="A163" s="22" t="s">
        <v>219</v>
      </c>
      <c r="B163" s="23">
        <v>11</v>
      </c>
      <c r="C163" s="23">
        <v>0</v>
      </c>
      <c r="D163" s="23">
        <v>1</v>
      </c>
      <c r="E163" s="23">
        <v>1</v>
      </c>
      <c r="F163" s="24">
        <v>6.3</v>
      </c>
      <c r="G163" s="25">
        <v>6</v>
      </c>
      <c r="H163" s="24">
        <v>5.9</v>
      </c>
      <c r="I163" s="24">
        <v>8.8000000000000007</v>
      </c>
      <c r="J163" s="24">
        <v>6.4</v>
      </c>
      <c r="K163" s="24">
        <v>6.4</v>
      </c>
      <c r="L163" s="24">
        <v>12.149999999999999</v>
      </c>
    </row>
    <row r="164" spans="1:12" ht="15" x14ac:dyDescent="0.2">
      <c r="A164" s="22" t="s">
        <v>220</v>
      </c>
      <c r="B164" s="23">
        <v>13</v>
      </c>
      <c r="C164" s="23">
        <v>0</v>
      </c>
      <c r="D164" s="23">
        <v>0</v>
      </c>
      <c r="E164" s="23">
        <v>1</v>
      </c>
      <c r="F164" s="24">
        <v>8.3000000000000007</v>
      </c>
      <c r="G164" s="25">
        <v>3.7</v>
      </c>
      <c r="H164" s="24">
        <v>6.1</v>
      </c>
      <c r="I164" s="24">
        <v>5.3</v>
      </c>
      <c r="J164" s="24">
        <v>3.6</v>
      </c>
      <c r="K164" s="24">
        <v>4.9000000000000004</v>
      </c>
      <c r="L164" s="24">
        <v>11.399999999999999</v>
      </c>
    </row>
    <row r="165" spans="1:12" ht="15" x14ac:dyDescent="0.2">
      <c r="A165" s="22" t="s">
        <v>221</v>
      </c>
      <c r="B165" s="23">
        <v>12</v>
      </c>
      <c r="C165" s="23">
        <v>0</v>
      </c>
      <c r="D165" s="23">
        <v>0</v>
      </c>
      <c r="E165" s="23">
        <v>1</v>
      </c>
      <c r="F165" s="24">
        <v>8.1999999999999993</v>
      </c>
      <c r="G165" s="25">
        <v>5.0999999999999996</v>
      </c>
      <c r="H165" s="24">
        <v>6</v>
      </c>
      <c r="I165" s="24">
        <v>5.2</v>
      </c>
      <c r="J165" s="24">
        <v>4.7</v>
      </c>
      <c r="K165" s="24">
        <v>4</v>
      </c>
      <c r="L165" s="24">
        <v>12.600000000000001</v>
      </c>
    </row>
    <row r="166" spans="1:12" ht="15" x14ac:dyDescent="0.2">
      <c r="A166" s="22" t="s">
        <v>222</v>
      </c>
      <c r="B166" s="23">
        <v>11</v>
      </c>
      <c r="C166" s="23">
        <v>0</v>
      </c>
      <c r="D166" s="23">
        <v>0</v>
      </c>
      <c r="E166" s="23">
        <v>1</v>
      </c>
      <c r="F166" s="24">
        <v>8.1999999999999993</v>
      </c>
      <c r="G166" s="25">
        <v>3.6</v>
      </c>
      <c r="H166" s="24">
        <v>6</v>
      </c>
      <c r="I166" s="24">
        <v>5.2</v>
      </c>
      <c r="J166" s="24">
        <v>4</v>
      </c>
      <c r="K166" s="24">
        <v>4</v>
      </c>
      <c r="L166" s="24">
        <v>11.100000000000001</v>
      </c>
    </row>
    <row r="167" spans="1:12" ht="15" x14ac:dyDescent="0.2">
      <c r="A167" s="22" t="s">
        <v>223</v>
      </c>
      <c r="B167" s="23">
        <v>10</v>
      </c>
      <c r="C167" s="23">
        <v>0</v>
      </c>
      <c r="D167" s="23">
        <v>0</v>
      </c>
      <c r="E167" s="23">
        <v>1</v>
      </c>
      <c r="F167" s="24">
        <v>9</v>
      </c>
      <c r="G167" s="25">
        <v>5.6</v>
      </c>
      <c r="H167" s="24">
        <v>5</v>
      </c>
      <c r="I167" s="24">
        <v>6</v>
      </c>
      <c r="J167" s="24">
        <v>4.3</v>
      </c>
      <c r="K167" s="24">
        <v>4.4000000000000004</v>
      </c>
      <c r="L167" s="24">
        <v>11.850000000000001</v>
      </c>
    </row>
    <row r="168" spans="1:12" ht="15" x14ac:dyDescent="0.2">
      <c r="A168" s="22" t="s">
        <v>224</v>
      </c>
      <c r="B168" s="23">
        <v>1</v>
      </c>
      <c r="C168" s="23">
        <v>1</v>
      </c>
      <c r="D168" s="23">
        <v>1</v>
      </c>
      <c r="E168" s="23">
        <v>0</v>
      </c>
      <c r="F168" s="24">
        <v>7.1</v>
      </c>
      <c r="G168" s="25">
        <v>3.4</v>
      </c>
      <c r="H168" s="24">
        <v>5.9</v>
      </c>
      <c r="I168" s="24">
        <v>7.8</v>
      </c>
      <c r="J168" s="24">
        <v>3.6</v>
      </c>
      <c r="K168" s="24">
        <v>3.7</v>
      </c>
      <c r="L168" s="24">
        <v>10.8</v>
      </c>
    </row>
    <row r="169" spans="1:12" ht="15" x14ac:dyDescent="0.2">
      <c r="A169" s="22" t="s">
        <v>225</v>
      </c>
      <c r="B169" s="23">
        <v>10</v>
      </c>
      <c r="C169" s="23">
        <v>1</v>
      </c>
      <c r="D169" s="23">
        <v>1</v>
      </c>
      <c r="E169" s="23">
        <v>0</v>
      </c>
      <c r="F169" s="24">
        <v>6.9</v>
      </c>
      <c r="G169" s="25">
        <v>3.7</v>
      </c>
      <c r="H169" s="24">
        <v>5.4</v>
      </c>
      <c r="I169" s="24">
        <v>8.9</v>
      </c>
      <c r="J169" s="24">
        <v>2.7</v>
      </c>
      <c r="K169" s="24">
        <v>3.4</v>
      </c>
      <c r="L169" s="24">
        <v>11.399999999999999</v>
      </c>
    </row>
    <row r="170" spans="1:12" ht="15" x14ac:dyDescent="0.2">
      <c r="A170" s="22" t="s">
        <v>226</v>
      </c>
      <c r="B170" s="23">
        <v>12</v>
      </c>
      <c r="C170" s="23">
        <v>0</v>
      </c>
      <c r="D170" s="23">
        <v>0</v>
      </c>
      <c r="E170" s="23">
        <v>1</v>
      </c>
      <c r="F170" s="24">
        <v>8.6</v>
      </c>
      <c r="G170" s="25">
        <v>2.9</v>
      </c>
      <c r="H170" s="24">
        <v>4</v>
      </c>
      <c r="I170" s="24">
        <v>6.3</v>
      </c>
      <c r="J170" s="24">
        <v>4</v>
      </c>
      <c r="K170" s="24">
        <v>4</v>
      </c>
      <c r="L170" s="24">
        <v>10.050000000000001</v>
      </c>
    </row>
    <row r="171" spans="1:12" ht="15" x14ac:dyDescent="0.2">
      <c r="A171" s="22" t="s">
        <v>227</v>
      </c>
      <c r="B171" s="23">
        <v>9</v>
      </c>
      <c r="C171" s="23">
        <v>0</v>
      </c>
      <c r="D171" s="23">
        <v>1</v>
      </c>
      <c r="E171" s="23">
        <v>0</v>
      </c>
      <c r="F171" s="24">
        <v>6.7</v>
      </c>
      <c r="G171" s="25">
        <v>4</v>
      </c>
      <c r="H171" s="24">
        <v>6.8</v>
      </c>
      <c r="I171" s="24">
        <v>8.4</v>
      </c>
      <c r="J171" s="24">
        <v>3.8</v>
      </c>
      <c r="K171" s="24">
        <v>4.3</v>
      </c>
      <c r="L171" s="24">
        <v>11.100000000000001</v>
      </c>
    </row>
    <row r="172" spans="1:12" ht="15" x14ac:dyDescent="0.2">
      <c r="A172" s="22" t="s">
        <v>228</v>
      </c>
      <c r="B172" s="23">
        <v>8</v>
      </c>
      <c r="C172" s="23">
        <v>1</v>
      </c>
      <c r="D172" s="23">
        <v>1</v>
      </c>
      <c r="E172" s="23">
        <v>0</v>
      </c>
      <c r="F172" s="24">
        <v>7</v>
      </c>
      <c r="G172" s="25">
        <v>3.3</v>
      </c>
      <c r="H172" s="24">
        <v>4.2</v>
      </c>
      <c r="I172" s="24">
        <v>9</v>
      </c>
      <c r="J172" s="24">
        <v>3.3</v>
      </c>
      <c r="K172" s="24">
        <v>5.6</v>
      </c>
      <c r="L172" s="24">
        <v>9.3000000000000007</v>
      </c>
    </row>
    <row r="173" spans="1:12" ht="15" x14ac:dyDescent="0.2">
      <c r="A173" s="22" t="s">
        <v>229</v>
      </c>
      <c r="B173" s="23">
        <v>1</v>
      </c>
      <c r="C173" s="23">
        <v>1</v>
      </c>
      <c r="D173" s="23">
        <v>0</v>
      </c>
      <c r="E173" s="23">
        <v>0</v>
      </c>
      <c r="F173" s="24">
        <v>9.6999999999999993</v>
      </c>
      <c r="G173" s="25">
        <v>2.6</v>
      </c>
      <c r="H173" s="24">
        <v>3.3</v>
      </c>
      <c r="I173" s="24">
        <v>5.2</v>
      </c>
      <c r="J173" s="24">
        <v>4.5</v>
      </c>
      <c r="K173" s="24">
        <v>5.8</v>
      </c>
      <c r="L173" s="24">
        <v>11.25</v>
      </c>
    </row>
    <row r="174" spans="1:12" ht="15" x14ac:dyDescent="0.2">
      <c r="A174" s="22" t="s">
        <v>230</v>
      </c>
      <c r="B174" s="23">
        <v>4</v>
      </c>
      <c r="C174" s="23">
        <v>0</v>
      </c>
      <c r="D174" s="23">
        <v>0</v>
      </c>
      <c r="E174" s="23">
        <v>1</v>
      </c>
      <c r="F174" s="24">
        <v>9.9</v>
      </c>
      <c r="G174" s="25">
        <v>3.7</v>
      </c>
      <c r="H174" s="24">
        <v>6.7</v>
      </c>
      <c r="I174" s="24">
        <v>6.8</v>
      </c>
      <c r="J174" s="24">
        <v>5</v>
      </c>
      <c r="K174" s="24">
        <v>5.3</v>
      </c>
      <c r="L174" s="24">
        <v>11.100000000000001</v>
      </c>
    </row>
    <row r="175" spans="1:12" ht="15" x14ac:dyDescent="0.2">
      <c r="A175" s="22" t="s">
        <v>231</v>
      </c>
      <c r="B175" s="23">
        <v>1</v>
      </c>
      <c r="C175" s="23">
        <v>1</v>
      </c>
      <c r="D175" s="23">
        <v>0</v>
      </c>
      <c r="E175" s="23">
        <v>1</v>
      </c>
      <c r="F175" s="24">
        <v>8.6</v>
      </c>
      <c r="G175" s="25">
        <v>6.3</v>
      </c>
      <c r="H175" s="24">
        <v>5.7</v>
      </c>
      <c r="I175" s="24">
        <v>6.7</v>
      </c>
      <c r="J175" s="24">
        <v>4.8</v>
      </c>
      <c r="K175" s="24">
        <v>4.2</v>
      </c>
      <c r="L175" s="24">
        <v>11.850000000000001</v>
      </c>
    </row>
    <row r="176" spans="1:12" ht="15" x14ac:dyDescent="0.2">
      <c r="A176" s="22" t="s">
        <v>232</v>
      </c>
      <c r="B176" s="23">
        <v>8</v>
      </c>
      <c r="C176" s="23">
        <v>0</v>
      </c>
      <c r="D176" s="23">
        <v>1</v>
      </c>
      <c r="E176" s="23">
        <v>0</v>
      </c>
      <c r="F176" s="24">
        <v>6.3</v>
      </c>
      <c r="G176" s="25">
        <v>5.0999999999999996</v>
      </c>
      <c r="H176" s="24">
        <v>6.6</v>
      </c>
      <c r="I176" s="24">
        <v>8.4</v>
      </c>
      <c r="J176" s="24">
        <v>2.8</v>
      </c>
      <c r="K176" s="24">
        <v>4.7</v>
      </c>
      <c r="L176" s="24">
        <v>9.75</v>
      </c>
    </row>
    <row r="177" spans="1:12" ht="15" x14ac:dyDescent="0.2">
      <c r="A177" s="22" t="s">
        <v>233</v>
      </c>
      <c r="B177" s="23">
        <v>11</v>
      </c>
      <c r="C177" s="23">
        <v>0</v>
      </c>
      <c r="D177" s="23">
        <v>1</v>
      </c>
      <c r="E177" s="23">
        <v>1</v>
      </c>
      <c r="F177" s="24">
        <v>9.9</v>
      </c>
      <c r="G177" s="25">
        <v>5.2</v>
      </c>
      <c r="H177" s="24">
        <v>6.7</v>
      </c>
      <c r="I177" s="24">
        <v>6.8</v>
      </c>
      <c r="J177" s="24">
        <v>4.3</v>
      </c>
      <c r="K177" s="24">
        <v>4.2</v>
      </c>
      <c r="L177" s="24">
        <v>12.899999999999999</v>
      </c>
    </row>
    <row r="178" spans="1:12" ht="15" x14ac:dyDescent="0.2">
      <c r="A178" s="22" t="s">
        <v>234</v>
      </c>
      <c r="B178" s="23">
        <v>7</v>
      </c>
      <c r="C178" s="23">
        <v>0</v>
      </c>
      <c r="D178" s="23">
        <v>0</v>
      </c>
      <c r="E178" s="23">
        <v>1</v>
      </c>
      <c r="F178" s="24">
        <v>9.3000000000000007</v>
      </c>
      <c r="G178" s="25">
        <v>3.9</v>
      </c>
      <c r="H178" s="24">
        <v>4.5</v>
      </c>
      <c r="I178" s="24">
        <v>6.2</v>
      </c>
      <c r="J178" s="24">
        <v>4</v>
      </c>
      <c r="K178" s="24">
        <v>5.8</v>
      </c>
      <c r="L178" s="24">
        <v>12.899999999999999</v>
      </c>
    </row>
    <row r="179" spans="1:12" ht="15" x14ac:dyDescent="0.2">
      <c r="A179" s="22" t="s">
        <v>235</v>
      </c>
      <c r="B179" s="23">
        <v>12</v>
      </c>
      <c r="C179" s="23">
        <v>1</v>
      </c>
      <c r="D179" s="23">
        <v>0</v>
      </c>
      <c r="E179" s="23">
        <v>1</v>
      </c>
      <c r="F179" s="24">
        <v>9.6999999999999993</v>
      </c>
      <c r="G179" s="25">
        <v>6.5</v>
      </c>
      <c r="H179" s="24">
        <v>6.1</v>
      </c>
      <c r="I179" s="24">
        <v>6.7</v>
      </c>
      <c r="J179" s="24">
        <v>4.9000000000000004</v>
      </c>
      <c r="K179" s="24">
        <v>5.8</v>
      </c>
      <c r="L179" s="24">
        <v>12</v>
      </c>
    </row>
    <row r="180" spans="1:12" ht="15" x14ac:dyDescent="0.2">
      <c r="A180" s="22" t="s">
        <v>236</v>
      </c>
      <c r="B180" s="23">
        <v>14</v>
      </c>
      <c r="C180" s="23">
        <v>1</v>
      </c>
      <c r="D180" s="23">
        <v>0</v>
      </c>
      <c r="E180" s="23">
        <v>0</v>
      </c>
      <c r="F180" s="24">
        <v>9.6999999999999993</v>
      </c>
      <c r="G180" s="25">
        <v>4.0999999999999996</v>
      </c>
      <c r="H180" s="24">
        <v>3.3</v>
      </c>
      <c r="I180" s="24">
        <v>5.2</v>
      </c>
      <c r="J180" s="24">
        <v>4.5999999999999996</v>
      </c>
      <c r="K180" s="24">
        <v>5.3</v>
      </c>
      <c r="L180" s="24">
        <v>12.149999999999999</v>
      </c>
    </row>
    <row r="181" spans="1:12" ht="15" x14ac:dyDescent="0.2">
      <c r="A181" s="22" t="s">
        <v>237</v>
      </c>
      <c r="B181" s="23">
        <v>5</v>
      </c>
      <c r="C181" s="23">
        <v>1</v>
      </c>
      <c r="D181" s="23">
        <v>0</v>
      </c>
      <c r="E181" s="23">
        <v>1</v>
      </c>
      <c r="F181" s="24">
        <v>9.6</v>
      </c>
      <c r="G181" s="25">
        <v>7.2</v>
      </c>
      <c r="H181" s="24">
        <v>7.8</v>
      </c>
      <c r="I181" s="24">
        <v>4.5</v>
      </c>
      <c r="J181" s="24">
        <v>4</v>
      </c>
      <c r="K181" s="24">
        <v>6.1</v>
      </c>
      <c r="L181" s="24">
        <v>12.299999999999999</v>
      </c>
    </row>
    <row r="182" spans="1:12" ht="15" x14ac:dyDescent="0.2">
      <c r="A182" s="22" t="s">
        <v>238</v>
      </c>
      <c r="B182" s="23">
        <v>10</v>
      </c>
      <c r="C182" s="23">
        <v>0</v>
      </c>
      <c r="D182" s="23">
        <v>0</v>
      </c>
      <c r="E182" s="23">
        <v>1</v>
      </c>
      <c r="F182" s="24">
        <v>7.6</v>
      </c>
      <c r="G182" s="25">
        <v>2.5</v>
      </c>
      <c r="H182" s="24">
        <v>4.2</v>
      </c>
      <c r="I182" s="24">
        <v>5.8</v>
      </c>
      <c r="J182" s="24">
        <v>4.4000000000000004</v>
      </c>
      <c r="K182" s="24">
        <v>6.3</v>
      </c>
      <c r="L182" s="24">
        <v>10.8</v>
      </c>
    </row>
    <row r="183" spans="1:12" ht="15" x14ac:dyDescent="0.2">
      <c r="A183" s="22" t="s">
        <v>239</v>
      </c>
      <c r="B183" s="23">
        <v>7</v>
      </c>
      <c r="C183" s="23">
        <v>1</v>
      </c>
      <c r="D183" s="23">
        <v>0</v>
      </c>
      <c r="E183" s="23">
        <v>0</v>
      </c>
      <c r="F183" s="24">
        <v>9.4</v>
      </c>
      <c r="G183" s="25">
        <v>5.6</v>
      </c>
      <c r="H183" s="24">
        <v>4.7</v>
      </c>
      <c r="I183" s="24">
        <v>7.6</v>
      </c>
      <c r="J183" s="24">
        <v>4.7</v>
      </c>
      <c r="K183" s="24">
        <v>6.4</v>
      </c>
      <c r="L183" s="24">
        <v>12.600000000000001</v>
      </c>
    </row>
    <row r="184" spans="1:12" ht="15" x14ac:dyDescent="0.2">
      <c r="A184" s="22" t="s">
        <v>240</v>
      </c>
      <c r="B184" s="23">
        <v>15</v>
      </c>
      <c r="C184" s="23">
        <v>1</v>
      </c>
      <c r="D184" s="23">
        <v>1</v>
      </c>
      <c r="E184" s="23">
        <v>1</v>
      </c>
      <c r="F184" s="24">
        <v>9.6</v>
      </c>
      <c r="G184" s="25">
        <v>7.2</v>
      </c>
      <c r="H184" s="24">
        <v>7.8</v>
      </c>
      <c r="I184" s="24">
        <v>4.5</v>
      </c>
      <c r="J184" s="24">
        <v>4.5999999999999996</v>
      </c>
      <c r="K184" s="24">
        <v>6.7</v>
      </c>
      <c r="L184" s="24">
        <v>14.100000000000001</v>
      </c>
    </row>
    <row r="185" spans="1:12" ht="15" x14ac:dyDescent="0.2">
      <c r="A185" s="22" t="s">
        <v>241</v>
      </c>
      <c r="B185" s="23">
        <v>14</v>
      </c>
      <c r="C185" s="23">
        <v>0</v>
      </c>
      <c r="D185" s="23">
        <v>1</v>
      </c>
      <c r="E185" s="23">
        <v>1</v>
      </c>
      <c r="F185" s="24">
        <v>9.3000000000000007</v>
      </c>
      <c r="G185" s="25">
        <v>6.6</v>
      </c>
      <c r="H185" s="24">
        <v>6.3</v>
      </c>
      <c r="I185" s="24">
        <v>7.4</v>
      </c>
      <c r="J185" s="24">
        <v>4.4000000000000004</v>
      </c>
      <c r="K185" s="24">
        <v>5.8</v>
      </c>
      <c r="L185" s="24">
        <v>14.100000000000001</v>
      </c>
    </row>
    <row r="186" spans="1:12" ht="15" x14ac:dyDescent="0.2">
      <c r="A186" s="22" t="s">
        <v>242</v>
      </c>
      <c r="B186" s="23">
        <v>4</v>
      </c>
      <c r="C186" s="23">
        <v>0</v>
      </c>
      <c r="D186" s="23">
        <v>0</v>
      </c>
      <c r="E186" s="23">
        <v>0</v>
      </c>
      <c r="F186" s="24">
        <v>9.6999999999999993</v>
      </c>
      <c r="G186" s="25">
        <v>2.8</v>
      </c>
      <c r="H186" s="24">
        <v>4.7</v>
      </c>
      <c r="I186" s="24">
        <v>4.8</v>
      </c>
      <c r="J186" s="24">
        <v>4.7</v>
      </c>
      <c r="K186" s="24">
        <v>5.0999999999999996</v>
      </c>
      <c r="L186" s="24">
        <v>11.25</v>
      </c>
    </row>
    <row r="187" spans="1:12" ht="15" x14ac:dyDescent="0.2">
      <c r="A187" s="22" t="s">
        <v>243</v>
      </c>
      <c r="B187" s="23">
        <v>1</v>
      </c>
      <c r="C187" s="23">
        <v>1</v>
      </c>
      <c r="D187" s="23">
        <v>0</v>
      </c>
      <c r="E187" s="23">
        <v>1</v>
      </c>
      <c r="F187" s="24">
        <v>9.1</v>
      </c>
      <c r="G187" s="25">
        <v>3.8</v>
      </c>
      <c r="H187" s="24">
        <v>4.5</v>
      </c>
      <c r="I187" s="24">
        <v>7.3</v>
      </c>
      <c r="J187" s="24">
        <v>6</v>
      </c>
      <c r="K187" s="24">
        <v>6.3</v>
      </c>
      <c r="L187" s="24">
        <v>9.8999999999999986</v>
      </c>
    </row>
    <row r="188" spans="1:12" ht="15" x14ac:dyDescent="0.2">
      <c r="A188" s="22" t="s">
        <v>244</v>
      </c>
      <c r="B188" s="23">
        <v>2</v>
      </c>
      <c r="C188" s="23">
        <v>1</v>
      </c>
      <c r="D188" s="23">
        <v>1</v>
      </c>
      <c r="E188" s="23">
        <v>0</v>
      </c>
      <c r="F188" s="24">
        <v>6.5</v>
      </c>
      <c r="G188" s="25">
        <v>2.8</v>
      </c>
      <c r="H188" s="24">
        <v>3.7</v>
      </c>
      <c r="I188" s="24">
        <v>8.5</v>
      </c>
      <c r="J188" s="24">
        <v>4.3</v>
      </c>
      <c r="K188" s="24">
        <v>3.3</v>
      </c>
      <c r="L188" s="24">
        <v>6.4499999999999993</v>
      </c>
    </row>
    <row r="189" spans="1:12" ht="15" x14ac:dyDescent="0.2">
      <c r="A189" s="22" t="s">
        <v>245</v>
      </c>
      <c r="B189" s="23">
        <v>2</v>
      </c>
      <c r="C189" s="23">
        <v>0</v>
      </c>
      <c r="D189" s="23">
        <v>1</v>
      </c>
      <c r="E189" s="23">
        <v>0</v>
      </c>
      <c r="F189" s="24">
        <v>6.6</v>
      </c>
      <c r="G189" s="25">
        <v>3.6</v>
      </c>
      <c r="H189" s="24">
        <v>4.8</v>
      </c>
      <c r="I189" s="24">
        <v>7.2</v>
      </c>
      <c r="J189" s="24">
        <v>3.2</v>
      </c>
      <c r="K189" s="24">
        <v>4</v>
      </c>
      <c r="L189" s="24">
        <v>9.8999999999999986</v>
      </c>
    </row>
    <row r="190" spans="1:12" ht="15" x14ac:dyDescent="0.2">
      <c r="A190" s="22" t="s">
        <v>246</v>
      </c>
      <c r="B190" s="23">
        <v>13</v>
      </c>
      <c r="C190" s="23">
        <v>1</v>
      </c>
      <c r="D190" s="23">
        <v>1</v>
      </c>
      <c r="E190" s="23">
        <v>0</v>
      </c>
      <c r="F190" s="24">
        <v>5.8</v>
      </c>
      <c r="G190" s="25">
        <v>3.6</v>
      </c>
      <c r="H190" s="24">
        <v>5.8</v>
      </c>
      <c r="I190" s="24">
        <v>9.3000000000000007</v>
      </c>
      <c r="J190" s="24">
        <v>5.9</v>
      </c>
      <c r="K190" s="24">
        <v>6.6</v>
      </c>
      <c r="L190" s="24">
        <v>11.100000000000001</v>
      </c>
    </row>
    <row r="191" spans="1:12" ht="15" x14ac:dyDescent="0.2">
      <c r="A191" s="22" t="s">
        <v>247</v>
      </c>
      <c r="B191" s="23">
        <v>11</v>
      </c>
      <c r="C191" s="23">
        <v>0</v>
      </c>
      <c r="D191" s="23">
        <v>0</v>
      </c>
      <c r="E191" s="23">
        <v>1</v>
      </c>
      <c r="F191" s="24">
        <v>8.6999999999999993</v>
      </c>
      <c r="G191" s="25">
        <v>3.7</v>
      </c>
      <c r="H191" s="24">
        <v>4.8</v>
      </c>
      <c r="I191" s="24">
        <v>3.8</v>
      </c>
      <c r="J191" s="24">
        <v>5.5</v>
      </c>
      <c r="K191" s="24">
        <v>5.6</v>
      </c>
      <c r="L191" s="24">
        <v>10.649999999999999</v>
      </c>
    </row>
    <row r="192" spans="1:12" ht="15" x14ac:dyDescent="0.2">
      <c r="A192" s="22" t="s">
        <v>248</v>
      </c>
      <c r="B192" s="23">
        <v>2</v>
      </c>
      <c r="C192" s="23">
        <v>0</v>
      </c>
      <c r="D192" s="23">
        <v>0</v>
      </c>
      <c r="E192" s="23">
        <v>1</v>
      </c>
      <c r="F192" s="24">
        <v>8.8000000000000007</v>
      </c>
      <c r="G192" s="25">
        <v>3.9</v>
      </c>
      <c r="H192" s="24">
        <v>4.8</v>
      </c>
      <c r="I192" s="24">
        <v>5.8</v>
      </c>
      <c r="J192" s="24">
        <v>3.8</v>
      </c>
      <c r="K192" s="24">
        <v>4.2</v>
      </c>
      <c r="L192" s="24">
        <v>10.050000000000001</v>
      </c>
    </row>
    <row r="193" spans="1:12" ht="15" x14ac:dyDescent="0.2">
      <c r="A193" s="22" t="s">
        <v>249</v>
      </c>
      <c r="B193" s="23">
        <v>8</v>
      </c>
      <c r="C193" s="23">
        <v>0</v>
      </c>
      <c r="D193" s="23">
        <v>1</v>
      </c>
      <c r="E193" s="23">
        <v>0</v>
      </c>
      <c r="F193" s="24">
        <v>6.4</v>
      </c>
      <c r="G193" s="25">
        <v>4.5</v>
      </c>
      <c r="H193" s="24">
        <v>5.7</v>
      </c>
      <c r="I193" s="24">
        <v>8.4</v>
      </c>
      <c r="J193" s="24">
        <v>4</v>
      </c>
      <c r="K193" s="24">
        <v>5.8</v>
      </c>
      <c r="L193" s="24">
        <v>10.050000000000001</v>
      </c>
    </row>
    <row r="194" spans="1:12" ht="15" x14ac:dyDescent="0.2">
      <c r="A194" s="22" t="s">
        <v>250</v>
      </c>
      <c r="B194" s="23">
        <v>13</v>
      </c>
      <c r="C194" s="23">
        <v>0</v>
      </c>
      <c r="D194" s="23">
        <v>1</v>
      </c>
      <c r="E194" s="23">
        <v>0</v>
      </c>
      <c r="F194" s="24">
        <v>6.7</v>
      </c>
      <c r="G194" s="25">
        <v>3.6</v>
      </c>
      <c r="H194" s="24">
        <v>4.8</v>
      </c>
      <c r="I194" s="24">
        <v>7.2</v>
      </c>
      <c r="J194" s="24">
        <v>2.9</v>
      </c>
      <c r="K194" s="24">
        <v>3.2</v>
      </c>
      <c r="L194" s="24">
        <v>10.8</v>
      </c>
    </row>
    <row r="195" spans="1:12" ht="15" x14ac:dyDescent="0.2">
      <c r="A195" s="22" t="s">
        <v>251</v>
      </c>
      <c r="B195" s="23">
        <v>1</v>
      </c>
      <c r="C195" s="23">
        <v>0</v>
      </c>
      <c r="D195" s="23">
        <v>1</v>
      </c>
      <c r="E195" s="23">
        <v>0</v>
      </c>
      <c r="F195" s="24">
        <v>5.2</v>
      </c>
      <c r="G195" s="25">
        <v>3.8</v>
      </c>
      <c r="H195" s="24">
        <v>5</v>
      </c>
      <c r="I195" s="24">
        <v>8.4</v>
      </c>
      <c r="J195" s="24">
        <v>4.3</v>
      </c>
      <c r="K195" s="24">
        <v>4.7</v>
      </c>
      <c r="L195" s="24">
        <v>10.649999999999999</v>
      </c>
    </row>
    <row r="196" spans="1:12" ht="15" x14ac:dyDescent="0.2">
      <c r="A196" s="22" t="s">
        <v>252</v>
      </c>
      <c r="B196" s="23">
        <v>3</v>
      </c>
      <c r="C196" s="23">
        <v>1</v>
      </c>
      <c r="D196" s="23">
        <v>1</v>
      </c>
      <c r="E196" s="23">
        <v>0</v>
      </c>
      <c r="F196" s="24">
        <v>6.4</v>
      </c>
      <c r="G196" s="25">
        <v>3.3</v>
      </c>
      <c r="H196" s="24">
        <v>4.5</v>
      </c>
      <c r="I196" s="24">
        <v>8.8000000000000007</v>
      </c>
      <c r="J196" s="24">
        <v>3.6</v>
      </c>
      <c r="K196" s="24">
        <v>4</v>
      </c>
      <c r="L196" s="24">
        <v>9</v>
      </c>
    </row>
    <row r="197" spans="1:12" ht="15" x14ac:dyDescent="0.2">
      <c r="A197" s="22" t="s">
        <v>253</v>
      </c>
      <c r="B197" s="23">
        <v>10</v>
      </c>
      <c r="C197" s="23">
        <v>1</v>
      </c>
      <c r="D197" s="23">
        <v>0</v>
      </c>
      <c r="E197" s="23">
        <v>0</v>
      </c>
      <c r="F197" s="24">
        <v>7.6</v>
      </c>
      <c r="G197" s="25">
        <v>5.0999999999999996</v>
      </c>
      <c r="H197" s="24">
        <v>5.4</v>
      </c>
      <c r="I197" s="24">
        <v>4.4000000000000004</v>
      </c>
      <c r="J197" s="24">
        <v>4.4000000000000004</v>
      </c>
      <c r="K197" s="24">
        <v>5.2</v>
      </c>
      <c r="L197" s="24">
        <v>12.600000000000001</v>
      </c>
    </row>
    <row r="198" spans="1:12" ht="15" x14ac:dyDescent="0.2">
      <c r="A198" s="22" t="s">
        <v>254</v>
      </c>
      <c r="B198" s="23">
        <v>8</v>
      </c>
      <c r="C198" s="23">
        <v>1</v>
      </c>
      <c r="D198" s="23">
        <v>1</v>
      </c>
      <c r="E198" s="23">
        <v>0</v>
      </c>
      <c r="F198" s="24">
        <v>5.9</v>
      </c>
      <c r="G198" s="25">
        <v>5.5</v>
      </c>
      <c r="H198" s="24">
        <v>6.2</v>
      </c>
      <c r="I198" s="24">
        <v>8.4</v>
      </c>
      <c r="J198" s="24">
        <v>6</v>
      </c>
      <c r="K198" s="24">
        <v>6</v>
      </c>
      <c r="L198" s="24">
        <v>12.899999999999999</v>
      </c>
    </row>
    <row r="199" spans="1:12" ht="15" x14ac:dyDescent="0.2">
      <c r="A199" s="22" t="s">
        <v>255</v>
      </c>
      <c r="B199" s="23">
        <v>9</v>
      </c>
      <c r="C199" s="23">
        <v>1</v>
      </c>
      <c r="D199" s="23">
        <v>1</v>
      </c>
      <c r="E199" s="23">
        <v>1</v>
      </c>
      <c r="F199" s="24">
        <v>9.6999999999999993</v>
      </c>
      <c r="G199" s="25">
        <v>6.5</v>
      </c>
      <c r="H199" s="24">
        <v>6.1</v>
      </c>
      <c r="I199" s="24">
        <v>6.8</v>
      </c>
      <c r="J199" s="24">
        <v>4.4000000000000004</v>
      </c>
      <c r="K199" s="24">
        <v>6.3</v>
      </c>
      <c r="L199" s="24">
        <v>11.850000000000001</v>
      </c>
    </row>
    <row r="200" spans="1:12" ht="15" x14ac:dyDescent="0.2">
      <c r="A200" s="22" t="s">
        <v>256</v>
      </c>
      <c r="B200" s="23">
        <v>6</v>
      </c>
      <c r="C200" s="23">
        <v>1</v>
      </c>
      <c r="D200" s="23">
        <v>1</v>
      </c>
      <c r="E200" s="23">
        <v>1</v>
      </c>
      <c r="F200" s="24">
        <v>5.5</v>
      </c>
      <c r="G200" s="25">
        <v>5.5</v>
      </c>
      <c r="H200" s="24">
        <v>8.1999999999999993</v>
      </c>
      <c r="I200" s="24">
        <v>6.3</v>
      </c>
      <c r="J200" s="24">
        <v>5.9</v>
      </c>
      <c r="K200" s="24">
        <v>6.6</v>
      </c>
      <c r="L200" s="24">
        <v>11.399999999999999</v>
      </c>
    </row>
    <row r="201" spans="1:12" ht="15" x14ac:dyDescent="0.2">
      <c r="A201" s="22" t="s">
        <v>257</v>
      </c>
      <c r="B201" s="23">
        <v>4</v>
      </c>
      <c r="C201" s="23">
        <v>1</v>
      </c>
      <c r="D201" s="23">
        <v>1</v>
      </c>
      <c r="E201" s="23">
        <v>1</v>
      </c>
      <c r="F201" s="24">
        <v>9.6999999999999993</v>
      </c>
      <c r="G201" s="25">
        <v>6.5</v>
      </c>
      <c r="H201" s="24">
        <v>6.1</v>
      </c>
      <c r="I201" s="24">
        <v>6.8</v>
      </c>
      <c r="J201" s="24">
        <v>4.3</v>
      </c>
      <c r="K201" s="24">
        <v>5.9</v>
      </c>
      <c r="L201" s="24">
        <v>12.75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1"/>
  <sheetViews>
    <sheetView workbookViewId="0">
      <selection activeCell="R23" sqref="R23"/>
    </sheetView>
  </sheetViews>
  <sheetFormatPr defaultRowHeight="12.75" x14ac:dyDescent="0.2"/>
  <sheetData>
    <row r="1" spans="1:22" ht="15.75" x14ac:dyDescent="0.2">
      <c r="A1" s="21" t="s">
        <v>0</v>
      </c>
      <c r="B1" s="21" t="s">
        <v>258</v>
      </c>
      <c r="C1" s="21" t="s">
        <v>43</v>
      </c>
      <c r="D1" s="21" t="s">
        <v>3</v>
      </c>
      <c r="E1" s="21" t="s">
        <v>46</v>
      </c>
      <c r="F1" s="21" t="s">
        <v>49</v>
      </c>
      <c r="G1" s="21" t="s">
        <v>52</v>
      </c>
      <c r="H1" s="21" t="s">
        <v>54</v>
      </c>
      <c r="I1" s="21" t="s">
        <v>259</v>
      </c>
      <c r="J1" s="21" t="s">
        <v>264</v>
      </c>
      <c r="K1" s="21" t="s">
        <v>270</v>
      </c>
      <c r="N1" s="39" t="s">
        <v>296</v>
      </c>
      <c r="O1" s="39"/>
      <c r="P1" s="39"/>
      <c r="Q1" s="39"/>
      <c r="R1" s="39"/>
      <c r="S1" s="39"/>
      <c r="T1" s="39"/>
      <c r="U1" s="39"/>
      <c r="V1" s="39"/>
    </row>
    <row r="2" spans="1:22" ht="15.75" thickBot="1" x14ac:dyDescent="0.25">
      <c r="A2" s="22" t="s">
        <v>58</v>
      </c>
      <c r="B2" s="23">
        <v>3</v>
      </c>
      <c r="C2" s="23">
        <v>0</v>
      </c>
      <c r="D2" s="23">
        <v>1</v>
      </c>
      <c r="E2" s="24">
        <v>8.5</v>
      </c>
      <c r="F2" s="25">
        <v>5.4</v>
      </c>
      <c r="G2" s="24">
        <v>6</v>
      </c>
      <c r="H2" s="24">
        <v>6.8</v>
      </c>
      <c r="I2" s="24">
        <v>5</v>
      </c>
      <c r="J2" s="24">
        <v>5.9</v>
      </c>
      <c r="K2" s="24">
        <v>12.600000000000001</v>
      </c>
      <c r="N2" s="39"/>
      <c r="O2" s="39"/>
      <c r="P2" s="39"/>
      <c r="Q2" s="39"/>
      <c r="R2" s="39"/>
      <c r="S2" s="39"/>
      <c r="T2" s="39"/>
      <c r="U2" s="39"/>
      <c r="V2" s="39"/>
    </row>
    <row r="3" spans="1:22" ht="15" x14ac:dyDescent="0.2">
      <c r="A3" s="22" t="s">
        <v>59</v>
      </c>
      <c r="B3" s="23">
        <v>13</v>
      </c>
      <c r="C3" s="23">
        <v>1</v>
      </c>
      <c r="D3" s="23">
        <v>0</v>
      </c>
      <c r="E3" s="24">
        <v>8.1999999999999993</v>
      </c>
      <c r="F3" s="25">
        <v>2.7</v>
      </c>
      <c r="G3" s="24">
        <v>3.1</v>
      </c>
      <c r="H3" s="24">
        <v>5.3</v>
      </c>
      <c r="I3" s="24">
        <v>3.9</v>
      </c>
      <c r="J3" s="24">
        <v>7.2</v>
      </c>
      <c r="K3" s="24">
        <v>11.25</v>
      </c>
      <c r="N3" s="44" t="s">
        <v>297</v>
      </c>
      <c r="O3" s="44"/>
      <c r="P3" s="39"/>
      <c r="Q3" s="39"/>
      <c r="R3" s="39"/>
      <c r="S3" s="39"/>
      <c r="T3" s="39"/>
      <c r="U3" s="39"/>
      <c r="V3" s="39"/>
    </row>
    <row r="4" spans="1:22" ht="15" x14ac:dyDescent="0.2">
      <c r="A4" s="22" t="s">
        <v>60</v>
      </c>
      <c r="B4" s="23">
        <v>12</v>
      </c>
      <c r="C4" s="23">
        <v>0</v>
      </c>
      <c r="D4" s="23">
        <v>1</v>
      </c>
      <c r="E4" s="24">
        <v>9.1999999999999993</v>
      </c>
      <c r="F4" s="25">
        <v>4.9000000000000004</v>
      </c>
      <c r="G4" s="24">
        <v>5.8</v>
      </c>
      <c r="H4" s="24">
        <v>4.5</v>
      </c>
      <c r="I4" s="24">
        <v>5.4</v>
      </c>
      <c r="J4" s="24">
        <v>5.6</v>
      </c>
      <c r="K4" s="24">
        <v>13.5</v>
      </c>
      <c r="N4" s="39" t="s">
        <v>298</v>
      </c>
      <c r="O4" s="39">
        <v>0.80500020608932654</v>
      </c>
      <c r="P4" s="39"/>
      <c r="Q4" s="39"/>
      <c r="R4" s="39"/>
      <c r="S4" s="39"/>
      <c r="T4" s="39"/>
      <c r="U4" s="39"/>
      <c r="V4" s="39"/>
    </row>
    <row r="5" spans="1:22" ht="15" x14ac:dyDescent="0.2">
      <c r="A5" s="22" t="s">
        <v>61</v>
      </c>
      <c r="B5" s="23">
        <v>14</v>
      </c>
      <c r="C5" s="23">
        <v>1</v>
      </c>
      <c r="D5" s="23">
        <v>1</v>
      </c>
      <c r="E5" s="24">
        <v>6.4</v>
      </c>
      <c r="F5" s="25">
        <v>3.3</v>
      </c>
      <c r="G5" s="24">
        <v>4.5</v>
      </c>
      <c r="H5" s="24">
        <v>8.8000000000000007</v>
      </c>
      <c r="I5" s="24">
        <v>4.3</v>
      </c>
      <c r="J5" s="24">
        <v>3.7</v>
      </c>
      <c r="K5" s="24">
        <v>10.8</v>
      </c>
      <c r="N5" s="39" t="s">
        <v>299</v>
      </c>
      <c r="O5" s="39">
        <v>0.64802533180385813</v>
      </c>
      <c r="P5" s="39"/>
      <c r="Q5" s="39"/>
      <c r="R5" s="39"/>
      <c r="S5" s="39"/>
      <c r="T5" s="39"/>
      <c r="U5" s="39"/>
      <c r="V5" s="39"/>
    </row>
    <row r="6" spans="1:22" ht="15" x14ac:dyDescent="0.2">
      <c r="A6" s="22" t="s">
        <v>62</v>
      </c>
      <c r="B6" s="23">
        <v>9</v>
      </c>
      <c r="C6" s="23">
        <v>0</v>
      </c>
      <c r="D6" s="23">
        <v>0</v>
      </c>
      <c r="E6" s="24">
        <v>9</v>
      </c>
      <c r="F6" s="25">
        <v>4.9000000000000004</v>
      </c>
      <c r="G6" s="24">
        <v>4.5</v>
      </c>
      <c r="H6" s="24">
        <v>6.8</v>
      </c>
      <c r="I6" s="24">
        <v>4.5</v>
      </c>
      <c r="J6" s="24">
        <v>6.9</v>
      </c>
      <c r="K6" s="24">
        <v>13.5</v>
      </c>
      <c r="N6" s="39" t="s">
        <v>300</v>
      </c>
      <c r="O6" s="39">
        <v>0.63135284752088305</v>
      </c>
      <c r="P6" s="39"/>
      <c r="Q6" s="39"/>
      <c r="R6" s="39"/>
      <c r="S6" s="39"/>
      <c r="T6" s="39"/>
      <c r="U6" s="39"/>
      <c r="V6" s="39"/>
    </row>
    <row r="7" spans="1:22" ht="15" x14ac:dyDescent="0.2">
      <c r="A7" s="22" t="s">
        <v>63</v>
      </c>
      <c r="B7" s="23">
        <v>8</v>
      </c>
      <c r="C7" s="23">
        <v>1</v>
      </c>
      <c r="D7" s="23">
        <v>1</v>
      </c>
      <c r="E7" s="24">
        <v>6.5</v>
      </c>
      <c r="F7" s="25">
        <v>2.8</v>
      </c>
      <c r="G7" s="24">
        <v>3.7</v>
      </c>
      <c r="H7" s="24">
        <v>8.5</v>
      </c>
      <c r="I7" s="24">
        <v>3.6</v>
      </c>
      <c r="J7" s="24">
        <v>4.0999999999999996</v>
      </c>
      <c r="K7" s="24">
        <v>9.1499999999999986</v>
      </c>
      <c r="N7" s="39" t="s">
        <v>301</v>
      </c>
      <c r="O7" s="39">
        <v>0.81350686721584886</v>
      </c>
      <c r="P7" s="39"/>
      <c r="Q7" s="39"/>
      <c r="R7" s="39"/>
      <c r="S7" s="39"/>
      <c r="T7" s="39"/>
      <c r="U7" s="39"/>
      <c r="V7" s="39"/>
    </row>
    <row r="8" spans="1:22" ht="15.75" thickBot="1" x14ac:dyDescent="0.25">
      <c r="A8" s="22" t="s">
        <v>64</v>
      </c>
      <c r="B8" s="23">
        <v>2</v>
      </c>
      <c r="C8" s="23">
        <v>1</v>
      </c>
      <c r="D8" s="23">
        <v>1</v>
      </c>
      <c r="E8" s="24">
        <v>6.9</v>
      </c>
      <c r="F8" s="25">
        <v>3.7</v>
      </c>
      <c r="G8" s="24">
        <v>5.4</v>
      </c>
      <c r="H8" s="24">
        <v>8.9</v>
      </c>
      <c r="I8" s="24">
        <v>2.1</v>
      </c>
      <c r="J8" s="24">
        <v>2.6</v>
      </c>
      <c r="K8" s="24">
        <v>10.8</v>
      </c>
      <c r="N8" s="40" t="s">
        <v>302</v>
      </c>
      <c r="O8" s="40">
        <v>200</v>
      </c>
      <c r="P8" s="39"/>
      <c r="Q8" s="39"/>
      <c r="R8" s="39"/>
      <c r="S8" s="39"/>
      <c r="T8" s="39"/>
      <c r="U8" s="39"/>
      <c r="V8" s="39"/>
    </row>
    <row r="9" spans="1:22" ht="15" x14ac:dyDescent="0.2">
      <c r="A9" s="22" t="s">
        <v>65</v>
      </c>
      <c r="B9" s="23">
        <v>9</v>
      </c>
      <c r="C9" s="23">
        <v>0</v>
      </c>
      <c r="D9" s="23">
        <v>1</v>
      </c>
      <c r="E9" s="24">
        <v>6.2</v>
      </c>
      <c r="F9" s="25">
        <v>4.8</v>
      </c>
      <c r="G9" s="24">
        <v>5.0999999999999996</v>
      </c>
      <c r="H9" s="24">
        <v>6.9</v>
      </c>
      <c r="I9" s="24">
        <v>4.3</v>
      </c>
      <c r="J9" s="24">
        <v>4.8</v>
      </c>
      <c r="K9" s="24">
        <v>11.55</v>
      </c>
      <c r="N9" s="39"/>
      <c r="O9" s="39"/>
      <c r="P9" s="39"/>
      <c r="Q9" s="39"/>
      <c r="R9" s="39"/>
      <c r="S9" s="39"/>
      <c r="T9" s="39"/>
      <c r="U9" s="39"/>
      <c r="V9" s="39"/>
    </row>
    <row r="10" spans="1:22" ht="15.75" thickBot="1" x14ac:dyDescent="0.25">
      <c r="A10" s="22" t="s">
        <v>66</v>
      </c>
      <c r="B10" s="23">
        <v>7</v>
      </c>
      <c r="C10" s="23">
        <v>1</v>
      </c>
      <c r="D10" s="23">
        <v>1</v>
      </c>
      <c r="E10" s="24">
        <v>5.8</v>
      </c>
      <c r="F10" s="25">
        <v>5.0999999999999996</v>
      </c>
      <c r="G10" s="24">
        <v>5.8</v>
      </c>
      <c r="H10" s="24">
        <v>9.3000000000000007</v>
      </c>
      <c r="I10" s="24">
        <v>4.4000000000000004</v>
      </c>
      <c r="J10" s="24">
        <v>6.7</v>
      </c>
      <c r="K10" s="24">
        <v>12.299999999999999</v>
      </c>
      <c r="N10" s="39" t="s">
        <v>303</v>
      </c>
      <c r="O10" s="39"/>
      <c r="P10" s="39"/>
      <c r="Q10" s="39"/>
      <c r="R10" s="39"/>
      <c r="S10" s="39"/>
      <c r="T10" s="39"/>
      <c r="U10" s="39"/>
      <c r="V10" s="39"/>
    </row>
    <row r="11" spans="1:22" ht="15" x14ac:dyDescent="0.2">
      <c r="A11" s="22" t="s">
        <v>67</v>
      </c>
      <c r="B11" s="23">
        <v>9</v>
      </c>
      <c r="C11" s="23">
        <v>0</v>
      </c>
      <c r="D11" s="23">
        <v>1</v>
      </c>
      <c r="E11" s="24">
        <v>6.4</v>
      </c>
      <c r="F11" s="25">
        <v>4.5</v>
      </c>
      <c r="G11" s="24">
        <v>5.7</v>
      </c>
      <c r="H11" s="24">
        <v>8.4</v>
      </c>
      <c r="I11" s="24">
        <v>4.0999999999999996</v>
      </c>
      <c r="J11" s="24">
        <v>6.1</v>
      </c>
      <c r="K11" s="24">
        <v>10.050000000000001</v>
      </c>
      <c r="N11" s="38"/>
      <c r="O11" s="38" t="s">
        <v>308</v>
      </c>
      <c r="P11" s="38" t="s">
        <v>309</v>
      </c>
      <c r="Q11" s="38" t="s">
        <v>310</v>
      </c>
      <c r="R11" s="38" t="s">
        <v>311</v>
      </c>
      <c r="S11" s="38" t="s">
        <v>312</v>
      </c>
      <c r="T11" s="39"/>
      <c r="U11" s="39"/>
      <c r="V11" s="39"/>
    </row>
    <row r="12" spans="1:22" ht="15" x14ac:dyDescent="0.2">
      <c r="A12" s="22" t="s">
        <v>68</v>
      </c>
      <c r="B12" s="23">
        <v>10</v>
      </c>
      <c r="C12" s="23">
        <v>0</v>
      </c>
      <c r="D12" s="23">
        <v>0</v>
      </c>
      <c r="E12" s="24">
        <v>8.6999999999999993</v>
      </c>
      <c r="F12" s="25">
        <v>4.7</v>
      </c>
      <c r="G12" s="24">
        <v>4.5999999999999996</v>
      </c>
      <c r="H12" s="24">
        <v>6.8</v>
      </c>
      <c r="I12" s="24">
        <v>3.8</v>
      </c>
      <c r="J12" s="24">
        <v>4.8</v>
      </c>
      <c r="K12" s="24">
        <v>12.600000000000001</v>
      </c>
      <c r="N12" s="39" t="s">
        <v>304</v>
      </c>
      <c r="O12" s="39">
        <v>9</v>
      </c>
      <c r="P12" s="39">
        <v>231.50299962860456</v>
      </c>
      <c r="Q12" s="39">
        <v>25.722555514289397</v>
      </c>
      <c r="R12" s="39">
        <v>38.867952778073956</v>
      </c>
      <c r="S12" s="39">
        <v>1.4443910084929419E-38</v>
      </c>
      <c r="T12" s="39"/>
      <c r="U12" s="39"/>
      <c r="V12" s="39"/>
    </row>
    <row r="13" spans="1:22" ht="15" x14ac:dyDescent="0.2">
      <c r="A13" s="22" t="s">
        <v>69</v>
      </c>
      <c r="B13" s="23">
        <v>4</v>
      </c>
      <c r="C13" s="23">
        <v>0</v>
      </c>
      <c r="D13" s="23">
        <v>1</v>
      </c>
      <c r="E13" s="24">
        <v>6.1</v>
      </c>
      <c r="F13" s="25">
        <v>4.9000000000000004</v>
      </c>
      <c r="G13" s="24">
        <v>6.4</v>
      </c>
      <c r="H13" s="24">
        <v>8.1999999999999993</v>
      </c>
      <c r="I13" s="24">
        <v>3</v>
      </c>
      <c r="J13" s="24">
        <v>3.9</v>
      </c>
      <c r="K13" s="24">
        <v>9.8999999999999986</v>
      </c>
      <c r="N13" s="39" t="s">
        <v>305</v>
      </c>
      <c r="O13" s="39">
        <v>190</v>
      </c>
      <c r="P13" s="39">
        <v>125.74075037139548</v>
      </c>
      <c r="Q13" s="39">
        <v>0.66179342300734467</v>
      </c>
      <c r="R13" s="39"/>
      <c r="S13" s="39"/>
      <c r="T13" s="39"/>
      <c r="U13" s="39"/>
      <c r="V13" s="39"/>
    </row>
    <row r="14" spans="1:22" ht="15.75" thickBot="1" x14ac:dyDescent="0.25">
      <c r="A14" s="22" t="s">
        <v>70</v>
      </c>
      <c r="B14" s="23">
        <v>13</v>
      </c>
      <c r="C14" s="23">
        <v>1</v>
      </c>
      <c r="D14" s="23">
        <v>0</v>
      </c>
      <c r="E14" s="24">
        <v>9.5</v>
      </c>
      <c r="F14" s="25">
        <v>7.1</v>
      </c>
      <c r="G14" s="24">
        <v>6.6</v>
      </c>
      <c r="H14" s="24">
        <v>7.6</v>
      </c>
      <c r="I14" s="24">
        <v>5.0999999999999996</v>
      </c>
      <c r="J14" s="24">
        <v>6.9</v>
      </c>
      <c r="K14" s="24">
        <v>11.850000000000001</v>
      </c>
      <c r="N14" s="40" t="s">
        <v>306</v>
      </c>
      <c r="O14" s="40">
        <v>199</v>
      </c>
      <c r="P14" s="40">
        <v>357.24375000000003</v>
      </c>
      <c r="Q14" s="40"/>
      <c r="R14" s="40"/>
      <c r="S14" s="40"/>
      <c r="T14" s="39"/>
      <c r="U14" s="39"/>
      <c r="V14" s="39"/>
    </row>
    <row r="15" spans="1:22" ht="15.75" thickBot="1" x14ac:dyDescent="0.25">
      <c r="A15" s="22" t="s">
        <v>71</v>
      </c>
      <c r="B15" s="23">
        <v>7</v>
      </c>
      <c r="C15" s="23">
        <v>1</v>
      </c>
      <c r="D15" s="23">
        <v>0</v>
      </c>
      <c r="E15" s="24">
        <v>9.1999999999999993</v>
      </c>
      <c r="F15" s="25">
        <v>5.4</v>
      </c>
      <c r="G15" s="24">
        <v>4.8</v>
      </c>
      <c r="H15" s="24">
        <v>7.1</v>
      </c>
      <c r="I15" s="24">
        <v>4.5</v>
      </c>
      <c r="J15" s="24">
        <v>5.5</v>
      </c>
      <c r="K15" s="24">
        <v>12.299999999999999</v>
      </c>
      <c r="N15" s="39"/>
      <c r="O15" s="39"/>
      <c r="P15" s="39"/>
      <c r="Q15" s="39"/>
      <c r="R15" s="39"/>
      <c r="S15" s="39"/>
      <c r="T15" s="39"/>
      <c r="U15" s="39"/>
      <c r="V15" s="39"/>
    </row>
    <row r="16" spans="1:22" ht="15" x14ac:dyDescent="0.2">
      <c r="A16" s="22" t="s">
        <v>72</v>
      </c>
      <c r="B16" s="23">
        <v>15</v>
      </c>
      <c r="C16" s="23">
        <v>0</v>
      </c>
      <c r="D16" s="23">
        <v>1</v>
      </c>
      <c r="E16" s="24">
        <v>6.3</v>
      </c>
      <c r="F16" s="25">
        <v>4.5</v>
      </c>
      <c r="G16" s="24">
        <v>5.9</v>
      </c>
      <c r="H16" s="24">
        <v>8.8000000000000007</v>
      </c>
      <c r="I16" s="24">
        <v>4.8</v>
      </c>
      <c r="J16" s="24">
        <v>6.9</v>
      </c>
      <c r="K16" s="24">
        <v>11.399999999999999</v>
      </c>
      <c r="N16" s="38"/>
      <c r="O16" s="38" t="s">
        <v>313</v>
      </c>
      <c r="P16" s="38" t="s">
        <v>301</v>
      </c>
      <c r="Q16" s="38" t="s">
        <v>314</v>
      </c>
      <c r="R16" s="38" t="s">
        <v>315</v>
      </c>
      <c r="S16" s="38" t="s">
        <v>316</v>
      </c>
      <c r="T16" s="38" t="s">
        <v>317</v>
      </c>
      <c r="U16" s="38" t="s">
        <v>318</v>
      </c>
      <c r="V16" s="38" t="s">
        <v>319</v>
      </c>
    </row>
    <row r="17" spans="1:22" ht="15" x14ac:dyDescent="0.2">
      <c r="A17" s="22" t="s">
        <v>73</v>
      </c>
      <c r="B17" s="23">
        <v>1</v>
      </c>
      <c r="C17" s="23">
        <v>0</v>
      </c>
      <c r="D17" s="23">
        <v>0</v>
      </c>
      <c r="E17" s="24">
        <v>8.6999999999999993</v>
      </c>
      <c r="F17" s="25">
        <v>3.2</v>
      </c>
      <c r="G17" s="24">
        <v>3.8</v>
      </c>
      <c r="H17" s="24">
        <v>4.9000000000000004</v>
      </c>
      <c r="I17" s="24">
        <v>4.3</v>
      </c>
      <c r="J17" s="24">
        <v>6.8</v>
      </c>
      <c r="K17" s="24">
        <v>10.649999999999999</v>
      </c>
      <c r="N17" s="39" t="s">
        <v>307</v>
      </c>
      <c r="O17" s="39">
        <v>6.6962366019104795</v>
      </c>
      <c r="P17" s="39">
        <v>0.66098343611905463</v>
      </c>
      <c r="Q17" s="39">
        <v>10.130717709398652</v>
      </c>
      <c r="R17" s="39">
        <v>1.4672979742176073E-19</v>
      </c>
      <c r="S17" s="39">
        <v>5.3924281463295802</v>
      </c>
      <c r="T17" s="39">
        <v>8.0000450574913788</v>
      </c>
      <c r="U17" s="39">
        <v>5.3924281463295802</v>
      </c>
      <c r="V17" s="39">
        <v>8.0000450574913788</v>
      </c>
    </row>
    <row r="18" spans="1:22" ht="15" x14ac:dyDescent="0.2">
      <c r="A18" s="22" t="s">
        <v>74</v>
      </c>
      <c r="B18" s="23">
        <v>4</v>
      </c>
      <c r="C18" s="23">
        <v>1</v>
      </c>
      <c r="D18" s="23">
        <v>1</v>
      </c>
      <c r="E18" s="24">
        <v>5.7</v>
      </c>
      <c r="F18" s="25">
        <v>4</v>
      </c>
      <c r="G18" s="24">
        <v>5.0999999999999996</v>
      </c>
      <c r="H18" s="24">
        <v>6.2</v>
      </c>
      <c r="I18" s="24">
        <v>4.2</v>
      </c>
      <c r="J18" s="24">
        <v>6</v>
      </c>
      <c r="K18" s="24">
        <v>10.8</v>
      </c>
      <c r="N18" s="39" t="s">
        <v>258</v>
      </c>
      <c r="O18" s="39">
        <v>6.7969232281604161E-2</v>
      </c>
      <c r="P18" s="39">
        <v>1.4772555803127656E-2</v>
      </c>
      <c r="Q18" s="39">
        <v>4.6010475903711709</v>
      </c>
      <c r="R18" s="39">
        <v>7.6681251853817362E-6</v>
      </c>
      <c r="S18" s="39">
        <v>3.8829949639747827E-2</v>
      </c>
      <c r="T18" s="39">
        <v>9.7108514923460496E-2</v>
      </c>
      <c r="U18" s="39">
        <v>3.8829949639747827E-2</v>
      </c>
      <c r="V18" s="39">
        <v>9.7108514923460496E-2</v>
      </c>
    </row>
    <row r="19" spans="1:22" ht="15" x14ac:dyDescent="0.2">
      <c r="A19" s="22" t="s">
        <v>75</v>
      </c>
      <c r="B19" s="23">
        <v>8</v>
      </c>
      <c r="C19" s="23">
        <v>0</v>
      </c>
      <c r="D19" s="23">
        <v>1</v>
      </c>
      <c r="E19" s="24">
        <v>5.9</v>
      </c>
      <c r="F19" s="25">
        <v>5.6</v>
      </c>
      <c r="G19" s="24">
        <v>5.5</v>
      </c>
      <c r="H19" s="24">
        <v>8.4</v>
      </c>
      <c r="I19" s="24">
        <v>5.7</v>
      </c>
      <c r="J19" s="24">
        <v>7.2</v>
      </c>
      <c r="K19" s="24">
        <v>12.299999999999999</v>
      </c>
      <c r="N19" s="39" t="s">
        <v>43</v>
      </c>
      <c r="O19" s="39">
        <v>-0.12632216424313733</v>
      </c>
      <c r="P19" s="39">
        <v>0.11891067203527492</v>
      </c>
      <c r="Q19" s="39">
        <v>-1.0623282341358209</v>
      </c>
      <c r="R19" s="43">
        <v>0.28943508689414588</v>
      </c>
      <c r="S19" s="39">
        <v>-0.36087681597343246</v>
      </c>
      <c r="T19" s="39">
        <v>0.10823248748715783</v>
      </c>
      <c r="U19" s="39">
        <v>-0.36087681597343246</v>
      </c>
      <c r="V19" s="39">
        <v>0.10823248748715783</v>
      </c>
    </row>
    <row r="20" spans="1:22" ht="15" x14ac:dyDescent="0.2">
      <c r="A20" s="22" t="s">
        <v>76</v>
      </c>
      <c r="B20" s="23">
        <v>12</v>
      </c>
      <c r="C20" s="23">
        <v>1</v>
      </c>
      <c r="D20" s="23">
        <v>1</v>
      </c>
      <c r="E20" s="24">
        <v>5.6</v>
      </c>
      <c r="F20" s="25">
        <v>4.9000000000000004</v>
      </c>
      <c r="G20" s="24">
        <v>5.6</v>
      </c>
      <c r="H20" s="24">
        <v>9.1</v>
      </c>
      <c r="I20" s="24">
        <v>5</v>
      </c>
      <c r="J20" s="24">
        <v>6.4</v>
      </c>
      <c r="K20" s="24">
        <v>11.850000000000001</v>
      </c>
      <c r="N20" s="39" t="s">
        <v>3</v>
      </c>
      <c r="O20" s="39">
        <v>0.26270479824665904</v>
      </c>
      <c r="P20" s="39">
        <v>0.17161275533498835</v>
      </c>
      <c r="Q20" s="39">
        <v>1.5307999555968839</v>
      </c>
      <c r="R20" s="43">
        <v>0.12748209074010458</v>
      </c>
      <c r="S20" s="39">
        <v>-7.5806198042501605E-2</v>
      </c>
      <c r="T20" s="39">
        <v>0.60121579453581964</v>
      </c>
      <c r="U20" s="39">
        <v>-7.5806198042501605E-2</v>
      </c>
      <c r="V20" s="39">
        <v>0.60121579453581964</v>
      </c>
    </row>
    <row r="21" spans="1:22" ht="15" x14ac:dyDescent="0.2">
      <c r="A21" s="22" t="s">
        <v>77</v>
      </c>
      <c r="B21" s="23">
        <v>13</v>
      </c>
      <c r="C21" s="23">
        <v>0</v>
      </c>
      <c r="D21" s="23">
        <v>1</v>
      </c>
      <c r="E21" s="24">
        <v>9.1</v>
      </c>
      <c r="F21" s="25">
        <v>6</v>
      </c>
      <c r="G21" s="24">
        <v>7.1</v>
      </c>
      <c r="H21" s="24">
        <v>8.4</v>
      </c>
      <c r="I21" s="24">
        <v>4.5</v>
      </c>
      <c r="J21" s="24">
        <v>6</v>
      </c>
      <c r="K21" s="24">
        <v>13.200000000000001</v>
      </c>
      <c r="N21" s="39" t="s">
        <v>46</v>
      </c>
      <c r="O21" s="39">
        <v>0.217852937829902</v>
      </c>
      <c r="P21" s="39">
        <v>5.4169962341706859E-2</v>
      </c>
      <c r="Q21" s="39">
        <v>4.0216557001770585</v>
      </c>
      <c r="R21" s="39">
        <v>8.3315075053316031E-5</v>
      </c>
      <c r="S21" s="39">
        <v>0.1110011604929354</v>
      </c>
      <c r="T21" s="39">
        <v>0.32470471516686861</v>
      </c>
      <c r="U21" s="39">
        <v>0.1110011604929354</v>
      </c>
      <c r="V21" s="39">
        <v>0.32470471516686861</v>
      </c>
    </row>
    <row r="22" spans="1:22" ht="15" x14ac:dyDescent="0.2">
      <c r="A22" s="22" t="s">
        <v>78</v>
      </c>
      <c r="B22" s="23">
        <v>8</v>
      </c>
      <c r="C22" s="23">
        <v>0</v>
      </c>
      <c r="D22" s="23">
        <v>1</v>
      </c>
      <c r="E22" s="24">
        <v>5.2</v>
      </c>
      <c r="F22" s="25">
        <v>3.8</v>
      </c>
      <c r="G22" s="24">
        <v>5</v>
      </c>
      <c r="H22" s="24">
        <v>8.4</v>
      </c>
      <c r="I22" s="24">
        <v>3.3</v>
      </c>
      <c r="J22" s="24">
        <v>5.2</v>
      </c>
      <c r="K22" s="24">
        <v>10.5</v>
      </c>
      <c r="N22" s="39" t="s">
        <v>49</v>
      </c>
      <c r="O22" s="39">
        <v>0.63321883245129573</v>
      </c>
      <c r="P22" s="39">
        <v>7.9575651217360641E-2</v>
      </c>
      <c r="Q22" s="39">
        <v>7.957444554511536</v>
      </c>
      <c r="R22" s="39">
        <v>1.5465062543381058E-13</v>
      </c>
      <c r="S22" s="39">
        <v>0.47625361782394482</v>
      </c>
      <c r="T22" s="39">
        <v>0.79018404707864665</v>
      </c>
      <c r="U22" s="39">
        <v>0.47625361782394482</v>
      </c>
      <c r="V22" s="39">
        <v>0.79018404707864665</v>
      </c>
    </row>
    <row r="23" spans="1:22" ht="15" x14ac:dyDescent="0.2">
      <c r="A23" s="22" t="s">
        <v>79</v>
      </c>
      <c r="B23" s="23">
        <v>12</v>
      </c>
      <c r="C23" s="23">
        <v>1</v>
      </c>
      <c r="D23" s="23">
        <v>1</v>
      </c>
      <c r="E23" s="24">
        <v>9.6</v>
      </c>
      <c r="F23" s="25">
        <v>7.2</v>
      </c>
      <c r="G23" s="24">
        <v>7.8</v>
      </c>
      <c r="H23" s="24">
        <v>4.5</v>
      </c>
      <c r="I23" s="24">
        <v>4.3</v>
      </c>
      <c r="J23" s="24">
        <v>7.7</v>
      </c>
      <c r="K23" s="24">
        <v>14.850000000000001</v>
      </c>
      <c r="N23" s="39" t="s">
        <v>52</v>
      </c>
      <c r="O23" s="39">
        <v>-0.1441863115560762</v>
      </c>
      <c r="P23" s="39">
        <v>8.0042221546089226E-2</v>
      </c>
      <c r="Q23" s="39">
        <v>-1.8013781823016002</v>
      </c>
      <c r="R23" s="43">
        <v>7.3228825169748935E-2</v>
      </c>
      <c r="S23" s="39">
        <v>-0.30207184930572989</v>
      </c>
      <c r="T23" s="39">
        <v>1.3699226193577496E-2</v>
      </c>
      <c r="U23" s="39">
        <v>-0.30207184930572989</v>
      </c>
      <c r="V23" s="39">
        <v>1.3699226193577496E-2</v>
      </c>
    </row>
    <row r="24" spans="1:22" ht="15" x14ac:dyDescent="0.2">
      <c r="A24" s="22" t="s">
        <v>80</v>
      </c>
      <c r="B24" s="23">
        <v>3</v>
      </c>
      <c r="C24" s="23">
        <v>0</v>
      </c>
      <c r="D24" s="23">
        <v>0</v>
      </c>
      <c r="E24" s="24">
        <v>8.6</v>
      </c>
      <c r="F24" s="25">
        <v>5.0999999999999996</v>
      </c>
      <c r="G24" s="24">
        <v>4.7</v>
      </c>
      <c r="H24" s="24">
        <v>3.7</v>
      </c>
      <c r="I24" s="24">
        <v>4.8</v>
      </c>
      <c r="J24" s="24">
        <v>5.0999999999999996</v>
      </c>
      <c r="K24" s="24">
        <v>12.149999999999999</v>
      </c>
      <c r="N24" s="39" t="s">
        <v>54</v>
      </c>
      <c r="O24" s="39">
        <v>-0.11641551870154303</v>
      </c>
      <c r="P24" s="39">
        <v>4.7420926362712224E-2</v>
      </c>
      <c r="Q24" s="39">
        <v>-2.454939783569523</v>
      </c>
      <c r="R24" s="39">
        <v>1.499063131449305E-2</v>
      </c>
      <c r="S24" s="39">
        <v>-0.2099546323686019</v>
      </c>
      <c r="T24" s="39">
        <v>-2.2876405034484168E-2</v>
      </c>
      <c r="U24" s="39">
        <v>-0.2099546323686019</v>
      </c>
      <c r="V24" s="39">
        <v>-2.2876405034484168E-2</v>
      </c>
    </row>
    <row r="25" spans="1:22" ht="15" x14ac:dyDescent="0.2">
      <c r="A25" s="22" t="s">
        <v>81</v>
      </c>
      <c r="B25" s="23">
        <v>10</v>
      </c>
      <c r="C25" s="23">
        <v>0</v>
      </c>
      <c r="D25" s="23">
        <v>1</v>
      </c>
      <c r="E25" s="24">
        <v>9.3000000000000007</v>
      </c>
      <c r="F25" s="25">
        <v>3.9</v>
      </c>
      <c r="G25" s="24">
        <v>4.5</v>
      </c>
      <c r="H25" s="24">
        <v>6.2</v>
      </c>
      <c r="I25" s="24">
        <v>6.7</v>
      </c>
      <c r="J25" s="24">
        <v>7.2</v>
      </c>
      <c r="K25" s="24">
        <v>12</v>
      </c>
      <c r="N25" s="39" t="s">
        <v>259</v>
      </c>
      <c r="O25" s="39">
        <v>-0.19195630347263909</v>
      </c>
      <c r="P25" s="39">
        <v>8.8962527005993636E-2</v>
      </c>
      <c r="Q25" s="39">
        <v>-2.1577208958970613</v>
      </c>
      <c r="R25" s="39">
        <v>3.2204674597843541E-2</v>
      </c>
      <c r="S25" s="39">
        <v>-0.36743739513401441</v>
      </c>
      <c r="T25" s="39">
        <v>-1.6475211811263768E-2</v>
      </c>
      <c r="U25" s="39">
        <v>-0.36743739513401441</v>
      </c>
      <c r="V25" s="39">
        <v>-1.6475211811263768E-2</v>
      </c>
    </row>
    <row r="26" spans="1:22" ht="15.75" thickBot="1" x14ac:dyDescent="0.25">
      <c r="A26" s="22" t="s">
        <v>82</v>
      </c>
      <c r="B26" s="23">
        <v>5</v>
      </c>
      <c r="C26" s="23">
        <v>0</v>
      </c>
      <c r="D26" s="23">
        <v>1</v>
      </c>
      <c r="E26" s="24">
        <v>6</v>
      </c>
      <c r="F26" s="25">
        <v>4.0999999999999996</v>
      </c>
      <c r="G26" s="24">
        <v>5.3</v>
      </c>
      <c r="H26" s="24">
        <v>8</v>
      </c>
      <c r="I26" s="24">
        <v>4.7</v>
      </c>
      <c r="J26" s="24">
        <v>4.7</v>
      </c>
      <c r="K26" s="24">
        <v>8.25</v>
      </c>
      <c r="N26" s="40" t="s">
        <v>264</v>
      </c>
      <c r="O26" s="40">
        <v>0.36336315665137192</v>
      </c>
      <c r="P26" s="40">
        <v>7.0333678103881844E-2</v>
      </c>
      <c r="Q26" s="40">
        <v>5.1662754806408628</v>
      </c>
      <c r="R26" s="40">
        <v>6.007820709038372E-7</v>
      </c>
      <c r="S26" s="40">
        <v>0.22462799444765633</v>
      </c>
      <c r="T26" s="40">
        <v>0.50209831885508749</v>
      </c>
      <c r="U26" s="40">
        <v>0.22462799444765633</v>
      </c>
      <c r="V26" s="40">
        <v>0.50209831885508749</v>
      </c>
    </row>
    <row r="27" spans="1:22" ht="15" x14ac:dyDescent="0.2">
      <c r="A27" s="22" t="s">
        <v>83</v>
      </c>
      <c r="B27" s="23">
        <v>3</v>
      </c>
      <c r="C27" s="23">
        <v>0</v>
      </c>
      <c r="D27" s="23">
        <v>1</v>
      </c>
      <c r="E27" s="24">
        <v>6.4</v>
      </c>
      <c r="F27" s="25">
        <v>3.6</v>
      </c>
      <c r="G27" s="24">
        <v>5.3</v>
      </c>
      <c r="H27" s="24">
        <v>7.1</v>
      </c>
      <c r="I27" s="24">
        <v>5.6</v>
      </c>
      <c r="J27" s="24">
        <v>6.1</v>
      </c>
      <c r="K27" s="24">
        <v>10.5</v>
      </c>
      <c r="N27" s="39"/>
      <c r="O27" s="39"/>
      <c r="P27" s="39"/>
      <c r="Q27" s="39"/>
      <c r="R27" s="39"/>
      <c r="S27" s="39"/>
      <c r="T27" s="39"/>
      <c r="U27" s="39"/>
      <c r="V27" s="39"/>
    </row>
    <row r="28" spans="1:22" ht="15" x14ac:dyDescent="0.2">
      <c r="A28" s="22" t="s">
        <v>84</v>
      </c>
      <c r="B28" s="23">
        <v>9</v>
      </c>
      <c r="C28" s="23">
        <v>0</v>
      </c>
      <c r="D28" s="23">
        <v>0</v>
      </c>
      <c r="E28" s="24">
        <v>8.5</v>
      </c>
      <c r="F28" s="25">
        <v>3</v>
      </c>
      <c r="G28" s="24">
        <v>3.7</v>
      </c>
      <c r="H28" s="24">
        <v>4.8</v>
      </c>
      <c r="I28" s="24">
        <v>5.3</v>
      </c>
      <c r="J28" s="24">
        <v>5.8</v>
      </c>
      <c r="K28" s="24">
        <v>10.5</v>
      </c>
      <c r="N28" s="39"/>
      <c r="O28" s="39"/>
      <c r="P28" s="39"/>
      <c r="Q28" s="39"/>
      <c r="R28" s="39"/>
      <c r="S28" s="39"/>
      <c r="T28" s="39"/>
      <c r="U28" s="39"/>
      <c r="V28" s="39"/>
    </row>
    <row r="29" spans="1:22" ht="15" x14ac:dyDescent="0.2">
      <c r="A29" s="22" t="s">
        <v>85</v>
      </c>
      <c r="B29" s="23">
        <v>4</v>
      </c>
      <c r="C29" s="23">
        <v>1</v>
      </c>
      <c r="D29" s="23">
        <v>1</v>
      </c>
      <c r="E29" s="24">
        <v>7</v>
      </c>
      <c r="F29" s="25">
        <v>3.3</v>
      </c>
      <c r="G29" s="24">
        <v>4.2</v>
      </c>
      <c r="H29" s="24">
        <v>9</v>
      </c>
      <c r="I29" s="24">
        <v>4.3</v>
      </c>
      <c r="J29" s="24">
        <v>5.5</v>
      </c>
      <c r="K29" s="24">
        <v>8.3999999999999986</v>
      </c>
      <c r="N29" s="39"/>
      <c r="O29" s="39"/>
      <c r="P29" s="39"/>
      <c r="Q29" s="39"/>
      <c r="R29" s="39"/>
      <c r="S29" s="39"/>
      <c r="T29" s="39"/>
      <c r="U29" s="39"/>
      <c r="V29" s="39"/>
    </row>
    <row r="30" spans="1:22" ht="15" x14ac:dyDescent="0.2">
      <c r="A30" s="22" t="s">
        <v>86</v>
      </c>
      <c r="B30" s="23">
        <v>13</v>
      </c>
      <c r="C30" s="23">
        <v>0</v>
      </c>
      <c r="D30" s="23">
        <v>0</v>
      </c>
      <c r="E30" s="24">
        <v>8.5</v>
      </c>
      <c r="F30" s="25">
        <v>3</v>
      </c>
      <c r="G30" s="24">
        <v>3.7</v>
      </c>
      <c r="H30" s="24">
        <v>4.8</v>
      </c>
      <c r="I30" s="24">
        <v>5.7</v>
      </c>
      <c r="J30" s="24">
        <v>6</v>
      </c>
      <c r="K30" s="24">
        <v>10.8</v>
      </c>
    </row>
    <row r="31" spans="1:22" ht="15" x14ac:dyDescent="0.2">
      <c r="A31" s="22" t="s">
        <v>87</v>
      </c>
      <c r="B31" s="23">
        <v>4</v>
      </c>
      <c r="C31" s="23">
        <v>1</v>
      </c>
      <c r="D31" s="23">
        <v>1</v>
      </c>
      <c r="E31" s="24">
        <v>7.6</v>
      </c>
      <c r="F31" s="25">
        <v>3.6</v>
      </c>
      <c r="G31" s="24">
        <v>4.5999999999999996</v>
      </c>
      <c r="H31" s="24">
        <v>7.7</v>
      </c>
      <c r="I31" s="24">
        <v>4.7</v>
      </c>
      <c r="J31" s="24">
        <v>4</v>
      </c>
      <c r="K31" s="24">
        <v>9.3000000000000007</v>
      </c>
    </row>
    <row r="32" spans="1:22" ht="15" x14ac:dyDescent="0.2">
      <c r="A32" s="22" t="s">
        <v>88</v>
      </c>
      <c r="B32" s="23">
        <v>13</v>
      </c>
      <c r="C32" s="23">
        <v>1</v>
      </c>
      <c r="D32" s="23">
        <v>0</v>
      </c>
      <c r="E32" s="24">
        <v>6.9</v>
      </c>
      <c r="F32" s="25">
        <v>3.4</v>
      </c>
      <c r="G32" s="24">
        <v>4.7</v>
      </c>
      <c r="H32" s="24">
        <v>5.2</v>
      </c>
      <c r="I32" s="24">
        <v>3.7</v>
      </c>
      <c r="J32" s="24">
        <v>4.3</v>
      </c>
      <c r="K32" s="24">
        <v>10.649999999999999</v>
      </c>
    </row>
    <row r="33" spans="1:11" ht="15" x14ac:dyDescent="0.2">
      <c r="A33" s="22" t="s">
        <v>89</v>
      </c>
      <c r="B33" s="23">
        <v>2</v>
      </c>
      <c r="C33" s="23">
        <v>0</v>
      </c>
      <c r="D33" s="23">
        <v>1</v>
      </c>
      <c r="E33" s="24">
        <v>8.1</v>
      </c>
      <c r="F33" s="25">
        <v>2.5</v>
      </c>
      <c r="G33" s="24">
        <v>3.8</v>
      </c>
      <c r="H33" s="24">
        <v>6.6</v>
      </c>
      <c r="I33" s="24">
        <v>3</v>
      </c>
      <c r="J33" s="24">
        <v>4.5</v>
      </c>
      <c r="K33" s="24">
        <v>9.3000000000000007</v>
      </c>
    </row>
    <row r="34" spans="1:11" ht="15" x14ac:dyDescent="0.2">
      <c r="A34" s="22" t="s">
        <v>90</v>
      </c>
      <c r="B34" s="23">
        <v>15</v>
      </c>
      <c r="C34" s="23">
        <v>1</v>
      </c>
      <c r="D34" s="23">
        <v>1</v>
      </c>
      <c r="E34" s="24">
        <v>6.7</v>
      </c>
      <c r="F34" s="25">
        <v>3.7</v>
      </c>
      <c r="G34" s="24">
        <v>4.9000000000000004</v>
      </c>
      <c r="H34" s="24">
        <v>9.1999999999999993</v>
      </c>
      <c r="I34" s="24">
        <v>3.5</v>
      </c>
      <c r="J34" s="24">
        <v>5.3</v>
      </c>
      <c r="K34" s="24">
        <v>11.399999999999999</v>
      </c>
    </row>
    <row r="35" spans="1:11" ht="15" x14ac:dyDescent="0.2">
      <c r="A35" s="22" t="s">
        <v>91</v>
      </c>
      <c r="B35" s="23">
        <v>10</v>
      </c>
      <c r="C35" s="23">
        <v>1</v>
      </c>
      <c r="D35" s="23">
        <v>1</v>
      </c>
      <c r="E35" s="24">
        <v>8</v>
      </c>
      <c r="F35" s="25">
        <v>4.8</v>
      </c>
      <c r="G35" s="24">
        <v>4.7</v>
      </c>
      <c r="H35" s="24">
        <v>8.6999999999999993</v>
      </c>
      <c r="I35" s="24">
        <v>4.7</v>
      </c>
      <c r="J35" s="24">
        <v>5.7</v>
      </c>
      <c r="K35" s="24">
        <v>13.5</v>
      </c>
    </row>
    <row r="36" spans="1:11" ht="15" x14ac:dyDescent="0.2">
      <c r="A36" s="22" t="s">
        <v>92</v>
      </c>
      <c r="B36" s="23">
        <v>6</v>
      </c>
      <c r="C36" s="23">
        <v>0</v>
      </c>
      <c r="D36" s="23">
        <v>1</v>
      </c>
      <c r="E36" s="24">
        <v>6.7</v>
      </c>
      <c r="F36" s="25">
        <v>4</v>
      </c>
      <c r="G36" s="24">
        <v>6.8</v>
      </c>
      <c r="H36" s="24">
        <v>8.4</v>
      </c>
      <c r="I36" s="24">
        <v>2.5</v>
      </c>
      <c r="J36" s="24">
        <v>5</v>
      </c>
      <c r="K36" s="24">
        <v>10.050000000000001</v>
      </c>
    </row>
    <row r="37" spans="1:11" ht="15" x14ac:dyDescent="0.2">
      <c r="A37" s="22" t="s">
        <v>93</v>
      </c>
      <c r="B37" s="23">
        <v>3</v>
      </c>
      <c r="C37" s="23">
        <v>0</v>
      </c>
      <c r="D37" s="23">
        <v>0</v>
      </c>
      <c r="E37" s="24">
        <v>8.6999999999999993</v>
      </c>
      <c r="F37" s="25">
        <v>3.2</v>
      </c>
      <c r="G37" s="24">
        <v>2.9</v>
      </c>
      <c r="H37" s="24">
        <v>5.6</v>
      </c>
      <c r="I37" s="24">
        <v>3.1</v>
      </c>
      <c r="J37" s="24">
        <v>4.3</v>
      </c>
      <c r="K37" s="24">
        <v>10.649999999999999</v>
      </c>
    </row>
    <row r="38" spans="1:11" ht="15" x14ac:dyDescent="0.2">
      <c r="A38" s="22" t="s">
        <v>94</v>
      </c>
      <c r="B38" s="23">
        <v>9</v>
      </c>
      <c r="C38" s="23">
        <v>0</v>
      </c>
      <c r="D38" s="23">
        <v>0</v>
      </c>
      <c r="E38" s="24">
        <v>9</v>
      </c>
      <c r="F38" s="25">
        <v>3.4</v>
      </c>
      <c r="G38" s="24">
        <v>4.5</v>
      </c>
      <c r="H38" s="24">
        <v>6.8</v>
      </c>
      <c r="I38" s="24">
        <v>3.9</v>
      </c>
      <c r="J38" s="24">
        <v>4.5999999999999996</v>
      </c>
      <c r="K38" s="24">
        <v>10.8</v>
      </c>
    </row>
    <row r="39" spans="1:11" ht="15" x14ac:dyDescent="0.2">
      <c r="A39" s="22" t="s">
        <v>95</v>
      </c>
      <c r="B39" s="23">
        <v>10</v>
      </c>
      <c r="C39" s="23">
        <v>0</v>
      </c>
      <c r="D39" s="23">
        <v>1</v>
      </c>
      <c r="E39" s="24">
        <v>9.6</v>
      </c>
      <c r="F39" s="25">
        <v>5.6</v>
      </c>
      <c r="G39" s="24">
        <v>5.5</v>
      </c>
      <c r="H39" s="24">
        <v>7.7</v>
      </c>
      <c r="I39" s="24">
        <v>5.2</v>
      </c>
      <c r="J39" s="24">
        <v>8.1</v>
      </c>
      <c r="K39" s="24">
        <v>14.850000000000001</v>
      </c>
    </row>
    <row r="40" spans="1:11" ht="15" x14ac:dyDescent="0.2">
      <c r="A40" s="22" t="s">
        <v>96</v>
      </c>
      <c r="B40" s="23">
        <v>12</v>
      </c>
      <c r="C40" s="23">
        <v>1</v>
      </c>
      <c r="D40" s="23">
        <v>1</v>
      </c>
      <c r="E40" s="24">
        <v>8.1999999999999993</v>
      </c>
      <c r="F40" s="25">
        <v>3.6</v>
      </c>
      <c r="G40" s="24">
        <v>5</v>
      </c>
      <c r="H40" s="24">
        <v>9</v>
      </c>
      <c r="I40" s="24">
        <v>4.7</v>
      </c>
      <c r="J40" s="24">
        <v>6.2</v>
      </c>
      <c r="K40" s="24">
        <v>11.399999999999999</v>
      </c>
    </row>
    <row r="41" spans="1:11" ht="15" x14ac:dyDescent="0.2">
      <c r="A41" s="22" t="s">
        <v>97</v>
      </c>
      <c r="B41" s="23">
        <v>9</v>
      </c>
      <c r="C41" s="23">
        <v>0</v>
      </c>
      <c r="D41" s="23">
        <v>1</v>
      </c>
      <c r="E41" s="24">
        <v>6.1</v>
      </c>
      <c r="F41" s="25">
        <v>4.9000000000000004</v>
      </c>
      <c r="G41" s="24">
        <v>6.4</v>
      </c>
      <c r="H41" s="24">
        <v>8.1999999999999993</v>
      </c>
      <c r="I41" s="24">
        <v>4.5</v>
      </c>
      <c r="J41" s="24">
        <v>4.8</v>
      </c>
      <c r="K41" s="24">
        <v>8.6999999999999993</v>
      </c>
    </row>
    <row r="42" spans="1:11" ht="15" x14ac:dyDescent="0.2">
      <c r="A42" s="22" t="s">
        <v>98</v>
      </c>
      <c r="B42" s="23">
        <v>6</v>
      </c>
      <c r="C42" s="23">
        <v>1</v>
      </c>
      <c r="D42" s="23">
        <v>1</v>
      </c>
      <c r="E42" s="24">
        <v>8.3000000000000007</v>
      </c>
      <c r="F42" s="25">
        <v>4.9000000000000004</v>
      </c>
      <c r="G42" s="24">
        <v>5.2</v>
      </c>
      <c r="H42" s="24">
        <v>9.1</v>
      </c>
      <c r="I42" s="24">
        <v>4.5999999999999996</v>
      </c>
      <c r="J42" s="24">
        <v>5.5</v>
      </c>
      <c r="K42" s="24">
        <v>12.600000000000001</v>
      </c>
    </row>
    <row r="43" spans="1:11" ht="15" x14ac:dyDescent="0.2">
      <c r="A43" s="22" t="s">
        <v>99</v>
      </c>
      <c r="B43" s="23">
        <v>2</v>
      </c>
      <c r="C43" s="23">
        <v>1</v>
      </c>
      <c r="D43" s="23">
        <v>0</v>
      </c>
      <c r="E43" s="24">
        <v>9.4</v>
      </c>
      <c r="F43" s="25">
        <v>5.3</v>
      </c>
      <c r="G43" s="24">
        <v>4.9000000000000004</v>
      </c>
      <c r="H43" s="24">
        <v>8.5</v>
      </c>
      <c r="I43" s="24">
        <v>4.0999999999999996</v>
      </c>
      <c r="J43" s="24">
        <v>5.4</v>
      </c>
      <c r="K43" s="24">
        <v>11.850000000000001</v>
      </c>
    </row>
    <row r="44" spans="1:11" ht="15" x14ac:dyDescent="0.2">
      <c r="A44" s="22" t="s">
        <v>100</v>
      </c>
      <c r="B44" s="23">
        <v>10</v>
      </c>
      <c r="C44" s="23">
        <v>0</v>
      </c>
      <c r="D44" s="23">
        <v>0</v>
      </c>
      <c r="E44" s="24">
        <v>9.3000000000000007</v>
      </c>
      <c r="F44" s="25">
        <v>5.0999999999999996</v>
      </c>
      <c r="G44" s="24">
        <v>6.3</v>
      </c>
      <c r="H44" s="24">
        <v>7.4</v>
      </c>
      <c r="I44" s="24">
        <v>4.5999999999999996</v>
      </c>
      <c r="J44" s="24">
        <v>6.8</v>
      </c>
      <c r="K44" s="24">
        <v>11.399999999999999</v>
      </c>
    </row>
    <row r="45" spans="1:11" ht="15" x14ac:dyDescent="0.2">
      <c r="A45" s="22" t="s">
        <v>101</v>
      </c>
      <c r="B45" s="23">
        <v>15</v>
      </c>
      <c r="C45" s="23">
        <v>1</v>
      </c>
      <c r="D45" s="23">
        <v>1</v>
      </c>
      <c r="E45" s="24">
        <v>5.0999999999999996</v>
      </c>
      <c r="F45" s="25">
        <v>6.6</v>
      </c>
      <c r="G45" s="24">
        <v>7.8</v>
      </c>
      <c r="H45" s="24">
        <v>5.9</v>
      </c>
      <c r="I45" s="24">
        <v>4.9000000000000004</v>
      </c>
      <c r="J45" s="24">
        <v>6.9</v>
      </c>
      <c r="K45" s="24">
        <v>12.600000000000001</v>
      </c>
    </row>
    <row r="46" spans="1:11" ht="15" x14ac:dyDescent="0.2">
      <c r="A46" s="22" t="s">
        <v>102</v>
      </c>
      <c r="B46" s="23">
        <v>6</v>
      </c>
      <c r="C46" s="23">
        <v>1</v>
      </c>
      <c r="D46" s="23">
        <v>0</v>
      </c>
      <c r="E46" s="24">
        <v>8</v>
      </c>
      <c r="F46" s="25">
        <v>2.5</v>
      </c>
      <c r="G46" s="24">
        <v>3</v>
      </c>
      <c r="H46" s="24">
        <v>5.2</v>
      </c>
      <c r="I46" s="24">
        <v>4.3</v>
      </c>
      <c r="J46" s="24">
        <v>6.5</v>
      </c>
      <c r="K46" s="24">
        <v>9.75</v>
      </c>
    </row>
    <row r="47" spans="1:11" ht="15" x14ac:dyDescent="0.2">
      <c r="A47" s="22" t="s">
        <v>103</v>
      </c>
      <c r="B47" s="23">
        <v>5</v>
      </c>
      <c r="C47" s="23">
        <v>0</v>
      </c>
      <c r="D47" s="23">
        <v>1</v>
      </c>
      <c r="E47" s="24">
        <v>5.9</v>
      </c>
      <c r="F47" s="25">
        <v>5.6</v>
      </c>
      <c r="G47" s="24">
        <v>5.5</v>
      </c>
      <c r="H47" s="24">
        <v>8.4</v>
      </c>
      <c r="I47" s="24">
        <v>5.2</v>
      </c>
      <c r="J47" s="24">
        <v>5.9</v>
      </c>
      <c r="K47" s="24">
        <v>11.55</v>
      </c>
    </row>
    <row r="48" spans="1:11" ht="15" x14ac:dyDescent="0.2">
      <c r="A48" s="22" t="s">
        <v>104</v>
      </c>
      <c r="B48" s="23">
        <v>4</v>
      </c>
      <c r="C48" s="23">
        <v>1</v>
      </c>
      <c r="D48" s="23">
        <v>0</v>
      </c>
      <c r="E48" s="24">
        <v>10</v>
      </c>
      <c r="F48" s="25">
        <v>5.8</v>
      </c>
      <c r="G48" s="24">
        <v>4.5</v>
      </c>
      <c r="H48" s="24">
        <v>3.8</v>
      </c>
      <c r="I48" s="24">
        <v>5</v>
      </c>
      <c r="J48" s="24">
        <v>6.3</v>
      </c>
      <c r="K48" s="24">
        <v>12</v>
      </c>
    </row>
    <row r="49" spans="1:11" ht="15" x14ac:dyDescent="0.2">
      <c r="A49" s="22" t="s">
        <v>105</v>
      </c>
      <c r="B49" s="23">
        <v>8</v>
      </c>
      <c r="C49" s="23">
        <v>1</v>
      </c>
      <c r="D49" s="23">
        <v>1</v>
      </c>
      <c r="E49" s="24">
        <v>5.7</v>
      </c>
      <c r="F49" s="25">
        <v>3.8</v>
      </c>
      <c r="G49" s="24">
        <v>6</v>
      </c>
      <c r="H49" s="24">
        <v>8.1999999999999993</v>
      </c>
      <c r="I49" s="24">
        <v>6.5</v>
      </c>
      <c r="J49" s="24">
        <v>7.5</v>
      </c>
      <c r="K49" s="24">
        <v>10.649999999999999</v>
      </c>
    </row>
    <row r="50" spans="1:11" ht="15" x14ac:dyDescent="0.2">
      <c r="A50" s="22" t="s">
        <v>106</v>
      </c>
      <c r="B50" s="23">
        <v>13</v>
      </c>
      <c r="C50" s="23">
        <v>0</v>
      </c>
      <c r="D50" s="23">
        <v>1</v>
      </c>
      <c r="E50" s="24">
        <v>9.9</v>
      </c>
      <c r="F50" s="25">
        <v>5.2</v>
      </c>
      <c r="G50" s="24">
        <v>6.7</v>
      </c>
      <c r="H50" s="24">
        <v>6.8</v>
      </c>
      <c r="I50" s="24">
        <v>4.5</v>
      </c>
      <c r="J50" s="24">
        <v>6.1</v>
      </c>
      <c r="K50" s="24">
        <v>12.75</v>
      </c>
    </row>
    <row r="51" spans="1:11" ht="15" x14ac:dyDescent="0.2">
      <c r="A51" s="22" t="s">
        <v>107</v>
      </c>
      <c r="B51" s="23">
        <v>3</v>
      </c>
      <c r="C51" s="23">
        <v>1</v>
      </c>
      <c r="D51" s="23">
        <v>0</v>
      </c>
      <c r="E51" s="24">
        <v>7.9</v>
      </c>
      <c r="F51" s="25">
        <v>3.9</v>
      </c>
      <c r="G51" s="24">
        <v>5.8</v>
      </c>
      <c r="H51" s="24">
        <v>4.7</v>
      </c>
      <c r="I51" s="24">
        <v>4.0999999999999996</v>
      </c>
      <c r="J51" s="24">
        <v>5.8</v>
      </c>
      <c r="K51" s="24">
        <v>11.399999999999999</v>
      </c>
    </row>
    <row r="52" spans="1:11" ht="15" x14ac:dyDescent="0.2">
      <c r="A52" s="22" t="s">
        <v>108</v>
      </c>
      <c r="B52" s="23">
        <v>10</v>
      </c>
      <c r="C52" s="23">
        <v>0</v>
      </c>
      <c r="D52" s="23">
        <v>1</v>
      </c>
      <c r="E52" s="24">
        <v>6.7</v>
      </c>
      <c r="F52" s="25">
        <v>3.6</v>
      </c>
      <c r="G52" s="24">
        <v>4.8</v>
      </c>
      <c r="H52" s="24">
        <v>7.2</v>
      </c>
      <c r="I52" s="24">
        <v>4</v>
      </c>
      <c r="J52" s="24">
        <v>4.2</v>
      </c>
      <c r="K52" s="24">
        <v>10.8</v>
      </c>
    </row>
    <row r="53" spans="1:11" ht="15" x14ac:dyDescent="0.2">
      <c r="A53" s="22" t="s">
        <v>109</v>
      </c>
      <c r="B53" s="23">
        <v>7</v>
      </c>
      <c r="C53" s="23">
        <v>1</v>
      </c>
      <c r="D53" s="23">
        <v>0</v>
      </c>
      <c r="E53" s="24">
        <v>8.1999999999999993</v>
      </c>
      <c r="F53" s="25">
        <v>4.2</v>
      </c>
      <c r="G53" s="24">
        <v>3.1</v>
      </c>
      <c r="H53" s="24">
        <v>5.3</v>
      </c>
      <c r="I53" s="24">
        <v>4.5</v>
      </c>
      <c r="J53" s="24">
        <v>7.4</v>
      </c>
      <c r="K53" s="24">
        <v>12.299999999999999</v>
      </c>
    </row>
    <row r="54" spans="1:11" ht="15" x14ac:dyDescent="0.2">
      <c r="A54" s="22" t="s">
        <v>110</v>
      </c>
      <c r="B54" s="23">
        <v>8</v>
      </c>
      <c r="C54" s="23">
        <v>0</v>
      </c>
      <c r="D54" s="23">
        <v>1</v>
      </c>
      <c r="E54" s="24">
        <v>9.4</v>
      </c>
      <c r="F54" s="25">
        <v>4</v>
      </c>
      <c r="G54" s="24">
        <v>4.5999999999999996</v>
      </c>
      <c r="H54" s="24">
        <v>6.3</v>
      </c>
      <c r="I54" s="24">
        <v>4.7</v>
      </c>
      <c r="J54" s="24">
        <v>6.1</v>
      </c>
      <c r="K54" s="24">
        <v>13.5</v>
      </c>
    </row>
    <row r="55" spans="1:11" ht="15" x14ac:dyDescent="0.2">
      <c r="A55" s="22" t="s">
        <v>111</v>
      </c>
      <c r="B55" s="23">
        <v>11</v>
      </c>
      <c r="C55" s="23">
        <v>1</v>
      </c>
      <c r="D55" s="23">
        <v>0</v>
      </c>
      <c r="E55" s="24">
        <v>6.9</v>
      </c>
      <c r="F55" s="25">
        <v>3.4</v>
      </c>
      <c r="G55" s="24">
        <v>4.7</v>
      </c>
      <c r="H55" s="24">
        <v>5.2</v>
      </c>
      <c r="I55" s="24">
        <v>3.2</v>
      </c>
      <c r="J55" s="24">
        <v>4.4000000000000004</v>
      </c>
      <c r="K55" s="24">
        <v>10.8</v>
      </c>
    </row>
    <row r="56" spans="1:11" ht="15" x14ac:dyDescent="0.2">
      <c r="A56" s="22" t="s">
        <v>112</v>
      </c>
      <c r="B56" s="23">
        <v>14</v>
      </c>
      <c r="C56" s="23">
        <v>1</v>
      </c>
      <c r="D56" s="23">
        <v>1</v>
      </c>
      <c r="E56" s="24">
        <v>8</v>
      </c>
      <c r="F56" s="25">
        <v>4.8</v>
      </c>
      <c r="G56" s="24">
        <v>4.7</v>
      </c>
      <c r="H56" s="24">
        <v>8.6999999999999993</v>
      </c>
      <c r="I56" s="24">
        <v>4.9000000000000004</v>
      </c>
      <c r="J56" s="24">
        <v>5.8</v>
      </c>
      <c r="K56" s="24">
        <v>12.149999999999999</v>
      </c>
    </row>
    <row r="57" spans="1:11" ht="15" x14ac:dyDescent="0.2">
      <c r="A57" s="22" t="s">
        <v>113</v>
      </c>
      <c r="B57" s="23">
        <v>11</v>
      </c>
      <c r="C57" s="23">
        <v>1</v>
      </c>
      <c r="D57" s="23">
        <v>0</v>
      </c>
      <c r="E57" s="24">
        <v>9.3000000000000007</v>
      </c>
      <c r="F57" s="25">
        <v>5.3</v>
      </c>
      <c r="G57" s="24">
        <v>5.5</v>
      </c>
      <c r="H57" s="24">
        <v>7.4</v>
      </c>
      <c r="I57" s="24">
        <v>4.0999999999999996</v>
      </c>
      <c r="J57" s="24">
        <v>5.7</v>
      </c>
      <c r="K57" s="24">
        <v>13.350000000000001</v>
      </c>
    </row>
    <row r="58" spans="1:11" ht="15" x14ac:dyDescent="0.2">
      <c r="A58" s="22" t="s">
        <v>114</v>
      </c>
      <c r="B58" s="23">
        <v>14</v>
      </c>
      <c r="C58" s="23">
        <v>0</v>
      </c>
      <c r="D58" s="23">
        <v>1</v>
      </c>
      <c r="E58" s="24">
        <v>7.4</v>
      </c>
      <c r="F58" s="25">
        <v>6.6</v>
      </c>
      <c r="G58" s="24">
        <v>6.9</v>
      </c>
      <c r="H58" s="24">
        <v>9.6</v>
      </c>
      <c r="I58" s="24">
        <v>5.7</v>
      </c>
      <c r="J58" s="24">
        <v>7.7</v>
      </c>
      <c r="K58" s="24">
        <v>13.200000000000001</v>
      </c>
    </row>
    <row r="59" spans="1:11" ht="15" x14ac:dyDescent="0.2">
      <c r="A59" s="22" t="s">
        <v>115</v>
      </c>
      <c r="B59" s="23">
        <v>1</v>
      </c>
      <c r="C59" s="23">
        <v>1</v>
      </c>
      <c r="D59" s="23">
        <v>0</v>
      </c>
      <c r="E59" s="24">
        <v>7.6</v>
      </c>
      <c r="F59" s="25">
        <v>3.6</v>
      </c>
      <c r="G59" s="24">
        <v>5.4</v>
      </c>
      <c r="H59" s="24">
        <v>4.4000000000000004</v>
      </c>
      <c r="I59" s="24">
        <v>4.5999999999999996</v>
      </c>
      <c r="J59" s="24">
        <v>5.8</v>
      </c>
      <c r="K59" s="24">
        <v>11.25</v>
      </c>
    </row>
    <row r="60" spans="1:11" ht="15" x14ac:dyDescent="0.2">
      <c r="A60" s="22" t="s">
        <v>116</v>
      </c>
      <c r="B60" s="23">
        <v>1</v>
      </c>
      <c r="C60" s="23">
        <v>1</v>
      </c>
      <c r="D60" s="23">
        <v>0</v>
      </c>
      <c r="E60" s="24">
        <v>10</v>
      </c>
      <c r="F60" s="25">
        <v>4.3</v>
      </c>
      <c r="G60" s="24">
        <v>4.5</v>
      </c>
      <c r="H60" s="24">
        <v>3.8</v>
      </c>
      <c r="I60" s="24">
        <v>3.7</v>
      </c>
      <c r="J60" s="24">
        <v>3.7</v>
      </c>
      <c r="K60" s="24">
        <v>10.5</v>
      </c>
    </row>
    <row r="61" spans="1:11" ht="15" x14ac:dyDescent="0.2">
      <c r="A61" s="22" t="s">
        <v>117</v>
      </c>
      <c r="B61" s="23">
        <v>6</v>
      </c>
      <c r="C61" s="23">
        <v>1</v>
      </c>
      <c r="D61" s="23">
        <v>1</v>
      </c>
      <c r="E61" s="24">
        <v>9.9</v>
      </c>
      <c r="F61" s="25">
        <v>4.3</v>
      </c>
      <c r="G61" s="24">
        <v>3.5</v>
      </c>
      <c r="H61" s="24">
        <v>5.4</v>
      </c>
      <c r="I61" s="24">
        <v>5.6</v>
      </c>
      <c r="J61" s="24">
        <v>6.9</v>
      </c>
      <c r="K61" s="24">
        <v>12.75</v>
      </c>
    </row>
    <row r="62" spans="1:11" ht="15" x14ac:dyDescent="0.2">
      <c r="A62" s="22" t="s">
        <v>118</v>
      </c>
      <c r="B62" s="23">
        <v>5</v>
      </c>
      <c r="C62" s="23">
        <v>0</v>
      </c>
      <c r="D62" s="23">
        <v>0</v>
      </c>
      <c r="E62" s="24">
        <v>8.6999999999999993</v>
      </c>
      <c r="F62" s="25">
        <v>3.2</v>
      </c>
      <c r="G62" s="24">
        <v>3.8</v>
      </c>
      <c r="H62" s="24">
        <v>4.9000000000000004</v>
      </c>
      <c r="I62" s="24">
        <v>5.4</v>
      </c>
      <c r="J62" s="24">
        <v>6.1</v>
      </c>
      <c r="K62" s="24">
        <v>10.8</v>
      </c>
    </row>
    <row r="63" spans="1:11" ht="15" x14ac:dyDescent="0.2">
      <c r="A63" s="22" t="s">
        <v>119</v>
      </c>
      <c r="B63" s="23">
        <v>13</v>
      </c>
      <c r="C63" s="23">
        <v>0</v>
      </c>
      <c r="D63" s="23">
        <v>1</v>
      </c>
      <c r="E63" s="24">
        <v>8.4</v>
      </c>
      <c r="F63" s="25">
        <v>5.3</v>
      </c>
      <c r="G63" s="24">
        <v>5.9</v>
      </c>
      <c r="H63" s="24">
        <v>6.7</v>
      </c>
      <c r="I63" s="24">
        <v>2.7</v>
      </c>
      <c r="J63" s="24">
        <v>5</v>
      </c>
      <c r="K63" s="24">
        <v>13.200000000000001</v>
      </c>
    </row>
    <row r="64" spans="1:11" ht="15" x14ac:dyDescent="0.2">
      <c r="A64" s="22" t="s">
        <v>120</v>
      </c>
      <c r="B64" s="23">
        <v>2</v>
      </c>
      <c r="C64" s="23">
        <v>0</v>
      </c>
      <c r="D64" s="23">
        <v>0</v>
      </c>
      <c r="E64" s="24">
        <v>8.8000000000000007</v>
      </c>
      <c r="F64" s="25">
        <v>5.4</v>
      </c>
      <c r="G64" s="24">
        <v>4.8</v>
      </c>
      <c r="H64" s="24">
        <v>5.8</v>
      </c>
      <c r="I64" s="24">
        <v>4.4000000000000004</v>
      </c>
      <c r="J64" s="24">
        <v>5.0999999999999996</v>
      </c>
      <c r="K64" s="24">
        <v>12</v>
      </c>
    </row>
    <row r="65" spans="1:11" ht="15" x14ac:dyDescent="0.2">
      <c r="A65" s="22" t="s">
        <v>121</v>
      </c>
      <c r="B65" s="23">
        <v>11</v>
      </c>
      <c r="C65" s="23">
        <v>0</v>
      </c>
      <c r="D65" s="23">
        <v>1</v>
      </c>
      <c r="E65" s="24">
        <v>7.7</v>
      </c>
      <c r="F65" s="25">
        <v>3.7</v>
      </c>
      <c r="G65" s="24">
        <v>3.4</v>
      </c>
      <c r="H65" s="24">
        <v>6.2</v>
      </c>
      <c r="I65" s="24">
        <v>3.3</v>
      </c>
      <c r="J65" s="24">
        <v>4.5</v>
      </c>
      <c r="K65" s="24">
        <v>12.149999999999999</v>
      </c>
    </row>
    <row r="66" spans="1:11" ht="15" x14ac:dyDescent="0.2">
      <c r="A66" s="22" t="s">
        <v>122</v>
      </c>
      <c r="B66" s="23">
        <v>7</v>
      </c>
      <c r="C66" s="23">
        <v>0</v>
      </c>
      <c r="D66" s="23">
        <v>1</v>
      </c>
      <c r="E66" s="24">
        <v>6.6</v>
      </c>
      <c r="F66" s="25">
        <v>3.6</v>
      </c>
      <c r="G66" s="24">
        <v>4.8</v>
      </c>
      <c r="H66" s="24">
        <v>7.2</v>
      </c>
      <c r="I66" s="24">
        <v>3.5</v>
      </c>
      <c r="J66" s="24">
        <v>4.0999999999999996</v>
      </c>
      <c r="K66" s="24">
        <v>10.649999999999999</v>
      </c>
    </row>
    <row r="67" spans="1:11" ht="15" x14ac:dyDescent="0.2">
      <c r="A67" s="22" t="s">
        <v>123</v>
      </c>
      <c r="B67" s="23">
        <v>12</v>
      </c>
      <c r="C67" s="23">
        <v>1</v>
      </c>
      <c r="D67" s="23">
        <v>1</v>
      </c>
      <c r="E67" s="24">
        <v>5.7</v>
      </c>
      <c r="F67" s="25">
        <v>5.3</v>
      </c>
      <c r="G67" s="24">
        <v>6</v>
      </c>
      <c r="H67" s="24">
        <v>8.1999999999999993</v>
      </c>
      <c r="I67" s="24">
        <v>4.7</v>
      </c>
      <c r="J67" s="24">
        <v>6.7</v>
      </c>
      <c r="K67" s="24">
        <v>13.5</v>
      </c>
    </row>
    <row r="68" spans="1:11" ht="15" x14ac:dyDescent="0.2">
      <c r="A68" s="22" t="s">
        <v>124</v>
      </c>
      <c r="B68" s="23">
        <v>5</v>
      </c>
      <c r="C68" s="23">
        <v>1</v>
      </c>
      <c r="D68" s="23">
        <v>1</v>
      </c>
      <c r="E68" s="24">
        <v>5.7</v>
      </c>
      <c r="F68" s="25">
        <v>4</v>
      </c>
      <c r="G68" s="24">
        <v>5.0999999999999996</v>
      </c>
      <c r="H68" s="24">
        <v>6.2</v>
      </c>
      <c r="I68" s="24">
        <v>5</v>
      </c>
      <c r="J68" s="24">
        <v>5.5</v>
      </c>
      <c r="K68" s="24">
        <v>9.3000000000000007</v>
      </c>
    </row>
    <row r="69" spans="1:11" ht="15" x14ac:dyDescent="0.2">
      <c r="A69" s="22" t="s">
        <v>125</v>
      </c>
      <c r="B69" s="23">
        <v>7</v>
      </c>
      <c r="C69" s="23">
        <v>1</v>
      </c>
      <c r="D69" s="23">
        <v>1</v>
      </c>
      <c r="E69" s="24">
        <v>5.5</v>
      </c>
      <c r="F69" s="25">
        <v>5.2</v>
      </c>
      <c r="G69" s="24">
        <v>4.9000000000000004</v>
      </c>
      <c r="H69" s="24">
        <v>6</v>
      </c>
      <c r="I69" s="24">
        <v>4.5</v>
      </c>
      <c r="J69" s="24">
        <v>5.4</v>
      </c>
      <c r="K69" s="24">
        <v>12.299999999999999</v>
      </c>
    </row>
    <row r="70" spans="1:11" ht="15" x14ac:dyDescent="0.2">
      <c r="A70" s="22" t="s">
        <v>126</v>
      </c>
      <c r="B70" s="23">
        <v>5</v>
      </c>
      <c r="C70" s="23">
        <v>1</v>
      </c>
      <c r="D70" s="23">
        <v>1</v>
      </c>
      <c r="E70" s="24">
        <v>7.5</v>
      </c>
      <c r="F70" s="25">
        <v>3.5</v>
      </c>
      <c r="G70" s="24">
        <v>4.5</v>
      </c>
      <c r="H70" s="24">
        <v>7.6</v>
      </c>
      <c r="I70" s="24">
        <v>4</v>
      </c>
      <c r="J70" s="24">
        <v>3.5</v>
      </c>
      <c r="K70" s="24">
        <v>8.6999999999999993</v>
      </c>
    </row>
    <row r="71" spans="1:11" ht="15" x14ac:dyDescent="0.2">
      <c r="A71" s="22" t="s">
        <v>127</v>
      </c>
      <c r="B71" s="23">
        <v>9</v>
      </c>
      <c r="C71" s="23">
        <v>0</v>
      </c>
      <c r="D71" s="23">
        <v>1</v>
      </c>
      <c r="E71" s="24">
        <v>6.4</v>
      </c>
      <c r="F71" s="25">
        <v>5.0999999999999996</v>
      </c>
      <c r="G71" s="24">
        <v>5.3</v>
      </c>
      <c r="H71" s="24">
        <v>7.1</v>
      </c>
      <c r="I71" s="24">
        <v>4.7</v>
      </c>
      <c r="J71" s="24">
        <v>5.3</v>
      </c>
      <c r="K71" s="24">
        <v>12</v>
      </c>
    </row>
    <row r="72" spans="1:11" ht="15" x14ac:dyDescent="0.2">
      <c r="A72" s="22" t="s">
        <v>128</v>
      </c>
      <c r="B72" s="23">
        <v>13</v>
      </c>
      <c r="C72" s="23">
        <v>0</v>
      </c>
      <c r="D72" s="23">
        <v>1</v>
      </c>
      <c r="E72" s="24">
        <v>9.1</v>
      </c>
      <c r="F72" s="25">
        <v>6</v>
      </c>
      <c r="G72" s="24">
        <v>7.1</v>
      </c>
      <c r="H72" s="24">
        <v>8.4</v>
      </c>
      <c r="I72" s="24">
        <v>5.4</v>
      </c>
      <c r="J72" s="24">
        <v>5.9</v>
      </c>
      <c r="K72" s="24">
        <v>11.55</v>
      </c>
    </row>
    <row r="73" spans="1:11" ht="15" x14ac:dyDescent="0.2">
      <c r="A73" s="22" t="s">
        <v>129</v>
      </c>
      <c r="B73" s="23">
        <v>8</v>
      </c>
      <c r="C73" s="23">
        <v>1</v>
      </c>
      <c r="D73" s="23">
        <v>0</v>
      </c>
      <c r="E73" s="24">
        <v>6.7</v>
      </c>
      <c r="F73" s="25">
        <v>3.2</v>
      </c>
      <c r="G73" s="24">
        <v>4.5</v>
      </c>
      <c r="H73" s="24">
        <v>5</v>
      </c>
      <c r="I73" s="24">
        <v>2.9</v>
      </c>
      <c r="J73" s="24">
        <v>3.7</v>
      </c>
      <c r="K73" s="24">
        <v>10.5</v>
      </c>
    </row>
    <row r="74" spans="1:11" ht="15" x14ac:dyDescent="0.2">
      <c r="A74" s="22" t="s">
        <v>130</v>
      </c>
      <c r="B74" s="23">
        <v>13</v>
      </c>
      <c r="C74" s="23">
        <v>0</v>
      </c>
      <c r="D74" s="23">
        <v>1</v>
      </c>
      <c r="E74" s="24">
        <v>6.5</v>
      </c>
      <c r="F74" s="25">
        <v>5.8</v>
      </c>
      <c r="G74" s="24">
        <v>6</v>
      </c>
      <c r="H74" s="24">
        <v>8.6999999999999993</v>
      </c>
      <c r="I74" s="24">
        <v>4.5999999999999996</v>
      </c>
      <c r="J74" s="24">
        <v>6.6</v>
      </c>
      <c r="K74" s="24">
        <v>11.850000000000001</v>
      </c>
    </row>
    <row r="75" spans="1:11" ht="15" x14ac:dyDescent="0.2">
      <c r="A75" s="22" t="s">
        <v>131</v>
      </c>
      <c r="B75" s="23">
        <v>14</v>
      </c>
      <c r="C75" s="23">
        <v>0</v>
      </c>
      <c r="D75" s="23">
        <v>1</v>
      </c>
      <c r="E75" s="24">
        <v>9.9</v>
      </c>
      <c r="F75" s="25">
        <v>5.2</v>
      </c>
      <c r="G75" s="24">
        <v>6.7</v>
      </c>
      <c r="H75" s="24">
        <v>6.8</v>
      </c>
      <c r="I75" s="24">
        <v>4.0999999999999996</v>
      </c>
      <c r="J75" s="24">
        <v>7.6</v>
      </c>
      <c r="K75" s="24">
        <v>14.700000000000001</v>
      </c>
    </row>
    <row r="76" spans="1:11" ht="15" x14ac:dyDescent="0.2">
      <c r="A76" s="22" t="s">
        <v>132</v>
      </c>
      <c r="B76" s="23">
        <v>10</v>
      </c>
      <c r="C76" s="23">
        <v>0</v>
      </c>
      <c r="D76" s="23">
        <v>1</v>
      </c>
      <c r="E76" s="24">
        <v>8.5</v>
      </c>
      <c r="F76" s="25">
        <v>5.4</v>
      </c>
      <c r="G76" s="24">
        <v>6</v>
      </c>
      <c r="H76" s="24">
        <v>6.8</v>
      </c>
      <c r="I76" s="24">
        <v>4.4000000000000004</v>
      </c>
      <c r="J76" s="24">
        <v>5.5</v>
      </c>
      <c r="K76" s="24">
        <v>12.600000000000001</v>
      </c>
    </row>
    <row r="77" spans="1:11" ht="15" x14ac:dyDescent="0.2">
      <c r="A77" s="22" t="s">
        <v>133</v>
      </c>
      <c r="B77" s="23">
        <v>7</v>
      </c>
      <c r="C77" s="23">
        <v>0</v>
      </c>
      <c r="D77" s="23">
        <v>0</v>
      </c>
      <c r="E77" s="24">
        <v>9.9</v>
      </c>
      <c r="F77" s="25">
        <v>4.5</v>
      </c>
      <c r="G77" s="24">
        <v>4.8</v>
      </c>
      <c r="H77" s="24">
        <v>4.9000000000000004</v>
      </c>
      <c r="I77" s="24">
        <v>3.1</v>
      </c>
      <c r="J77" s="24">
        <v>5</v>
      </c>
      <c r="K77" s="24">
        <v>13.350000000000001</v>
      </c>
    </row>
    <row r="78" spans="1:11" ht="15" x14ac:dyDescent="0.2">
      <c r="A78" s="22" t="s">
        <v>134</v>
      </c>
      <c r="B78" s="23">
        <v>3</v>
      </c>
      <c r="C78" s="23">
        <v>0</v>
      </c>
      <c r="D78" s="23">
        <v>1</v>
      </c>
      <c r="E78" s="24">
        <v>7.6</v>
      </c>
      <c r="F78" s="25">
        <v>3.6</v>
      </c>
      <c r="G78" s="24">
        <v>5</v>
      </c>
      <c r="H78" s="24">
        <v>7.4</v>
      </c>
      <c r="I78" s="24">
        <v>4.5</v>
      </c>
      <c r="J78" s="24">
        <v>4.5999999999999996</v>
      </c>
      <c r="K78" s="24">
        <v>11.25</v>
      </c>
    </row>
    <row r="79" spans="1:11" ht="15" x14ac:dyDescent="0.2">
      <c r="A79" s="22" t="s">
        <v>135</v>
      </c>
      <c r="B79" s="23">
        <v>5</v>
      </c>
      <c r="C79" s="23">
        <v>1</v>
      </c>
      <c r="D79" s="23">
        <v>0</v>
      </c>
      <c r="E79" s="24">
        <v>9.4</v>
      </c>
      <c r="F79" s="25">
        <v>5.3</v>
      </c>
      <c r="G79" s="24">
        <v>4.9000000000000004</v>
      </c>
      <c r="H79" s="24">
        <v>8.5</v>
      </c>
      <c r="I79" s="24">
        <v>4.3</v>
      </c>
      <c r="J79" s="24">
        <v>6.2</v>
      </c>
      <c r="K79" s="24">
        <v>12</v>
      </c>
    </row>
    <row r="80" spans="1:11" ht="15" x14ac:dyDescent="0.2">
      <c r="A80" s="22" t="s">
        <v>136</v>
      </c>
      <c r="B80" s="23">
        <v>10</v>
      </c>
      <c r="C80" s="23">
        <v>0</v>
      </c>
      <c r="D80" s="23">
        <v>0</v>
      </c>
      <c r="E80" s="24">
        <v>9.3000000000000007</v>
      </c>
      <c r="F80" s="25">
        <v>5</v>
      </c>
      <c r="G80" s="24">
        <v>5.9</v>
      </c>
      <c r="H80" s="24">
        <v>4.5999999999999996</v>
      </c>
      <c r="I80" s="24">
        <v>5.2</v>
      </c>
      <c r="J80" s="24">
        <v>7.6</v>
      </c>
      <c r="K80" s="24">
        <v>12.149999999999999</v>
      </c>
    </row>
    <row r="81" spans="1:11" ht="15" x14ac:dyDescent="0.2">
      <c r="A81" s="22" t="s">
        <v>137</v>
      </c>
      <c r="B81" s="23">
        <v>10</v>
      </c>
      <c r="C81" s="23">
        <v>1</v>
      </c>
      <c r="D81" s="23">
        <v>1</v>
      </c>
      <c r="E81" s="24">
        <v>7.1</v>
      </c>
      <c r="F81" s="25">
        <v>3.4</v>
      </c>
      <c r="G81" s="24">
        <v>5.9</v>
      </c>
      <c r="H81" s="24">
        <v>7.8</v>
      </c>
      <c r="I81" s="24">
        <v>2.6</v>
      </c>
      <c r="J81" s="24">
        <v>4.0999999999999996</v>
      </c>
      <c r="K81" s="24">
        <v>11.399999999999999</v>
      </c>
    </row>
    <row r="82" spans="1:11" ht="15" x14ac:dyDescent="0.2">
      <c r="A82" s="22" t="s">
        <v>138</v>
      </c>
      <c r="B82" s="23">
        <v>8</v>
      </c>
      <c r="C82" s="23">
        <v>0</v>
      </c>
      <c r="D82" s="23">
        <v>0</v>
      </c>
      <c r="E82" s="24">
        <v>9.9</v>
      </c>
      <c r="F82" s="25">
        <v>4.5</v>
      </c>
      <c r="G82" s="24">
        <v>4.8</v>
      </c>
      <c r="H82" s="24">
        <v>4.9000000000000004</v>
      </c>
      <c r="I82" s="24">
        <v>3.2</v>
      </c>
      <c r="J82" s="24">
        <v>4.8</v>
      </c>
      <c r="K82" s="24">
        <v>13.200000000000001</v>
      </c>
    </row>
    <row r="83" spans="1:11" ht="15" x14ac:dyDescent="0.2">
      <c r="A83" s="22" t="s">
        <v>139</v>
      </c>
      <c r="B83" s="23">
        <v>2</v>
      </c>
      <c r="C83" s="23">
        <v>0</v>
      </c>
      <c r="D83" s="23">
        <v>0</v>
      </c>
      <c r="E83" s="24">
        <v>8.6999999999999993</v>
      </c>
      <c r="F83" s="25">
        <v>4.7</v>
      </c>
      <c r="G83" s="24">
        <v>4.5999999999999996</v>
      </c>
      <c r="H83" s="24">
        <v>6.8</v>
      </c>
      <c r="I83" s="24">
        <v>4.3</v>
      </c>
      <c r="J83" s="24">
        <v>4.9000000000000004</v>
      </c>
      <c r="K83" s="24">
        <v>12</v>
      </c>
    </row>
    <row r="84" spans="1:11" ht="15" x14ac:dyDescent="0.2">
      <c r="A84" s="22" t="s">
        <v>140</v>
      </c>
      <c r="B84" s="23">
        <v>6</v>
      </c>
      <c r="C84" s="23">
        <v>0</v>
      </c>
      <c r="D84" s="23">
        <v>0</v>
      </c>
      <c r="E84" s="24">
        <v>8.6</v>
      </c>
      <c r="F84" s="25">
        <v>4.4000000000000004</v>
      </c>
      <c r="G84" s="24">
        <v>4</v>
      </c>
      <c r="H84" s="24">
        <v>6.3</v>
      </c>
      <c r="I84" s="24">
        <v>2.7</v>
      </c>
      <c r="J84" s="24">
        <v>3.9</v>
      </c>
      <c r="K84" s="24">
        <v>12.75</v>
      </c>
    </row>
    <row r="85" spans="1:11" ht="15" x14ac:dyDescent="0.2">
      <c r="A85" s="22" t="s">
        <v>141</v>
      </c>
      <c r="B85" s="23">
        <v>5</v>
      </c>
      <c r="C85" s="23">
        <v>1</v>
      </c>
      <c r="D85" s="23">
        <v>1</v>
      </c>
      <c r="E85" s="24">
        <v>6.4</v>
      </c>
      <c r="F85" s="25">
        <v>3.2</v>
      </c>
      <c r="G85" s="24">
        <v>5</v>
      </c>
      <c r="H85" s="24">
        <v>8.4</v>
      </c>
      <c r="I85" s="24">
        <v>2</v>
      </c>
      <c r="J85" s="24">
        <v>3.6</v>
      </c>
      <c r="K85" s="24">
        <v>9.75</v>
      </c>
    </row>
    <row r="86" spans="1:11" ht="15" x14ac:dyDescent="0.2">
      <c r="A86" s="22" t="s">
        <v>142</v>
      </c>
      <c r="B86" s="23">
        <v>4</v>
      </c>
      <c r="C86" s="23">
        <v>0</v>
      </c>
      <c r="D86" s="23">
        <v>0</v>
      </c>
      <c r="E86" s="24">
        <v>7.7</v>
      </c>
      <c r="F86" s="25">
        <v>4.0999999999999996</v>
      </c>
      <c r="G86" s="24">
        <v>4.3</v>
      </c>
      <c r="H86" s="24">
        <v>5.9</v>
      </c>
      <c r="I86" s="24">
        <v>4.7</v>
      </c>
      <c r="J86" s="24">
        <v>6.6</v>
      </c>
      <c r="K86" s="24">
        <v>11.55</v>
      </c>
    </row>
    <row r="87" spans="1:11" ht="15" x14ac:dyDescent="0.2">
      <c r="A87" s="22" t="s">
        <v>143</v>
      </c>
      <c r="B87" s="23">
        <v>13</v>
      </c>
      <c r="C87" s="23">
        <v>1</v>
      </c>
      <c r="D87" s="23">
        <v>1</v>
      </c>
      <c r="E87" s="24">
        <v>7.5</v>
      </c>
      <c r="F87" s="25">
        <v>3.5</v>
      </c>
      <c r="G87" s="24">
        <v>4.5</v>
      </c>
      <c r="H87" s="24">
        <v>7.6</v>
      </c>
      <c r="I87" s="24">
        <v>3.4</v>
      </c>
      <c r="J87" s="24">
        <v>4.5</v>
      </c>
      <c r="K87" s="24">
        <v>10.8</v>
      </c>
    </row>
    <row r="88" spans="1:11" ht="15" x14ac:dyDescent="0.2">
      <c r="A88" s="22" t="s">
        <v>144</v>
      </c>
      <c r="B88" s="23">
        <v>4</v>
      </c>
      <c r="C88" s="23">
        <v>0</v>
      </c>
      <c r="D88" s="23">
        <v>1</v>
      </c>
      <c r="E88" s="24">
        <v>5</v>
      </c>
      <c r="F88" s="25">
        <v>3.6</v>
      </c>
      <c r="G88" s="24">
        <v>4.9000000000000004</v>
      </c>
      <c r="H88" s="24">
        <v>8.1999999999999993</v>
      </c>
      <c r="I88" s="24">
        <v>2.4</v>
      </c>
      <c r="J88" s="24">
        <v>3</v>
      </c>
      <c r="K88" s="24">
        <v>9</v>
      </c>
    </row>
    <row r="89" spans="1:11" ht="15" x14ac:dyDescent="0.2">
      <c r="A89" s="22" t="s">
        <v>145</v>
      </c>
      <c r="B89" s="23">
        <v>11</v>
      </c>
      <c r="C89" s="23">
        <v>0</v>
      </c>
      <c r="D89" s="23">
        <v>0</v>
      </c>
      <c r="E89" s="24">
        <v>7.7</v>
      </c>
      <c r="F89" s="25">
        <v>4.0999999999999996</v>
      </c>
      <c r="G89" s="24">
        <v>4.3</v>
      </c>
      <c r="H89" s="24">
        <v>5.9</v>
      </c>
      <c r="I89" s="24">
        <v>5.0999999999999996</v>
      </c>
      <c r="J89" s="24">
        <v>6.7</v>
      </c>
      <c r="K89" s="24">
        <v>12.299999999999999</v>
      </c>
    </row>
    <row r="90" spans="1:11" ht="15" x14ac:dyDescent="0.2">
      <c r="A90" s="22" t="s">
        <v>146</v>
      </c>
      <c r="B90" s="23">
        <v>8</v>
      </c>
      <c r="C90" s="23">
        <v>1</v>
      </c>
      <c r="D90" s="23">
        <v>0</v>
      </c>
      <c r="E90" s="24">
        <v>9.1</v>
      </c>
      <c r="F90" s="25">
        <v>3.6</v>
      </c>
      <c r="G90" s="24">
        <v>4.5999999999999996</v>
      </c>
      <c r="H90" s="24">
        <v>8.3000000000000007</v>
      </c>
      <c r="I90" s="24">
        <v>4.5999999999999996</v>
      </c>
      <c r="J90" s="24">
        <v>5.4</v>
      </c>
      <c r="K90" s="24">
        <v>11.100000000000001</v>
      </c>
    </row>
    <row r="91" spans="1:11" ht="15" x14ac:dyDescent="0.2">
      <c r="A91" s="22" t="s">
        <v>147</v>
      </c>
      <c r="B91" s="23">
        <v>14</v>
      </c>
      <c r="C91" s="23">
        <v>1</v>
      </c>
      <c r="D91" s="23">
        <v>1</v>
      </c>
      <c r="E91" s="24">
        <v>5.5</v>
      </c>
      <c r="F91" s="25">
        <v>7</v>
      </c>
      <c r="G91" s="24">
        <v>8.1999999999999993</v>
      </c>
      <c r="H91" s="24">
        <v>6.3</v>
      </c>
      <c r="I91" s="24">
        <v>5.5</v>
      </c>
      <c r="J91" s="24">
        <v>7</v>
      </c>
      <c r="K91" s="24">
        <v>13.950000000000001</v>
      </c>
    </row>
    <row r="92" spans="1:11" ht="15" x14ac:dyDescent="0.2">
      <c r="A92" s="22" t="s">
        <v>148</v>
      </c>
      <c r="B92" s="23">
        <v>15</v>
      </c>
      <c r="C92" s="23">
        <v>1</v>
      </c>
      <c r="D92" s="23">
        <v>0</v>
      </c>
      <c r="E92" s="24">
        <v>9.1</v>
      </c>
      <c r="F92" s="25">
        <v>5.2</v>
      </c>
      <c r="G92" s="24">
        <v>5.4</v>
      </c>
      <c r="H92" s="24">
        <v>7.3</v>
      </c>
      <c r="I92" s="24">
        <v>4.4000000000000004</v>
      </c>
      <c r="J92" s="24">
        <v>4.0999999999999996</v>
      </c>
      <c r="K92" s="24">
        <v>11.850000000000001</v>
      </c>
    </row>
    <row r="93" spans="1:11" ht="15" x14ac:dyDescent="0.2">
      <c r="A93" s="22" t="s">
        <v>149</v>
      </c>
      <c r="B93" s="23">
        <v>7</v>
      </c>
      <c r="C93" s="23">
        <v>1</v>
      </c>
      <c r="D93" s="23">
        <v>1</v>
      </c>
      <c r="E93" s="24">
        <v>7.1</v>
      </c>
      <c r="F93" s="25">
        <v>4.2</v>
      </c>
      <c r="G93" s="24">
        <v>4.5</v>
      </c>
      <c r="H93" s="24">
        <v>9.9</v>
      </c>
      <c r="I93" s="24">
        <v>2</v>
      </c>
      <c r="J93" s="24">
        <v>2.6</v>
      </c>
      <c r="K93" s="24">
        <v>9.75</v>
      </c>
    </row>
    <row r="94" spans="1:11" ht="15" x14ac:dyDescent="0.2">
      <c r="A94" s="22" t="s">
        <v>150</v>
      </c>
      <c r="B94" s="23">
        <v>14</v>
      </c>
      <c r="C94" s="23">
        <v>1</v>
      </c>
      <c r="D94" s="23">
        <v>0</v>
      </c>
      <c r="E94" s="24">
        <v>9.1999999999999993</v>
      </c>
      <c r="F94" s="25">
        <v>5.4</v>
      </c>
      <c r="G94" s="24">
        <v>4.8</v>
      </c>
      <c r="H94" s="24">
        <v>7.1</v>
      </c>
      <c r="I94" s="24">
        <v>4.4000000000000004</v>
      </c>
      <c r="J94" s="24">
        <v>5.3</v>
      </c>
      <c r="K94" s="24">
        <v>12.899999999999999</v>
      </c>
    </row>
    <row r="95" spans="1:11" ht="15" x14ac:dyDescent="0.2">
      <c r="A95" s="22" t="s">
        <v>151</v>
      </c>
      <c r="B95" s="23">
        <v>11</v>
      </c>
      <c r="C95" s="23">
        <v>0</v>
      </c>
      <c r="D95" s="23">
        <v>1</v>
      </c>
      <c r="E95" s="24">
        <v>9.3000000000000007</v>
      </c>
      <c r="F95" s="25">
        <v>5</v>
      </c>
      <c r="G95" s="24">
        <v>5.9</v>
      </c>
      <c r="H95" s="24">
        <v>4.5999999999999996</v>
      </c>
      <c r="I95" s="24">
        <v>4.8</v>
      </c>
      <c r="J95" s="24">
        <v>7</v>
      </c>
      <c r="K95" s="24">
        <v>13.350000000000001</v>
      </c>
    </row>
    <row r="96" spans="1:11" ht="15" x14ac:dyDescent="0.2">
      <c r="A96" s="22" t="s">
        <v>152</v>
      </c>
      <c r="B96" s="23">
        <v>8</v>
      </c>
      <c r="C96" s="23">
        <v>1</v>
      </c>
      <c r="D96" s="23">
        <v>0</v>
      </c>
      <c r="E96" s="24">
        <v>9.3000000000000007</v>
      </c>
      <c r="F96" s="25">
        <v>5.3</v>
      </c>
      <c r="G96" s="24">
        <v>5.5</v>
      </c>
      <c r="H96" s="24">
        <v>7.4</v>
      </c>
      <c r="I96" s="24">
        <v>3.6</v>
      </c>
      <c r="J96" s="24">
        <v>4.5999999999999996</v>
      </c>
      <c r="K96" s="24">
        <v>12.600000000000001</v>
      </c>
    </row>
    <row r="97" spans="1:11" ht="15" x14ac:dyDescent="0.2">
      <c r="A97" s="22" t="s">
        <v>153</v>
      </c>
      <c r="B97" s="23">
        <v>12</v>
      </c>
      <c r="C97" s="23">
        <v>1</v>
      </c>
      <c r="D97" s="23">
        <v>0</v>
      </c>
      <c r="E97" s="24">
        <v>8.6</v>
      </c>
      <c r="F97" s="25">
        <v>6.3</v>
      </c>
      <c r="G97" s="24">
        <v>5.7</v>
      </c>
      <c r="H97" s="24">
        <v>6.7</v>
      </c>
      <c r="I97" s="24">
        <v>4.9000000000000004</v>
      </c>
      <c r="J97" s="24">
        <v>5.3</v>
      </c>
      <c r="K97" s="24">
        <v>12.149999999999999</v>
      </c>
    </row>
    <row r="98" spans="1:11" ht="15" x14ac:dyDescent="0.2">
      <c r="A98" s="22" t="s">
        <v>154</v>
      </c>
      <c r="B98" s="23">
        <v>10</v>
      </c>
      <c r="C98" s="23">
        <v>0</v>
      </c>
      <c r="D98" s="23">
        <v>1</v>
      </c>
      <c r="E98" s="24">
        <v>7.4</v>
      </c>
      <c r="F98" s="25">
        <v>3.4</v>
      </c>
      <c r="G98" s="24">
        <v>4.8</v>
      </c>
      <c r="H98" s="24">
        <v>7.2</v>
      </c>
      <c r="I98" s="24">
        <v>4.2</v>
      </c>
      <c r="J98" s="24">
        <v>5</v>
      </c>
      <c r="K98" s="24">
        <v>10.8</v>
      </c>
    </row>
    <row r="99" spans="1:11" ht="15" x14ac:dyDescent="0.2">
      <c r="A99" s="22" t="s">
        <v>155</v>
      </c>
      <c r="B99" s="23">
        <v>11</v>
      </c>
      <c r="C99" s="23">
        <v>0</v>
      </c>
      <c r="D99" s="23">
        <v>0</v>
      </c>
      <c r="E99" s="24">
        <v>8.6999999999999993</v>
      </c>
      <c r="F99" s="25">
        <v>4.7</v>
      </c>
      <c r="G99" s="24">
        <v>2.9</v>
      </c>
      <c r="H99" s="24">
        <v>5.6</v>
      </c>
      <c r="I99" s="24">
        <v>3.1</v>
      </c>
      <c r="J99" s="24">
        <v>3.2</v>
      </c>
      <c r="K99" s="24">
        <v>11.55</v>
      </c>
    </row>
    <row r="100" spans="1:11" ht="15" x14ac:dyDescent="0.2">
      <c r="A100" s="22" t="s">
        <v>156</v>
      </c>
      <c r="B100" s="23">
        <v>1</v>
      </c>
      <c r="C100" s="23">
        <v>1</v>
      </c>
      <c r="D100" s="23">
        <v>1</v>
      </c>
      <c r="E100" s="24">
        <v>7.8</v>
      </c>
      <c r="F100" s="25">
        <v>4.9000000000000004</v>
      </c>
      <c r="G100" s="24">
        <v>7.1</v>
      </c>
      <c r="H100" s="24">
        <v>7.9</v>
      </c>
      <c r="I100" s="24">
        <v>4.3</v>
      </c>
      <c r="J100" s="24">
        <v>5.3</v>
      </c>
      <c r="K100" s="24">
        <v>11.100000000000001</v>
      </c>
    </row>
    <row r="101" spans="1:11" ht="15" x14ac:dyDescent="0.2">
      <c r="A101" s="22" t="s">
        <v>157</v>
      </c>
      <c r="B101" s="23">
        <v>6</v>
      </c>
      <c r="C101" s="23">
        <v>1</v>
      </c>
      <c r="D101" s="23">
        <v>1</v>
      </c>
      <c r="E101" s="24">
        <v>7.9</v>
      </c>
      <c r="F101" s="25">
        <v>3</v>
      </c>
      <c r="G101" s="24">
        <v>4.8</v>
      </c>
      <c r="H101" s="24">
        <v>9.6999999999999993</v>
      </c>
      <c r="I101" s="24">
        <v>3.4</v>
      </c>
      <c r="J101" s="24">
        <v>5.0999999999999996</v>
      </c>
      <c r="K101" s="24">
        <v>10.5</v>
      </c>
    </row>
    <row r="102" spans="1:11" ht="15" x14ac:dyDescent="0.2">
      <c r="A102" s="22" t="s">
        <v>158</v>
      </c>
      <c r="B102" s="23">
        <v>8</v>
      </c>
      <c r="C102" s="23">
        <v>1</v>
      </c>
      <c r="D102" s="23">
        <v>1</v>
      </c>
      <c r="E102" s="24">
        <v>7.6</v>
      </c>
      <c r="F102" s="25">
        <v>3.6</v>
      </c>
      <c r="G102" s="24">
        <v>4.5999999999999996</v>
      </c>
      <c r="H102" s="24">
        <v>7.7</v>
      </c>
      <c r="I102" s="24">
        <v>3.1</v>
      </c>
      <c r="J102" s="24">
        <v>4.9000000000000004</v>
      </c>
      <c r="K102" s="24">
        <v>9.1499999999999986</v>
      </c>
    </row>
    <row r="103" spans="1:11" ht="15" x14ac:dyDescent="0.2">
      <c r="A103" s="22" t="s">
        <v>159</v>
      </c>
      <c r="B103" s="23">
        <v>14</v>
      </c>
      <c r="C103" s="23">
        <v>0</v>
      </c>
      <c r="D103" s="23">
        <v>1</v>
      </c>
      <c r="E103" s="24">
        <v>9.1999999999999993</v>
      </c>
      <c r="F103" s="25">
        <v>5</v>
      </c>
      <c r="G103" s="24">
        <v>6.2</v>
      </c>
      <c r="H103" s="24">
        <v>7.3</v>
      </c>
      <c r="I103" s="24">
        <v>5.0999999999999996</v>
      </c>
      <c r="J103" s="24">
        <v>5.2</v>
      </c>
      <c r="K103" s="24">
        <v>10.649999999999999</v>
      </c>
    </row>
    <row r="104" spans="1:11" ht="15" x14ac:dyDescent="0.2">
      <c r="A104" s="22" t="s">
        <v>160</v>
      </c>
      <c r="B104" s="23">
        <v>14</v>
      </c>
      <c r="C104" s="23">
        <v>1</v>
      </c>
      <c r="D104" s="23">
        <v>1</v>
      </c>
      <c r="E104" s="24">
        <v>7.7</v>
      </c>
      <c r="F104" s="25">
        <v>4.7</v>
      </c>
      <c r="G104" s="24">
        <v>7</v>
      </c>
      <c r="H104" s="24">
        <v>7.7</v>
      </c>
      <c r="I104" s="24">
        <v>4</v>
      </c>
      <c r="J104" s="24">
        <v>4.7</v>
      </c>
      <c r="K104" s="24">
        <v>11.399999999999999</v>
      </c>
    </row>
    <row r="105" spans="1:11" ht="15" x14ac:dyDescent="0.2">
      <c r="A105" s="22" t="s">
        <v>161</v>
      </c>
      <c r="B105" s="23">
        <v>12</v>
      </c>
      <c r="C105" s="23">
        <v>1</v>
      </c>
      <c r="D105" s="23">
        <v>0</v>
      </c>
      <c r="E105" s="24">
        <v>9.5</v>
      </c>
      <c r="F105" s="25">
        <v>7.1</v>
      </c>
      <c r="G105" s="24">
        <v>6.6</v>
      </c>
      <c r="H105" s="24">
        <v>7.6</v>
      </c>
      <c r="I105" s="24">
        <v>5.6</v>
      </c>
      <c r="J105" s="24">
        <v>5.5</v>
      </c>
      <c r="K105" s="24">
        <v>13.5</v>
      </c>
    </row>
    <row r="106" spans="1:11" ht="15" x14ac:dyDescent="0.2">
      <c r="A106" s="22" t="s">
        <v>162</v>
      </c>
      <c r="B106" s="23">
        <v>15</v>
      </c>
      <c r="C106" s="23">
        <v>0</v>
      </c>
      <c r="D106" s="23">
        <v>1</v>
      </c>
      <c r="E106" s="24">
        <v>6.5</v>
      </c>
      <c r="F106" s="25">
        <v>5.8</v>
      </c>
      <c r="G106" s="24">
        <v>6</v>
      </c>
      <c r="H106" s="24">
        <v>8.6999999999999993</v>
      </c>
      <c r="I106" s="24">
        <v>5</v>
      </c>
      <c r="J106" s="24">
        <v>6.8</v>
      </c>
      <c r="K106" s="24">
        <v>13.350000000000001</v>
      </c>
    </row>
    <row r="107" spans="1:11" ht="15" x14ac:dyDescent="0.2">
      <c r="A107" s="22" t="s">
        <v>163</v>
      </c>
      <c r="B107" s="23">
        <v>13</v>
      </c>
      <c r="C107" s="23">
        <v>1</v>
      </c>
      <c r="D107" s="23">
        <v>1</v>
      </c>
      <c r="E107" s="24">
        <v>8.3000000000000007</v>
      </c>
      <c r="F107" s="25">
        <v>3.4</v>
      </c>
      <c r="G107" s="24">
        <v>5.2</v>
      </c>
      <c r="H107" s="24">
        <v>9.1</v>
      </c>
      <c r="I107" s="24">
        <v>4.2</v>
      </c>
      <c r="J107" s="24">
        <v>5.9</v>
      </c>
      <c r="K107" s="24">
        <v>11.25</v>
      </c>
    </row>
    <row r="108" spans="1:11" ht="15" x14ac:dyDescent="0.2">
      <c r="A108" s="22" t="s">
        <v>164</v>
      </c>
      <c r="B108" s="23">
        <v>15</v>
      </c>
      <c r="C108" s="23">
        <v>0</v>
      </c>
      <c r="D108" s="23">
        <v>0</v>
      </c>
      <c r="E108" s="24">
        <v>9.6</v>
      </c>
      <c r="F108" s="25">
        <v>5.6</v>
      </c>
      <c r="G108" s="24">
        <v>5.5</v>
      </c>
      <c r="H108" s="24">
        <v>7.7</v>
      </c>
      <c r="I108" s="24">
        <v>4.4000000000000004</v>
      </c>
      <c r="J108" s="24">
        <v>6.5</v>
      </c>
      <c r="K108" s="24">
        <v>13.950000000000001</v>
      </c>
    </row>
    <row r="109" spans="1:11" ht="15" x14ac:dyDescent="0.2">
      <c r="A109" s="22" t="s">
        <v>165</v>
      </c>
      <c r="B109" s="23">
        <v>1</v>
      </c>
      <c r="C109" s="23">
        <v>1</v>
      </c>
      <c r="D109" s="23">
        <v>1</v>
      </c>
      <c r="E109" s="24">
        <v>5.9</v>
      </c>
      <c r="F109" s="25">
        <v>5.5</v>
      </c>
      <c r="G109" s="24">
        <v>6.2</v>
      </c>
      <c r="H109" s="24">
        <v>8.4</v>
      </c>
      <c r="I109" s="24">
        <v>5.8</v>
      </c>
      <c r="J109" s="24">
        <v>8.6999999999999993</v>
      </c>
      <c r="K109" s="24">
        <v>12</v>
      </c>
    </row>
    <row r="110" spans="1:11" ht="15" x14ac:dyDescent="0.2">
      <c r="A110" s="22" t="s">
        <v>166</v>
      </c>
      <c r="B110" s="23">
        <v>7</v>
      </c>
      <c r="C110" s="23">
        <v>0</v>
      </c>
      <c r="D110" s="23">
        <v>0</v>
      </c>
      <c r="E110" s="24">
        <v>8.6999999999999993</v>
      </c>
      <c r="F110" s="25">
        <v>3.7</v>
      </c>
      <c r="G110" s="24">
        <v>4.8</v>
      </c>
      <c r="H110" s="24">
        <v>3.8</v>
      </c>
      <c r="I110" s="24">
        <v>4.5999999999999996</v>
      </c>
      <c r="J110" s="24">
        <v>5.5</v>
      </c>
      <c r="K110" s="24">
        <v>11.399999999999999</v>
      </c>
    </row>
    <row r="111" spans="1:11" ht="15" x14ac:dyDescent="0.2">
      <c r="A111" s="22" t="s">
        <v>167</v>
      </c>
      <c r="B111" s="23">
        <v>2</v>
      </c>
      <c r="C111" s="23">
        <v>1</v>
      </c>
      <c r="D111" s="23">
        <v>0</v>
      </c>
      <c r="E111" s="24">
        <v>6.7</v>
      </c>
      <c r="F111" s="25">
        <v>3.2</v>
      </c>
      <c r="G111" s="24">
        <v>4.5</v>
      </c>
      <c r="H111" s="24">
        <v>5</v>
      </c>
      <c r="I111" s="24">
        <v>3.8</v>
      </c>
      <c r="J111" s="24">
        <v>5.5</v>
      </c>
      <c r="K111" s="24">
        <v>10.649999999999999</v>
      </c>
    </row>
    <row r="112" spans="1:11" ht="15" x14ac:dyDescent="0.2">
      <c r="A112" s="22" t="s">
        <v>168</v>
      </c>
      <c r="B112" s="23">
        <v>7</v>
      </c>
      <c r="C112" s="23">
        <v>1</v>
      </c>
      <c r="D112" s="23">
        <v>0</v>
      </c>
      <c r="E112" s="24">
        <v>9.6999999999999993</v>
      </c>
      <c r="F112" s="25">
        <v>6.5</v>
      </c>
      <c r="G112" s="24">
        <v>6.1</v>
      </c>
      <c r="H112" s="24">
        <v>6.7</v>
      </c>
      <c r="I112" s="24">
        <v>3.7</v>
      </c>
      <c r="J112" s="24">
        <v>7.1</v>
      </c>
      <c r="K112" s="24">
        <v>12.149999999999999</v>
      </c>
    </row>
    <row r="113" spans="1:11" ht="15" x14ac:dyDescent="0.2">
      <c r="A113" s="22" t="s">
        <v>169</v>
      </c>
      <c r="B113" s="23">
        <v>12</v>
      </c>
      <c r="C113" s="23">
        <v>1</v>
      </c>
      <c r="D113" s="23">
        <v>0</v>
      </c>
      <c r="E113" s="24">
        <v>8.8000000000000007</v>
      </c>
      <c r="F113" s="25">
        <v>5</v>
      </c>
      <c r="G113" s="24">
        <v>4.5</v>
      </c>
      <c r="H113" s="24">
        <v>6.7</v>
      </c>
      <c r="I113" s="24">
        <v>4</v>
      </c>
      <c r="J113" s="24">
        <v>6.6</v>
      </c>
      <c r="K113" s="24">
        <v>11.850000000000001</v>
      </c>
    </row>
    <row r="114" spans="1:11" ht="15" x14ac:dyDescent="0.2">
      <c r="A114" s="22" t="s">
        <v>170</v>
      </c>
      <c r="B114" s="23">
        <v>7</v>
      </c>
      <c r="C114" s="23">
        <v>1</v>
      </c>
      <c r="D114" s="23">
        <v>1</v>
      </c>
      <c r="E114" s="24">
        <v>8.1999999999999993</v>
      </c>
      <c r="F114" s="25">
        <v>3.6</v>
      </c>
      <c r="G114" s="24">
        <v>5</v>
      </c>
      <c r="H114" s="24">
        <v>9</v>
      </c>
      <c r="I114" s="24">
        <v>4.5</v>
      </c>
      <c r="J114" s="24">
        <v>5.2</v>
      </c>
      <c r="K114" s="24">
        <v>10.8</v>
      </c>
    </row>
    <row r="115" spans="1:11" ht="15" x14ac:dyDescent="0.2">
      <c r="A115" s="22" t="s">
        <v>171</v>
      </c>
      <c r="B115" s="23">
        <v>14</v>
      </c>
      <c r="C115" s="23">
        <v>0</v>
      </c>
      <c r="D115" s="23">
        <v>1</v>
      </c>
      <c r="E115" s="24">
        <v>8.9</v>
      </c>
      <c r="F115" s="25">
        <v>5.8</v>
      </c>
      <c r="G115" s="24">
        <v>6.9</v>
      </c>
      <c r="H115" s="24">
        <v>8.1999999999999993</v>
      </c>
      <c r="I115" s="24">
        <v>4.2</v>
      </c>
      <c r="J115" s="24">
        <v>5.6</v>
      </c>
      <c r="K115" s="24">
        <v>11.55</v>
      </c>
    </row>
    <row r="116" spans="1:11" ht="15" x14ac:dyDescent="0.2">
      <c r="A116" s="22" t="s">
        <v>172</v>
      </c>
      <c r="B116" s="23">
        <v>14</v>
      </c>
      <c r="C116" s="23">
        <v>0</v>
      </c>
      <c r="D116" s="23">
        <v>1</v>
      </c>
      <c r="E116" s="24">
        <v>8.4</v>
      </c>
      <c r="F116" s="25">
        <v>5.3</v>
      </c>
      <c r="G116" s="24">
        <v>5.9</v>
      </c>
      <c r="H116" s="24">
        <v>6.7</v>
      </c>
      <c r="I116" s="24">
        <v>4</v>
      </c>
      <c r="J116" s="24">
        <v>4.9000000000000004</v>
      </c>
      <c r="K116" s="24">
        <v>11.850000000000001</v>
      </c>
    </row>
    <row r="117" spans="1:11" ht="15" x14ac:dyDescent="0.2">
      <c r="A117" s="22" t="s">
        <v>173</v>
      </c>
      <c r="B117" s="23">
        <v>11</v>
      </c>
      <c r="C117" s="23">
        <v>1</v>
      </c>
      <c r="D117" s="23">
        <v>1</v>
      </c>
      <c r="E117" s="24">
        <v>7.7</v>
      </c>
      <c r="F117" s="25">
        <v>4.7</v>
      </c>
      <c r="G117" s="24">
        <v>7</v>
      </c>
      <c r="H117" s="24">
        <v>7.7</v>
      </c>
      <c r="I117" s="24">
        <v>5.0999999999999996</v>
      </c>
      <c r="J117" s="24">
        <v>5.4</v>
      </c>
      <c r="K117" s="24">
        <v>10.350000000000001</v>
      </c>
    </row>
    <row r="118" spans="1:11" ht="15" x14ac:dyDescent="0.2">
      <c r="A118" s="22" t="s">
        <v>174</v>
      </c>
      <c r="B118" s="23">
        <v>10</v>
      </c>
      <c r="C118" s="23">
        <v>0</v>
      </c>
      <c r="D118" s="23">
        <v>1</v>
      </c>
      <c r="E118" s="24">
        <v>9.1999999999999993</v>
      </c>
      <c r="F118" s="25">
        <v>6.5</v>
      </c>
      <c r="G118" s="24">
        <v>6.2</v>
      </c>
      <c r="H118" s="24">
        <v>7.3</v>
      </c>
      <c r="I118" s="24">
        <v>4.2</v>
      </c>
      <c r="J118" s="24">
        <v>7.7</v>
      </c>
      <c r="K118" s="24">
        <v>14.25</v>
      </c>
    </row>
    <row r="119" spans="1:11" ht="15" x14ac:dyDescent="0.2">
      <c r="A119" s="22" t="s">
        <v>175</v>
      </c>
      <c r="B119" s="23">
        <v>5</v>
      </c>
      <c r="C119" s="23">
        <v>1</v>
      </c>
      <c r="D119" s="23">
        <v>1</v>
      </c>
      <c r="E119" s="24">
        <v>7.3</v>
      </c>
      <c r="F119" s="25">
        <v>3.6</v>
      </c>
      <c r="G119" s="24">
        <v>6.1</v>
      </c>
      <c r="H119" s="24">
        <v>8</v>
      </c>
      <c r="I119" s="24">
        <v>2.8</v>
      </c>
      <c r="J119" s="24">
        <v>4.0999999999999996</v>
      </c>
      <c r="K119" s="24">
        <v>11.25</v>
      </c>
    </row>
    <row r="120" spans="1:11" ht="15" x14ac:dyDescent="0.2">
      <c r="A120" s="22" t="s">
        <v>176</v>
      </c>
      <c r="B120" s="23">
        <v>11</v>
      </c>
      <c r="C120" s="23">
        <v>0</v>
      </c>
      <c r="D120" s="23">
        <v>0</v>
      </c>
      <c r="E120" s="24">
        <v>9</v>
      </c>
      <c r="F120" s="25">
        <v>5.6</v>
      </c>
      <c r="G120" s="24">
        <v>5</v>
      </c>
      <c r="H120" s="24">
        <v>6</v>
      </c>
      <c r="I120" s="24">
        <v>3.3</v>
      </c>
      <c r="J120" s="24">
        <v>4.2</v>
      </c>
      <c r="K120" s="24">
        <v>12</v>
      </c>
    </row>
    <row r="121" spans="1:11" ht="15" x14ac:dyDescent="0.2">
      <c r="A121" s="22" t="s">
        <v>177</v>
      </c>
      <c r="B121" s="23">
        <v>6</v>
      </c>
      <c r="C121" s="23">
        <v>0</v>
      </c>
      <c r="D121" s="23">
        <v>1</v>
      </c>
      <c r="E121" s="24">
        <v>8.1</v>
      </c>
      <c r="F121" s="25">
        <v>2.5</v>
      </c>
      <c r="G121" s="24">
        <v>3.8</v>
      </c>
      <c r="H121" s="24">
        <v>6.6</v>
      </c>
      <c r="I121" s="24">
        <v>2.6</v>
      </c>
      <c r="J121" s="24">
        <v>3.9</v>
      </c>
      <c r="K121" s="24">
        <v>10.649999999999999</v>
      </c>
    </row>
    <row r="122" spans="1:11" ht="15" x14ac:dyDescent="0.2">
      <c r="A122" s="22" t="s">
        <v>178</v>
      </c>
      <c r="B122" s="23">
        <v>9</v>
      </c>
      <c r="C122" s="23">
        <v>0</v>
      </c>
      <c r="D122" s="23">
        <v>1</v>
      </c>
      <c r="E122" s="24">
        <v>7.4</v>
      </c>
      <c r="F122" s="25">
        <v>6.6</v>
      </c>
      <c r="G122" s="24">
        <v>6.9</v>
      </c>
      <c r="H122" s="24">
        <v>9.6</v>
      </c>
      <c r="I122" s="24">
        <v>5.7</v>
      </c>
      <c r="J122" s="24">
        <v>7</v>
      </c>
      <c r="K122" s="24">
        <v>13.200000000000001</v>
      </c>
    </row>
    <row r="123" spans="1:11" ht="15" x14ac:dyDescent="0.2">
      <c r="A123" s="22" t="s">
        <v>179</v>
      </c>
      <c r="B123" s="23">
        <v>9</v>
      </c>
      <c r="C123" s="23">
        <v>1</v>
      </c>
      <c r="D123" s="23">
        <v>1</v>
      </c>
      <c r="E123" s="24">
        <v>7.9</v>
      </c>
      <c r="F123" s="25">
        <v>4.5</v>
      </c>
      <c r="G123" s="24">
        <v>4.8</v>
      </c>
      <c r="H123" s="24">
        <v>9.6999999999999993</v>
      </c>
      <c r="I123" s="24">
        <v>4.8</v>
      </c>
      <c r="J123" s="24">
        <v>6.2</v>
      </c>
      <c r="K123" s="24">
        <v>12</v>
      </c>
    </row>
    <row r="124" spans="1:11" ht="15" x14ac:dyDescent="0.2">
      <c r="A124" s="22" t="s">
        <v>180</v>
      </c>
      <c r="B124" s="23">
        <v>10</v>
      </c>
      <c r="C124" s="23">
        <v>0</v>
      </c>
      <c r="D124" s="23">
        <v>1</v>
      </c>
      <c r="E124" s="24">
        <v>7.7</v>
      </c>
      <c r="F124" s="25">
        <v>2.2000000000000002</v>
      </c>
      <c r="G124" s="24">
        <v>3.4</v>
      </c>
      <c r="H124" s="24">
        <v>6.2</v>
      </c>
      <c r="I124" s="24">
        <v>3.2</v>
      </c>
      <c r="J124" s="24">
        <v>3.4</v>
      </c>
      <c r="K124" s="24">
        <v>11.55</v>
      </c>
    </row>
    <row r="125" spans="1:11" ht="15" x14ac:dyDescent="0.2">
      <c r="A125" s="22" t="s">
        <v>181</v>
      </c>
      <c r="B125" s="23">
        <v>5</v>
      </c>
      <c r="C125" s="23">
        <v>0</v>
      </c>
      <c r="D125" s="23">
        <v>1</v>
      </c>
      <c r="E125" s="24">
        <v>9.4</v>
      </c>
      <c r="F125" s="25">
        <v>4</v>
      </c>
      <c r="G125" s="24">
        <v>4.5999999999999996</v>
      </c>
      <c r="H125" s="24">
        <v>6.3</v>
      </c>
      <c r="I125" s="24">
        <v>5.8</v>
      </c>
      <c r="J125" s="24">
        <v>7</v>
      </c>
      <c r="K125" s="24">
        <v>12.299999999999999</v>
      </c>
    </row>
    <row r="126" spans="1:11" ht="15" x14ac:dyDescent="0.2">
      <c r="A126" s="22" t="s">
        <v>182</v>
      </c>
      <c r="B126" s="23">
        <v>7</v>
      </c>
      <c r="C126" s="23">
        <v>1</v>
      </c>
      <c r="D126" s="23">
        <v>1</v>
      </c>
      <c r="E126" s="24">
        <v>7.2</v>
      </c>
      <c r="F126" s="25">
        <v>4.3</v>
      </c>
      <c r="G126" s="24">
        <v>4.7</v>
      </c>
      <c r="H126" s="24">
        <v>10</v>
      </c>
      <c r="I126" s="24">
        <v>3.2</v>
      </c>
      <c r="J126" s="24">
        <v>4.2</v>
      </c>
      <c r="K126" s="24">
        <v>9.75</v>
      </c>
    </row>
    <row r="127" spans="1:11" ht="15" x14ac:dyDescent="0.2">
      <c r="A127" s="22" t="s">
        <v>183</v>
      </c>
      <c r="B127" s="23">
        <v>15</v>
      </c>
      <c r="C127" s="23">
        <v>0</v>
      </c>
      <c r="D127" s="23">
        <v>0</v>
      </c>
      <c r="E127" s="24">
        <v>8.3000000000000007</v>
      </c>
      <c r="F127" s="25">
        <v>5.2</v>
      </c>
      <c r="G127" s="24">
        <v>6.1</v>
      </c>
      <c r="H127" s="24">
        <v>5.3</v>
      </c>
      <c r="I127" s="24">
        <v>4.0999999999999996</v>
      </c>
      <c r="J127" s="24">
        <v>4</v>
      </c>
      <c r="K127" s="24">
        <v>12.149999999999999</v>
      </c>
    </row>
    <row r="128" spans="1:11" ht="15" x14ac:dyDescent="0.2">
      <c r="A128" s="22" t="s">
        <v>184</v>
      </c>
      <c r="B128" s="23">
        <v>12</v>
      </c>
      <c r="C128" s="23">
        <v>1</v>
      </c>
      <c r="D128" s="23">
        <v>0</v>
      </c>
      <c r="E128" s="24">
        <v>7.9</v>
      </c>
      <c r="F128" s="25">
        <v>5.4</v>
      </c>
      <c r="G128" s="24">
        <v>5.8</v>
      </c>
      <c r="H128" s="24">
        <v>4.7</v>
      </c>
      <c r="I128" s="24">
        <v>4.5999999999999996</v>
      </c>
      <c r="J128" s="24">
        <v>6.6</v>
      </c>
      <c r="K128" s="24">
        <v>12.149999999999999</v>
      </c>
    </row>
    <row r="129" spans="1:11" ht="15" x14ac:dyDescent="0.2">
      <c r="A129" s="22" t="s">
        <v>185</v>
      </c>
      <c r="B129" s="23">
        <v>7</v>
      </c>
      <c r="C129" s="23">
        <v>1</v>
      </c>
      <c r="D129" s="23">
        <v>1</v>
      </c>
      <c r="E129" s="24">
        <v>7.3</v>
      </c>
      <c r="F129" s="25">
        <v>3.6</v>
      </c>
      <c r="G129" s="24">
        <v>6.1</v>
      </c>
      <c r="H129" s="24">
        <v>8</v>
      </c>
      <c r="I129" s="24">
        <v>3.3</v>
      </c>
      <c r="J129" s="24">
        <v>4</v>
      </c>
      <c r="K129" s="24">
        <v>10.350000000000001</v>
      </c>
    </row>
    <row r="130" spans="1:11" ht="15" x14ac:dyDescent="0.2">
      <c r="A130" s="22" t="s">
        <v>186</v>
      </c>
      <c r="B130" s="23">
        <v>11</v>
      </c>
      <c r="C130" s="23">
        <v>1</v>
      </c>
      <c r="D130" s="23">
        <v>1</v>
      </c>
      <c r="E130" s="24">
        <v>9.6</v>
      </c>
      <c r="F130" s="25">
        <v>7.2</v>
      </c>
      <c r="G130" s="24">
        <v>7.8</v>
      </c>
      <c r="H130" s="24">
        <v>4.5</v>
      </c>
      <c r="I130" s="24">
        <v>4.4000000000000004</v>
      </c>
      <c r="J130" s="24">
        <v>6.2</v>
      </c>
      <c r="K130" s="24">
        <v>13.950000000000001</v>
      </c>
    </row>
    <row r="131" spans="1:11" ht="15" x14ac:dyDescent="0.2">
      <c r="A131" s="22" t="s">
        <v>187</v>
      </c>
      <c r="B131" s="23">
        <v>4</v>
      </c>
      <c r="C131" s="23">
        <v>0</v>
      </c>
      <c r="D131" s="23">
        <v>0</v>
      </c>
      <c r="E131" s="24">
        <v>8.3000000000000007</v>
      </c>
      <c r="F131" s="25">
        <v>2.8</v>
      </c>
      <c r="G131" s="24">
        <v>2.5</v>
      </c>
      <c r="H131" s="24">
        <v>5.2</v>
      </c>
      <c r="I131" s="24">
        <v>1.2</v>
      </c>
      <c r="J131" s="24">
        <v>2.6</v>
      </c>
      <c r="K131" s="24">
        <v>9.3000000000000007</v>
      </c>
    </row>
    <row r="132" spans="1:11" ht="15" x14ac:dyDescent="0.2">
      <c r="A132" s="22" t="s">
        <v>188</v>
      </c>
      <c r="B132" s="23">
        <v>9</v>
      </c>
      <c r="C132" s="23">
        <v>0</v>
      </c>
      <c r="D132" s="23">
        <v>0</v>
      </c>
      <c r="E132" s="24">
        <v>8.6</v>
      </c>
      <c r="F132" s="25">
        <v>5.0999999999999996</v>
      </c>
      <c r="G132" s="24">
        <v>4.7</v>
      </c>
      <c r="H132" s="24">
        <v>3.7</v>
      </c>
      <c r="I132" s="24">
        <v>5</v>
      </c>
      <c r="J132" s="24">
        <v>6.1</v>
      </c>
      <c r="K132" s="24">
        <v>12</v>
      </c>
    </row>
    <row r="133" spans="1:11" ht="15" x14ac:dyDescent="0.2">
      <c r="A133" s="22" t="s">
        <v>189</v>
      </c>
      <c r="B133" s="23">
        <v>9</v>
      </c>
      <c r="C133" s="23">
        <v>1</v>
      </c>
      <c r="D133" s="23">
        <v>0</v>
      </c>
      <c r="E133" s="24">
        <v>8</v>
      </c>
      <c r="F133" s="25">
        <v>2.5</v>
      </c>
      <c r="G133" s="24">
        <v>3</v>
      </c>
      <c r="H133" s="24">
        <v>5.2</v>
      </c>
      <c r="I133" s="24">
        <v>4.5999999999999996</v>
      </c>
      <c r="J133" s="24">
        <v>6.9</v>
      </c>
      <c r="K133" s="24">
        <v>10.649999999999999</v>
      </c>
    </row>
    <row r="134" spans="1:11" ht="15" x14ac:dyDescent="0.2">
      <c r="A134" s="22" t="s">
        <v>190</v>
      </c>
      <c r="B134" s="23">
        <v>2</v>
      </c>
      <c r="C134" s="23">
        <v>1</v>
      </c>
      <c r="D134" s="23">
        <v>1</v>
      </c>
      <c r="E134" s="24">
        <v>6.4</v>
      </c>
      <c r="F134" s="25">
        <v>3.2</v>
      </c>
      <c r="G134" s="24">
        <v>5</v>
      </c>
      <c r="H134" s="24">
        <v>8.4</v>
      </c>
      <c r="I134" s="24">
        <v>2.4</v>
      </c>
      <c r="J134" s="24">
        <v>3.6</v>
      </c>
      <c r="K134" s="24">
        <v>9.75</v>
      </c>
    </row>
    <row r="135" spans="1:11" ht="15" x14ac:dyDescent="0.2">
      <c r="A135" s="22" t="s">
        <v>191</v>
      </c>
      <c r="B135" s="23">
        <v>10</v>
      </c>
      <c r="C135" s="23">
        <v>0</v>
      </c>
      <c r="D135" s="23">
        <v>1</v>
      </c>
      <c r="E135" s="24">
        <v>6.6</v>
      </c>
      <c r="F135" s="25">
        <v>3.8</v>
      </c>
      <c r="G135" s="24">
        <v>6.6</v>
      </c>
      <c r="H135" s="24">
        <v>8.1999999999999993</v>
      </c>
      <c r="I135" s="24">
        <v>4.3</v>
      </c>
      <c r="J135" s="24">
        <v>6.3</v>
      </c>
      <c r="K135" s="24">
        <v>10.649999999999999</v>
      </c>
    </row>
    <row r="136" spans="1:11" ht="15" x14ac:dyDescent="0.2">
      <c r="A136" s="22" t="s">
        <v>192</v>
      </c>
      <c r="B136" s="23">
        <v>14</v>
      </c>
      <c r="C136" s="23">
        <v>0</v>
      </c>
      <c r="D136" s="23">
        <v>0</v>
      </c>
      <c r="E136" s="24">
        <v>7.6</v>
      </c>
      <c r="F136" s="25">
        <v>4</v>
      </c>
      <c r="G136" s="24">
        <v>4.2</v>
      </c>
      <c r="H136" s="24">
        <v>5.8</v>
      </c>
      <c r="I136" s="24">
        <v>3.6</v>
      </c>
      <c r="J136" s="24">
        <v>6</v>
      </c>
      <c r="K136" s="24">
        <v>12.299999999999999</v>
      </c>
    </row>
    <row r="137" spans="1:11" ht="15" x14ac:dyDescent="0.2">
      <c r="A137" s="22" t="s">
        <v>193</v>
      </c>
      <c r="B137" s="23">
        <v>1</v>
      </c>
      <c r="C137" s="23">
        <v>1</v>
      </c>
      <c r="D137" s="23">
        <v>0</v>
      </c>
      <c r="E137" s="24">
        <v>9.4</v>
      </c>
      <c r="F137" s="25">
        <v>4.0999999999999996</v>
      </c>
      <c r="G137" s="24">
        <v>4.7</v>
      </c>
      <c r="H137" s="24">
        <v>7.6</v>
      </c>
      <c r="I137" s="24">
        <v>5.0999999999999996</v>
      </c>
      <c r="J137" s="24">
        <v>5.6</v>
      </c>
      <c r="K137" s="24">
        <v>10.5</v>
      </c>
    </row>
    <row r="138" spans="1:11" ht="15" x14ac:dyDescent="0.2">
      <c r="A138" s="22" t="s">
        <v>194</v>
      </c>
      <c r="B138" s="23">
        <v>4</v>
      </c>
      <c r="C138" s="23">
        <v>0</v>
      </c>
      <c r="D138" s="23">
        <v>0</v>
      </c>
      <c r="E138" s="24">
        <v>8.3000000000000007</v>
      </c>
      <c r="F138" s="25">
        <v>2.8</v>
      </c>
      <c r="G138" s="24">
        <v>2.5</v>
      </c>
      <c r="H138" s="24">
        <v>5.2</v>
      </c>
      <c r="I138" s="24">
        <v>1.8</v>
      </c>
      <c r="J138" s="24">
        <v>3.1</v>
      </c>
      <c r="K138" s="24">
        <v>10.050000000000001</v>
      </c>
    </row>
    <row r="139" spans="1:11" ht="15" x14ac:dyDescent="0.2">
      <c r="A139" s="22" t="s">
        <v>195</v>
      </c>
      <c r="B139" s="23">
        <v>13</v>
      </c>
      <c r="C139" s="23">
        <v>1</v>
      </c>
      <c r="D139" s="23">
        <v>1</v>
      </c>
      <c r="E139" s="24">
        <v>7.8</v>
      </c>
      <c r="F139" s="25">
        <v>4.9000000000000004</v>
      </c>
      <c r="G139" s="24">
        <v>7.1</v>
      </c>
      <c r="H139" s="24">
        <v>7.9</v>
      </c>
      <c r="I139" s="24">
        <v>4.0999999999999996</v>
      </c>
      <c r="J139" s="24">
        <v>5.7</v>
      </c>
      <c r="K139" s="24">
        <v>11.25</v>
      </c>
    </row>
    <row r="140" spans="1:11" ht="15" x14ac:dyDescent="0.2">
      <c r="A140" s="22" t="s">
        <v>196</v>
      </c>
      <c r="B140" s="23">
        <v>13</v>
      </c>
      <c r="C140" s="23">
        <v>1</v>
      </c>
      <c r="D140" s="23">
        <v>1</v>
      </c>
      <c r="E140" s="24">
        <v>7.1</v>
      </c>
      <c r="F140" s="25">
        <v>4.2</v>
      </c>
      <c r="G140" s="24">
        <v>4.5</v>
      </c>
      <c r="H140" s="24">
        <v>9.9</v>
      </c>
      <c r="I140" s="24">
        <v>2.8</v>
      </c>
      <c r="J140" s="24">
        <v>3.3</v>
      </c>
      <c r="K140" s="24">
        <v>11.100000000000001</v>
      </c>
    </row>
    <row r="141" spans="1:11" ht="15" x14ac:dyDescent="0.2">
      <c r="A141" s="22" t="s">
        <v>197</v>
      </c>
      <c r="B141" s="23">
        <v>15</v>
      </c>
      <c r="C141" s="23">
        <v>0</v>
      </c>
      <c r="D141" s="23">
        <v>1</v>
      </c>
      <c r="E141" s="24">
        <v>7.6</v>
      </c>
      <c r="F141" s="25">
        <v>3.6</v>
      </c>
      <c r="G141" s="24">
        <v>5</v>
      </c>
      <c r="H141" s="24">
        <v>7.4</v>
      </c>
      <c r="I141" s="24">
        <v>4.4000000000000004</v>
      </c>
      <c r="J141" s="24">
        <v>4.8</v>
      </c>
      <c r="K141" s="24">
        <v>11.100000000000001</v>
      </c>
    </row>
    <row r="142" spans="1:11" ht="15" x14ac:dyDescent="0.2">
      <c r="A142" s="22" t="s">
        <v>198</v>
      </c>
      <c r="B142" s="23">
        <v>12</v>
      </c>
      <c r="C142" s="23">
        <v>1</v>
      </c>
      <c r="D142" s="23">
        <v>1</v>
      </c>
      <c r="E142" s="24">
        <v>5.6</v>
      </c>
      <c r="F142" s="25">
        <v>4.9000000000000004</v>
      </c>
      <c r="G142" s="24">
        <v>5.6</v>
      </c>
      <c r="H142" s="24">
        <v>9.1</v>
      </c>
      <c r="I142" s="24">
        <v>4.5</v>
      </c>
      <c r="J142" s="24">
        <v>6.3</v>
      </c>
      <c r="K142" s="24">
        <v>11.850000000000001</v>
      </c>
    </row>
    <row r="143" spans="1:11" ht="15" x14ac:dyDescent="0.2">
      <c r="A143" s="22" t="s">
        <v>199</v>
      </c>
      <c r="B143" s="23">
        <v>3</v>
      </c>
      <c r="C143" s="23">
        <v>1</v>
      </c>
      <c r="D143" s="23">
        <v>0</v>
      </c>
      <c r="E143" s="24">
        <v>9.9</v>
      </c>
      <c r="F143" s="25">
        <v>4.3</v>
      </c>
      <c r="G143" s="24">
        <v>3.5</v>
      </c>
      <c r="H143" s="24">
        <v>5.4</v>
      </c>
      <c r="I143" s="24">
        <v>4</v>
      </c>
      <c r="J143" s="24">
        <v>5.8</v>
      </c>
      <c r="K143" s="24">
        <v>12</v>
      </c>
    </row>
    <row r="144" spans="1:11" ht="15" x14ac:dyDescent="0.2">
      <c r="A144" s="22" t="s">
        <v>200</v>
      </c>
      <c r="B144" s="23">
        <v>3</v>
      </c>
      <c r="C144" s="23">
        <v>0</v>
      </c>
      <c r="D144" s="23">
        <v>1</v>
      </c>
      <c r="E144" s="24">
        <v>9.1999999999999993</v>
      </c>
      <c r="F144" s="25">
        <v>4.9000000000000004</v>
      </c>
      <c r="G144" s="24">
        <v>5.8</v>
      </c>
      <c r="H144" s="24">
        <v>4.5</v>
      </c>
      <c r="I144" s="24">
        <v>4.2</v>
      </c>
      <c r="J144" s="24">
        <v>6.9</v>
      </c>
      <c r="K144" s="24">
        <v>12</v>
      </c>
    </row>
    <row r="145" spans="1:11" ht="15" x14ac:dyDescent="0.2">
      <c r="A145" s="22" t="s">
        <v>201</v>
      </c>
      <c r="B145" s="23">
        <v>7</v>
      </c>
      <c r="C145" s="23">
        <v>1</v>
      </c>
      <c r="D145" s="23">
        <v>0</v>
      </c>
      <c r="E145" s="24">
        <v>9.1</v>
      </c>
      <c r="F145" s="25">
        <v>5.3</v>
      </c>
      <c r="G145" s="24">
        <v>4.5</v>
      </c>
      <c r="H145" s="24">
        <v>7.3</v>
      </c>
      <c r="I145" s="24">
        <v>4.5</v>
      </c>
      <c r="J145" s="24">
        <v>5.0999999999999996</v>
      </c>
      <c r="K145" s="24">
        <v>12.600000000000001</v>
      </c>
    </row>
    <row r="146" spans="1:11" ht="15" x14ac:dyDescent="0.2">
      <c r="A146" s="22" t="s">
        <v>202</v>
      </c>
      <c r="B146" s="23">
        <v>7</v>
      </c>
      <c r="C146" s="23">
        <v>1</v>
      </c>
      <c r="D146" s="23">
        <v>0</v>
      </c>
      <c r="E146" s="24">
        <v>9.9</v>
      </c>
      <c r="F146" s="25">
        <v>5.7</v>
      </c>
      <c r="G146" s="24">
        <v>4.5</v>
      </c>
      <c r="H146" s="24">
        <v>3.8</v>
      </c>
      <c r="I146" s="24">
        <v>3.8</v>
      </c>
      <c r="J146" s="24">
        <v>5.4</v>
      </c>
      <c r="K146" s="24">
        <v>13.200000000000001</v>
      </c>
    </row>
    <row r="147" spans="1:11" ht="15" x14ac:dyDescent="0.2">
      <c r="A147" s="22" t="s">
        <v>203</v>
      </c>
      <c r="B147" s="23">
        <v>14</v>
      </c>
      <c r="C147" s="23">
        <v>1</v>
      </c>
      <c r="D147" s="23">
        <v>0</v>
      </c>
      <c r="E147" s="24">
        <v>9.9</v>
      </c>
      <c r="F147" s="25">
        <v>5.7</v>
      </c>
      <c r="G147" s="24">
        <v>4.5</v>
      </c>
      <c r="H147" s="24">
        <v>3.8</v>
      </c>
      <c r="I147" s="24">
        <v>4.0999999999999996</v>
      </c>
      <c r="J147" s="24">
        <v>4.0999999999999996</v>
      </c>
      <c r="K147" s="24">
        <v>11.850000000000001</v>
      </c>
    </row>
    <row r="148" spans="1:11" ht="15" x14ac:dyDescent="0.2">
      <c r="A148" s="22" t="s">
        <v>204</v>
      </c>
      <c r="B148" s="23">
        <v>5</v>
      </c>
      <c r="C148" s="23">
        <v>0</v>
      </c>
      <c r="D148" s="23">
        <v>1</v>
      </c>
      <c r="E148" s="24">
        <v>6.6</v>
      </c>
      <c r="F148" s="25">
        <v>3.8</v>
      </c>
      <c r="G148" s="24">
        <v>6.6</v>
      </c>
      <c r="H148" s="24">
        <v>8.1999999999999993</v>
      </c>
      <c r="I148" s="24">
        <v>4.5999999999999996</v>
      </c>
      <c r="J148" s="24">
        <v>4.7</v>
      </c>
      <c r="K148" s="24">
        <v>9</v>
      </c>
    </row>
    <row r="149" spans="1:11" ht="15" x14ac:dyDescent="0.2">
      <c r="A149" s="22" t="s">
        <v>205</v>
      </c>
      <c r="B149" s="23">
        <v>15</v>
      </c>
      <c r="C149" s="23">
        <v>1</v>
      </c>
      <c r="D149" s="23">
        <v>0</v>
      </c>
      <c r="E149" s="24">
        <v>9.1</v>
      </c>
      <c r="F149" s="25">
        <v>5.2</v>
      </c>
      <c r="G149" s="24">
        <v>5.4</v>
      </c>
      <c r="H149" s="24">
        <v>7.3</v>
      </c>
      <c r="I149" s="24">
        <v>3.7</v>
      </c>
      <c r="J149" s="24">
        <v>4.7</v>
      </c>
      <c r="K149" s="24">
        <v>12.299999999999999</v>
      </c>
    </row>
    <row r="150" spans="1:11" ht="15" x14ac:dyDescent="0.2">
      <c r="A150" s="22" t="s">
        <v>206</v>
      </c>
      <c r="B150" s="23">
        <v>7</v>
      </c>
      <c r="C150" s="23">
        <v>1</v>
      </c>
      <c r="D150" s="23">
        <v>1</v>
      </c>
      <c r="E150" s="24">
        <v>5.0999999999999996</v>
      </c>
      <c r="F150" s="25">
        <v>6.6</v>
      </c>
      <c r="G150" s="24">
        <v>7.8</v>
      </c>
      <c r="H150" s="24">
        <v>5.9</v>
      </c>
      <c r="I150" s="24">
        <v>5.0999999999999996</v>
      </c>
      <c r="J150" s="24">
        <v>6.2</v>
      </c>
      <c r="K150" s="24">
        <v>12.600000000000001</v>
      </c>
    </row>
    <row r="151" spans="1:11" ht="15" x14ac:dyDescent="0.2">
      <c r="A151" s="22" t="s">
        <v>207</v>
      </c>
      <c r="B151" s="23">
        <v>13</v>
      </c>
      <c r="C151" s="23">
        <v>0</v>
      </c>
      <c r="D151" s="23">
        <v>1</v>
      </c>
      <c r="E151" s="24">
        <v>6</v>
      </c>
      <c r="F151" s="25">
        <v>4.0999999999999996</v>
      </c>
      <c r="G151" s="24">
        <v>5.3</v>
      </c>
      <c r="H151" s="24">
        <v>8</v>
      </c>
      <c r="I151" s="24">
        <v>4.3</v>
      </c>
      <c r="J151" s="24">
        <v>5.8</v>
      </c>
      <c r="K151" s="24">
        <v>11.100000000000001</v>
      </c>
    </row>
    <row r="152" spans="1:11" ht="15" x14ac:dyDescent="0.2">
      <c r="A152" s="22" t="s">
        <v>208</v>
      </c>
      <c r="B152" s="23">
        <v>8</v>
      </c>
      <c r="C152" s="23">
        <v>0</v>
      </c>
      <c r="D152" s="23">
        <v>1</v>
      </c>
      <c r="E152" s="24">
        <v>8.9</v>
      </c>
      <c r="F152" s="25">
        <v>5.8</v>
      </c>
      <c r="G152" s="24">
        <v>6.9</v>
      </c>
      <c r="H152" s="24">
        <v>8.1999999999999993</v>
      </c>
      <c r="I152" s="24">
        <v>5</v>
      </c>
      <c r="J152" s="24">
        <v>5.7</v>
      </c>
      <c r="K152" s="24">
        <v>12</v>
      </c>
    </row>
    <row r="153" spans="1:11" ht="15" x14ac:dyDescent="0.2">
      <c r="A153" s="22" t="s">
        <v>209</v>
      </c>
      <c r="B153" s="23">
        <v>5</v>
      </c>
      <c r="C153" s="23">
        <v>0</v>
      </c>
      <c r="D153" s="23">
        <v>1</v>
      </c>
      <c r="E153" s="24">
        <v>6.2</v>
      </c>
      <c r="F153" s="25">
        <v>3.3</v>
      </c>
      <c r="G153" s="24">
        <v>5.0999999999999996</v>
      </c>
      <c r="H153" s="24">
        <v>6.9</v>
      </c>
      <c r="I153" s="24">
        <v>4</v>
      </c>
      <c r="J153" s="24">
        <v>5.4</v>
      </c>
      <c r="K153" s="24">
        <v>9.8999999999999986</v>
      </c>
    </row>
    <row r="154" spans="1:11" ht="15" x14ac:dyDescent="0.2">
      <c r="A154" s="22" t="s">
        <v>210</v>
      </c>
      <c r="B154" s="23">
        <v>9</v>
      </c>
      <c r="C154" s="23">
        <v>1</v>
      </c>
      <c r="D154" s="23">
        <v>1</v>
      </c>
      <c r="E154" s="24">
        <v>7.2</v>
      </c>
      <c r="F154" s="25">
        <v>4.3</v>
      </c>
      <c r="G154" s="24">
        <v>4.7</v>
      </c>
      <c r="H154" s="24">
        <v>10</v>
      </c>
      <c r="I154" s="24">
        <v>3</v>
      </c>
      <c r="J154" s="24">
        <v>3.8</v>
      </c>
      <c r="K154" s="24">
        <v>11.399999999999999</v>
      </c>
    </row>
    <row r="155" spans="1:11" ht="15" x14ac:dyDescent="0.2">
      <c r="A155" s="22" t="s">
        <v>211</v>
      </c>
      <c r="B155" s="23">
        <v>6</v>
      </c>
      <c r="C155" s="23">
        <v>1</v>
      </c>
      <c r="D155" s="23">
        <v>0</v>
      </c>
      <c r="E155" s="24">
        <v>8.8000000000000007</v>
      </c>
      <c r="F155" s="25">
        <v>3.5</v>
      </c>
      <c r="G155" s="24">
        <v>4.5</v>
      </c>
      <c r="H155" s="24">
        <v>6.7</v>
      </c>
      <c r="I155" s="24">
        <v>4.0999999999999996</v>
      </c>
      <c r="J155" s="24">
        <v>5.4</v>
      </c>
      <c r="K155" s="24">
        <v>11.25</v>
      </c>
    </row>
    <row r="156" spans="1:11" ht="15" x14ac:dyDescent="0.2">
      <c r="A156" s="22" t="s">
        <v>212</v>
      </c>
      <c r="B156" s="23">
        <v>3</v>
      </c>
      <c r="C156" s="23">
        <v>0</v>
      </c>
      <c r="D156" s="23">
        <v>1</v>
      </c>
      <c r="E156" s="24">
        <v>6.3</v>
      </c>
      <c r="F156" s="25">
        <v>5.0999999999999996</v>
      </c>
      <c r="G156" s="24">
        <v>6.6</v>
      </c>
      <c r="H156" s="24">
        <v>8.4</v>
      </c>
      <c r="I156" s="24">
        <v>4.4000000000000004</v>
      </c>
      <c r="J156" s="24">
        <v>5.3</v>
      </c>
      <c r="K156" s="24">
        <v>10.649999999999999</v>
      </c>
    </row>
    <row r="157" spans="1:11" ht="15" x14ac:dyDescent="0.2">
      <c r="A157" s="22" t="s">
        <v>213</v>
      </c>
      <c r="B157" s="23">
        <v>2</v>
      </c>
      <c r="C157" s="23">
        <v>0</v>
      </c>
      <c r="D157" s="23">
        <v>0</v>
      </c>
      <c r="E157" s="24">
        <v>9.6999999999999993</v>
      </c>
      <c r="F157" s="25">
        <v>4.3</v>
      </c>
      <c r="G157" s="24">
        <v>4.7</v>
      </c>
      <c r="H157" s="24">
        <v>4.8</v>
      </c>
      <c r="I157" s="24">
        <v>4</v>
      </c>
      <c r="J157" s="24">
        <v>5.8</v>
      </c>
      <c r="K157" s="24">
        <v>11.850000000000001</v>
      </c>
    </row>
    <row r="158" spans="1:11" ht="15" x14ac:dyDescent="0.2">
      <c r="A158" s="22" t="s">
        <v>214</v>
      </c>
      <c r="B158" s="23">
        <v>1</v>
      </c>
      <c r="C158" s="23">
        <v>0</v>
      </c>
      <c r="D158" s="23">
        <v>1</v>
      </c>
      <c r="E158" s="24">
        <v>5</v>
      </c>
      <c r="F158" s="25">
        <v>3.6</v>
      </c>
      <c r="G158" s="24">
        <v>4.9000000000000004</v>
      </c>
      <c r="H158" s="24">
        <v>8.1999999999999993</v>
      </c>
      <c r="I158" s="24">
        <v>3.7</v>
      </c>
      <c r="J158" s="24">
        <v>4.4000000000000004</v>
      </c>
      <c r="K158" s="24">
        <v>11.399999999999999</v>
      </c>
    </row>
    <row r="159" spans="1:11" ht="15" x14ac:dyDescent="0.2">
      <c r="A159" s="22" t="s">
        <v>215</v>
      </c>
      <c r="B159" s="23">
        <v>10</v>
      </c>
      <c r="C159" s="23">
        <v>0</v>
      </c>
      <c r="D159" s="23">
        <v>1</v>
      </c>
      <c r="E159" s="24">
        <v>7.4</v>
      </c>
      <c r="F159" s="25">
        <v>3.4</v>
      </c>
      <c r="G159" s="24">
        <v>4.8</v>
      </c>
      <c r="H159" s="24">
        <v>7.2</v>
      </c>
      <c r="I159" s="24">
        <v>4</v>
      </c>
      <c r="J159" s="24">
        <v>4.3</v>
      </c>
      <c r="K159" s="24">
        <v>10.649999999999999</v>
      </c>
    </row>
    <row r="160" spans="1:11" ht="15" x14ac:dyDescent="0.2">
      <c r="A160" s="22" t="s">
        <v>216</v>
      </c>
      <c r="B160" s="23">
        <v>5</v>
      </c>
      <c r="C160" s="23">
        <v>1</v>
      </c>
      <c r="D160" s="23">
        <v>1</v>
      </c>
      <c r="E160" s="24">
        <v>5.5</v>
      </c>
      <c r="F160" s="25">
        <v>3.7</v>
      </c>
      <c r="G160" s="24">
        <v>4.9000000000000004</v>
      </c>
      <c r="H160" s="24">
        <v>6</v>
      </c>
      <c r="I160" s="24">
        <v>4.3</v>
      </c>
      <c r="J160" s="24">
        <v>5.7</v>
      </c>
      <c r="K160" s="24">
        <v>11.399999999999999</v>
      </c>
    </row>
    <row r="161" spans="1:11" ht="15" x14ac:dyDescent="0.2">
      <c r="A161" s="22" t="s">
        <v>217</v>
      </c>
      <c r="B161" s="23">
        <v>13</v>
      </c>
      <c r="C161" s="23">
        <v>1</v>
      </c>
      <c r="D161" s="23">
        <v>0</v>
      </c>
      <c r="E161" s="24">
        <v>9.1</v>
      </c>
      <c r="F161" s="25">
        <v>5.0999999999999996</v>
      </c>
      <c r="G161" s="24">
        <v>4.5999999999999996</v>
      </c>
      <c r="H161" s="24">
        <v>8.3000000000000007</v>
      </c>
      <c r="I161" s="24">
        <v>4.5999999999999996</v>
      </c>
      <c r="J161" s="24">
        <v>4.8</v>
      </c>
      <c r="K161" s="24">
        <v>12.299999999999999</v>
      </c>
    </row>
    <row r="162" spans="1:11" ht="15" x14ac:dyDescent="0.2">
      <c r="A162" s="22" t="s">
        <v>218</v>
      </c>
      <c r="B162" s="23">
        <v>5</v>
      </c>
      <c r="C162" s="23">
        <v>1</v>
      </c>
      <c r="D162" s="23">
        <v>1</v>
      </c>
      <c r="E162" s="24">
        <v>6.7</v>
      </c>
      <c r="F162" s="25">
        <v>3.7</v>
      </c>
      <c r="G162" s="24">
        <v>4.9000000000000004</v>
      </c>
      <c r="H162" s="24">
        <v>9.1999999999999993</v>
      </c>
      <c r="I162" s="24">
        <v>3.7</v>
      </c>
      <c r="J162" s="24">
        <v>4.9000000000000004</v>
      </c>
      <c r="K162" s="24">
        <v>10.350000000000001</v>
      </c>
    </row>
    <row r="163" spans="1:11" ht="15" x14ac:dyDescent="0.2">
      <c r="A163" s="22" t="s">
        <v>219</v>
      </c>
      <c r="B163" s="23">
        <v>11</v>
      </c>
      <c r="C163" s="23">
        <v>0</v>
      </c>
      <c r="D163" s="23">
        <v>1</v>
      </c>
      <c r="E163" s="24">
        <v>6.3</v>
      </c>
      <c r="F163" s="25">
        <v>6</v>
      </c>
      <c r="G163" s="24">
        <v>5.9</v>
      </c>
      <c r="H163" s="24">
        <v>8.8000000000000007</v>
      </c>
      <c r="I163" s="24">
        <v>6.4</v>
      </c>
      <c r="J163" s="24">
        <v>6.4</v>
      </c>
      <c r="K163" s="24">
        <v>12.149999999999999</v>
      </c>
    </row>
    <row r="164" spans="1:11" ht="15" x14ac:dyDescent="0.2">
      <c r="A164" s="22" t="s">
        <v>220</v>
      </c>
      <c r="B164" s="23">
        <v>13</v>
      </c>
      <c r="C164" s="23">
        <v>0</v>
      </c>
      <c r="D164" s="23">
        <v>0</v>
      </c>
      <c r="E164" s="24">
        <v>8.3000000000000007</v>
      </c>
      <c r="F164" s="25">
        <v>3.7</v>
      </c>
      <c r="G164" s="24">
        <v>6.1</v>
      </c>
      <c r="H164" s="24">
        <v>5.3</v>
      </c>
      <c r="I164" s="24">
        <v>3.6</v>
      </c>
      <c r="J164" s="24">
        <v>4.9000000000000004</v>
      </c>
      <c r="K164" s="24">
        <v>11.399999999999999</v>
      </c>
    </row>
    <row r="165" spans="1:11" ht="15" x14ac:dyDescent="0.2">
      <c r="A165" s="22" t="s">
        <v>221</v>
      </c>
      <c r="B165" s="23">
        <v>12</v>
      </c>
      <c r="C165" s="23">
        <v>0</v>
      </c>
      <c r="D165" s="23">
        <v>0</v>
      </c>
      <c r="E165" s="24">
        <v>8.1999999999999993</v>
      </c>
      <c r="F165" s="25">
        <v>5.0999999999999996</v>
      </c>
      <c r="G165" s="24">
        <v>6</v>
      </c>
      <c r="H165" s="24">
        <v>5.2</v>
      </c>
      <c r="I165" s="24">
        <v>4.7</v>
      </c>
      <c r="J165" s="24">
        <v>4</v>
      </c>
      <c r="K165" s="24">
        <v>12.600000000000001</v>
      </c>
    </row>
    <row r="166" spans="1:11" ht="15" x14ac:dyDescent="0.2">
      <c r="A166" s="22" t="s">
        <v>222</v>
      </c>
      <c r="B166" s="23">
        <v>11</v>
      </c>
      <c r="C166" s="23">
        <v>0</v>
      </c>
      <c r="D166" s="23">
        <v>0</v>
      </c>
      <c r="E166" s="24">
        <v>8.1999999999999993</v>
      </c>
      <c r="F166" s="25">
        <v>3.6</v>
      </c>
      <c r="G166" s="24">
        <v>6</v>
      </c>
      <c r="H166" s="24">
        <v>5.2</v>
      </c>
      <c r="I166" s="24">
        <v>4</v>
      </c>
      <c r="J166" s="24">
        <v>4</v>
      </c>
      <c r="K166" s="24">
        <v>11.100000000000001</v>
      </c>
    </row>
    <row r="167" spans="1:11" ht="15" x14ac:dyDescent="0.2">
      <c r="A167" s="22" t="s">
        <v>223</v>
      </c>
      <c r="B167" s="23">
        <v>10</v>
      </c>
      <c r="C167" s="23">
        <v>0</v>
      </c>
      <c r="D167" s="23">
        <v>0</v>
      </c>
      <c r="E167" s="24">
        <v>9</v>
      </c>
      <c r="F167" s="25">
        <v>5.6</v>
      </c>
      <c r="G167" s="24">
        <v>5</v>
      </c>
      <c r="H167" s="24">
        <v>6</v>
      </c>
      <c r="I167" s="24">
        <v>4.3</v>
      </c>
      <c r="J167" s="24">
        <v>4.4000000000000004</v>
      </c>
      <c r="K167" s="24">
        <v>11.850000000000001</v>
      </c>
    </row>
    <row r="168" spans="1:11" ht="15" x14ac:dyDescent="0.2">
      <c r="A168" s="22" t="s">
        <v>224</v>
      </c>
      <c r="B168" s="23">
        <v>1</v>
      </c>
      <c r="C168" s="23">
        <v>1</v>
      </c>
      <c r="D168" s="23">
        <v>1</v>
      </c>
      <c r="E168" s="24">
        <v>7.1</v>
      </c>
      <c r="F168" s="25">
        <v>3.4</v>
      </c>
      <c r="G168" s="24">
        <v>5.9</v>
      </c>
      <c r="H168" s="24">
        <v>7.8</v>
      </c>
      <c r="I168" s="24">
        <v>3.6</v>
      </c>
      <c r="J168" s="24">
        <v>3.7</v>
      </c>
      <c r="K168" s="24">
        <v>10.8</v>
      </c>
    </row>
    <row r="169" spans="1:11" ht="15" x14ac:dyDescent="0.2">
      <c r="A169" s="22" t="s">
        <v>225</v>
      </c>
      <c r="B169" s="23">
        <v>10</v>
      </c>
      <c r="C169" s="23">
        <v>1</v>
      </c>
      <c r="D169" s="23">
        <v>1</v>
      </c>
      <c r="E169" s="24">
        <v>6.9</v>
      </c>
      <c r="F169" s="25">
        <v>3.7</v>
      </c>
      <c r="G169" s="24">
        <v>5.4</v>
      </c>
      <c r="H169" s="24">
        <v>8.9</v>
      </c>
      <c r="I169" s="24">
        <v>2.7</v>
      </c>
      <c r="J169" s="24">
        <v>3.4</v>
      </c>
      <c r="K169" s="24">
        <v>11.399999999999999</v>
      </c>
    </row>
    <row r="170" spans="1:11" ht="15" x14ac:dyDescent="0.2">
      <c r="A170" s="22" t="s">
        <v>226</v>
      </c>
      <c r="B170" s="23">
        <v>12</v>
      </c>
      <c r="C170" s="23">
        <v>0</v>
      </c>
      <c r="D170" s="23">
        <v>0</v>
      </c>
      <c r="E170" s="24">
        <v>8.6</v>
      </c>
      <c r="F170" s="25">
        <v>2.9</v>
      </c>
      <c r="G170" s="24">
        <v>4</v>
      </c>
      <c r="H170" s="24">
        <v>6.3</v>
      </c>
      <c r="I170" s="24">
        <v>4</v>
      </c>
      <c r="J170" s="24">
        <v>4</v>
      </c>
      <c r="K170" s="24">
        <v>10.050000000000001</v>
      </c>
    </row>
    <row r="171" spans="1:11" ht="15" x14ac:dyDescent="0.2">
      <c r="A171" s="22" t="s">
        <v>227</v>
      </c>
      <c r="B171" s="23">
        <v>9</v>
      </c>
      <c r="C171" s="23">
        <v>0</v>
      </c>
      <c r="D171" s="23">
        <v>1</v>
      </c>
      <c r="E171" s="24">
        <v>6.7</v>
      </c>
      <c r="F171" s="25">
        <v>4</v>
      </c>
      <c r="G171" s="24">
        <v>6.8</v>
      </c>
      <c r="H171" s="24">
        <v>8.4</v>
      </c>
      <c r="I171" s="24">
        <v>3.8</v>
      </c>
      <c r="J171" s="24">
        <v>4.3</v>
      </c>
      <c r="K171" s="24">
        <v>11.100000000000001</v>
      </c>
    </row>
    <row r="172" spans="1:11" ht="15" x14ac:dyDescent="0.2">
      <c r="A172" s="22" t="s">
        <v>228</v>
      </c>
      <c r="B172" s="23">
        <v>8</v>
      </c>
      <c r="C172" s="23">
        <v>1</v>
      </c>
      <c r="D172" s="23">
        <v>1</v>
      </c>
      <c r="E172" s="24">
        <v>7</v>
      </c>
      <c r="F172" s="25">
        <v>3.3</v>
      </c>
      <c r="G172" s="24">
        <v>4.2</v>
      </c>
      <c r="H172" s="24">
        <v>9</v>
      </c>
      <c r="I172" s="24">
        <v>3.3</v>
      </c>
      <c r="J172" s="24">
        <v>5.6</v>
      </c>
      <c r="K172" s="24">
        <v>9.3000000000000007</v>
      </c>
    </row>
    <row r="173" spans="1:11" ht="15" x14ac:dyDescent="0.2">
      <c r="A173" s="22" t="s">
        <v>229</v>
      </c>
      <c r="B173" s="23">
        <v>1</v>
      </c>
      <c r="C173" s="23">
        <v>1</v>
      </c>
      <c r="D173" s="23">
        <v>0</v>
      </c>
      <c r="E173" s="24">
        <v>9.6999999999999993</v>
      </c>
      <c r="F173" s="25">
        <v>2.6</v>
      </c>
      <c r="G173" s="24">
        <v>3.3</v>
      </c>
      <c r="H173" s="24">
        <v>5.2</v>
      </c>
      <c r="I173" s="24">
        <v>4.5</v>
      </c>
      <c r="J173" s="24">
        <v>5.8</v>
      </c>
      <c r="K173" s="24">
        <v>11.25</v>
      </c>
    </row>
    <row r="174" spans="1:11" ht="15" x14ac:dyDescent="0.2">
      <c r="A174" s="22" t="s">
        <v>230</v>
      </c>
      <c r="B174" s="23">
        <v>4</v>
      </c>
      <c r="C174" s="23">
        <v>0</v>
      </c>
      <c r="D174" s="23">
        <v>0</v>
      </c>
      <c r="E174" s="24">
        <v>9.9</v>
      </c>
      <c r="F174" s="25">
        <v>3.7</v>
      </c>
      <c r="G174" s="24">
        <v>6.7</v>
      </c>
      <c r="H174" s="24">
        <v>6.8</v>
      </c>
      <c r="I174" s="24">
        <v>5</v>
      </c>
      <c r="J174" s="24">
        <v>5.3</v>
      </c>
      <c r="K174" s="24">
        <v>11.100000000000001</v>
      </c>
    </row>
    <row r="175" spans="1:11" ht="15" x14ac:dyDescent="0.2">
      <c r="A175" s="22" t="s">
        <v>231</v>
      </c>
      <c r="B175" s="23">
        <v>1</v>
      </c>
      <c r="C175" s="23">
        <v>1</v>
      </c>
      <c r="D175" s="23">
        <v>0</v>
      </c>
      <c r="E175" s="24">
        <v>8.6</v>
      </c>
      <c r="F175" s="25">
        <v>6.3</v>
      </c>
      <c r="G175" s="24">
        <v>5.7</v>
      </c>
      <c r="H175" s="24">
        <v>6.7</v>
      </c>
      <c r="I175" s="24">
        <v>4.8</v>
      </c>
      <c r="J175" s="24">
        <v>4.2</v>
      </c>
      <c r="K175" s="24">
        <v>11.850000000000001</v>
      </c>
    </row>
    <row r="176" spans="1:11" ht="15" x14ac:dyDescent="0.2">
      <c r="A176" s="22" t="s">
        <v>232</v>
      </c>
      <c r="B176" s="23">
        <v>8</v>
      </c>
      <c r="C176" s="23">
        <v>0</v>
      </c>
      <c r="D176" s="23">
        <v>1</v>
      </c>
      <c r="E176" s="24">
        <v>6.3</v>
      </c>
      <c r="F176" s="25">
        <v>5.0999999999999996</v>
      </c>
      <c r="G176" s="24">
        <v>6.6</v>
      </c>
      <c r="H176" s="24">
        <v>8.4</v>
      </c>
      <c r="I176" s="24">
        <v>2.8</v>
      </c>
      <c r="J176" s="24">
        <v>4.7</v>
      </c>
      <c r="K176" s="24">
        <v>9.75</v>
      </c>
    </row>
    <row r="177" spans="1:11" ht="15" x14ac:dyDescent="0.2">
      <c r="A177" s="22" t="s">
        <v>233</v>
      </c>
      <c r="B177" s="23">
        <v>11</v>
      </c>
      <c r="C177" s="23">
        <v>0</v>
      </c>
      <c r="D177" s="23">
        <v>1</v>
      </c>
      <c r="E177" s="24">
        <v>9.9</v>
      </c>
      <c r="F177" s="25">
        <v>5.2</v>
      </c>
      <c r="G177" s="24">
        <v>6.7</v>
      </c>
      <c r="H177" s="24">
        <v>6.8</v>
      </c>
      <c r="I177" s="24">
        <v>4.3</v>
      </c>
      <c r="J177" s="24">
        <v>4.2</v>
      </c>
      <c r="K177" s="24">
        <v>12.899999999999999</v>
      </c>
    </row>
    <row r="178" spans="1:11" ht="15" x14ac:dyDescent="0.2">
      <c r="A178" s="22" t="s">
        <v>234</v>
      </c>
      <c r="B178" s="23">
        <v>7</v>
      </c>
      <c r="C178" s="23">
        <v>0</v>
      </c>
      <c r="D178" s="23">
        <v>0</v>
      </c>
      <c r="E178" s="24">
        <v>9.3000000000000007</v>
      </c>
      <c r="F178" s="25">
        <v>3.9</v>
      </c>
      <c r="G178" s="24">
        <v>4.5</v>
      </c>
      <c r="H178" s="24">
        <v>6.2</v>
      </c>
      <c r="I178" s="24">
        <v>4</v>
      </c>
      <c r="J178" s="24">
        <v>5.8</v>
      </c>
      <c r="K178" s="24">
        <v>12.899999999999999</v>
      </c>
    </row>
    <row r="179" spans="1:11" ht="15" x14ac:dyDescent="0.2">
      <c r="A179" s="22" t="s">
        <v>235</v>
      </c>
      <c r="B179" s="23">
        <v>12</v>
      </c>
      <c r="C179" s="23">
        <v>1</v>
      </c>
      <c r="D179" s="23">
        <v>0</v>
      </c>
      <c r="E179" s="24">
        <v>9.6999999999999993</v>
      </c>
      <c r="F179" s="25">
        <v>6.5</v>
      </c>
      <c r="G179" s="24">
        <v>6.1</v>
      </c>
      <c r="H179" s="24">
        <v>6.7</v>
      </c>
      <c r="I179" s="24">
        <v>4.9000000000000004</v>
      </c>
      <c r="J179" s="24">
        <v>5.8</v>
      </c>
      <c r="K179" s="24">
        <v>12</v>
      </c>
    </row>
    <row r="180" spans="1:11" ht="15" x14ac:dyDescent="0.2">
      <c r="A180" s="22" t="s">
        <v>236</v>
      </c>
      <c r="B180" s="23">
        <v>14</v>
      </c>
      <c r="C180" s="23">
        <v>1</v>
      </c>
      <c r="D180" s="23">
        <v>0</v>
      </c>
      <c r="E180" s="24">
        <v>9.6999999999999993</v>
      </c>
      <c r="F180" s="25">
        <v>4.0999999999999996</v>
      </c>
      <c r="G180" s="24">
        <v>3.3</v>
      </c>
      <c r="H180" s="24">
        <v>5.2</v>
      </c>
      <c r="I180" s="24">
        <v>4.5999999999999996</v>
      </c>
      <c r="J180" s="24">
        <v>5.3</v>
      </c>
      <c r="K180" s="24">
        <v>12.149999999999999</v>
      </c>
    </row>
    <row r="181" spans="1:11" ht="15" x14ac:dyDescent="0.2">
      <c r="A181" s="22" t="s">
        <v>237</v>
      </c>
      <c r="B181" s="23">
        <v>5</v>
      </c>
      <c r="C181" s="23">
        <v>1</v>
      </c>
      <c r="D181" s="23">
        <v>0</v>
      </c>
      <c r="E181" s="24">
        <v>9.6</v>
      </c>
      <c r="F181" s="25">
        <v>7.2</v>
      </c>
      <c r="G181" s="24">
        <v>7.8</v>
      </c>
      <c r="H181" s="24">
        <v>4.5</v>
      </c>
      <c r="I181" s="24">
        <v>4</v>
      </c>
      <c r="J181" s="24">
        <v>6.1</v>
      </c>
      <c r="K181" s="24">
        <v>12.299999999999999</v>
      </c>
    </row>
    <row r="182" spans="1:11" ht="15" x14ac:dyDescent="0.2">
      <c r="A182" s="22" t="s">
        <v>238</v>
      </c>
      <c r="B182" s="23">
        <v>10</v>
      </c>
      <c r="C182" s="23">
        <v>0</v>
      </c>
      <c r="D182" s="23">
        <v>0</v>
      </c>
      <c r="E182" s="24">
        <v>7.6</v>
      </c>
      <c r="F182" s="25">
        <v>2.5</v>
      </c>
      <c r="G182" s="24">
        <v>4.2</v>
      </c>
      <c r="H182" s="24">
        <v>5.8</v>
      </c>
      <c r="I182" s="24">
        <v>4.4000000000000004</v>
      </c>
      <c r="J182" s="24">
        <v>6.3</v>
      </c>
      <c r="K182" s="24">
        <v>10.8</v>
      </c>
    </row>
    <row r="183" spans="1:11" ht="15" x14ac:dyDescent="0.2">
      <c r="A183" s="22" t="s">
        <v>239</v>
      </c>
      <c r="B183" s="23">
        <v>7</v>
      </c>
      <c r="C183" s="23">
        <v>1</v>
      </c>
      <c r="D183" s="23">
        <v>0</v>
      </c>
      <c r="E183" s="24">
        <v>9.4</v>
      </c>
      <c r="F183" s="25">
        <v>5.6</v>
      </c>
      <c r="G183" s="24">
        <v>4.7</v>
      </c>
      <c r="H183" s="24">
        <v>7.6</v>
      </c>
      <c r="I183" s="24">
        <v>4.7</v>
      </c>
      <c r="J183" s="24">
        <v>6.4</v>
      </c>
      <c r="K183" s="24">
        <v>12.600000000000001</v>
      </c>
    </row>
    <row r="184" spans="1:11" ht="15" x14ac:dyDescent="0.2">
      <c r="A184" s="22" t="s">
        <v>240</v>
      </c>
      <c r="B184" s="23">
        <v>15</v>
      </c>
      <c r="C184" s="23">
        <v>1</v>
      </c>
      <c r="D184" s="23">
        <v>1</v>
      </c>
      <c r="E184" s="24">
        <v>9.6</v>
      </c>
      <c r="F184" s="25">
        <v>7.2</v>
      </c>
      <c r="G184" s="24">
        <v>7.8</v>
      </c>
      <c r="H184" s="24">
        <v>4.5</v>
      </c>
      <c r="I184" s="24">
        <v>4.5999999999999996</v>
      </c>
      <c r="J184" s="24">
        <v>6.7</v>
      </c>
      <c r="K184" s="24">
        <v>14.100000000000001</v>
      </c>
    </row>
    <row r="185" spans="1:11" ht="15" x14ac:dyDescent="0.2">
      <c r="A185" s="22" t="s">
        <v>241</v>
      </c>
      <c r="B185" s="23">
        <v>14</v>
      </c>
      <c r="C185" s="23">
        <v>0</v>
      </c>
      <c r="D185" s="23">
        <v>1</v>
      </c>
      <c r="E185" s="24">
        <v>9.3000000000000007</v>
      </c>
      <c r="F185" s="25">
        <v>6.6</v>
      </c>
      <c r="G185" s="24">
        <v>6.3</v>
      </c>
      <c r="H185" s="24">
        <v>7.4</v>
      </c>
      <c r="I185" s="24">
        <v>4.4000000000000004</v>
      </c>
      <c r="J185" s="24">
        <v>5.8</v>
      </c>
      <c r="K185" s="24">
        <v>14.100000000000001</v>
      </c>
    </row>
    <row r="186" spans="1:11" ht="15" x14ac:dyDescent="0.2">
      <c r="A186" s="22" t="s">
        <v>242</v>
      </c>
      <c r="B186" s="23">
        <v>4</v>
      </c>
      <c r="C186" s="23">
        <v>0</v>
      </c>
      <c r="D186" s="23">
        <v>0</v>
      </c>
      <c r="E186" s="24">
        <v>9.6999999999999993</v>
      </c>
      <c r="F186" s="25">
        <v>2.8</v>
      </c>
      <c r="G186" s="24">
        <v>4.7</v>
      </c>
      <c r="H186" s="24">
        <v>4.8</v>
      </c>
      <c r="I186" s="24">
        <v>4.7</v>
      </c>
      <c r="J186" s="24">
        <v>5.0999999999999996</v>
      </c>
      <c r="K186" s="24">
        <v>11.25</v>
      </c>
    </row>
    <row r="187" spans="1:11" ht="15" x14ac:dyDescent="0.2">
      <c r="A187" s="22" t="s">
        <v>243</v>
      </c>
      <c r="B187" s="23">
        <v>1</v>
      </c>
      <c r="C187" s="23">
        <v>1</v>
      </c>
      <c r="D187" s="23">
        <v>0</v>
      </c>
      <c r="E187" s="24">
        <v>9.1</v>
      </c>
      <c r="F187" s="25">
        <v>3.8</v>
      </c>
      <c r="G187" s="24">
        <v>4.5</v>
      </c>
      <c r="H187" s="24">
        <v>7.3</v>
      </c>
      <c r="I187" s="24">
        <v>6</v>
      </c>
      <c r="J187" s="24">
        <v>6.3</v>
      </c>
      <c r="K187" s="24">
        <v>9.8999999999999986</v>
      </c>
    </row>
    <row r="188" spans="1:11" ht="15" x14ac:dyDescent="0.2">
      <c r="A188" s="22" t="s">
        <v>244</v>
      </c>
      <c r="B188" s="23">
        <v>2</v>
      </c>
      <c r="C188" s="23">
        <v>1</v>
      </c>
      <c r="D188" s="23">
        <v>1</v>
      </c>
      <c r="E188" s="24">
        <v>6.5</v>
      </c>
      <c r="F188" s="25">
        <v>2.8</v>
      </c>
      <c r="G188" s="24">
        <v>3.7</v>
      </c>
      <c r="H188" s="24">
        <v>8.5</v>
      </c>
      <c r="I188" s="24">
        <v>4.3</v>
      </c>
      <c r="J188" s="24">
        <v>3.3</v>
      </c>
      <c r="K188" s="24">
        <v>6.4499999999999993</v>
      </c>
    </row>
    <row r="189" spans="1:11" ht="15" x14ac:dyDescent="0.2">
      <c r="A189" s="22" t="s">
        <v>245</v>
      </c>
      <c r="B189" s="23">
        <v>2</v>
      </c>
      <c r="C189" s="23">
        <v>0</v>
      </c>
      <c r="D189" s="23">
        <v>1</v>
      </c>
      <c r="E189" s="24">
        <v>6.6</v>
      </c>
      <c r="F189" s="25">
        <v>3.6</v>
      </c>
      <c r="G189" s="24">
        <v>4.8</v>
      </c>
      <c r="H189" s="24">
        <v>7.2</v>
      </c>
      <c r="I189" s="24">
        <v>3.2</v>
      </c>
      <c r="J189" s="24">
        <v>4</v>
      </c>
      <c r="K189" s="24">
        <v>9.8999999999999986</v>
      </c>
    </row>
    <row r="190" spans="1:11" ht="15" x14ac:dyDescent="0.2">
      <c r="A190" s="22" t="s">
        <v>246</v>
      </c>
      <c r="B190" s="23">
        <v>13</v>
      </c>
      <c r="C190" s="23">
        <v>1</v>
      </c>
      <c r="D190" s="23">
        <v>1</v>
      </c>
      <c r="E190" s="24">
        <v>5.8</v>
      </c>
      <c r="F190" s="25">
        <v>3.6</v>
      </c>
      <c r="G190" s="24">
        <v>5.8</v>
      </c>
      <c r="H190" s="24">
        <v>9.3000000000000007</v>
      </c>
      <c r="I190" s="24">
        <v>5.9</v>
      </c>
      <c r="J190" s="24">
        <v>6.6</v>
      </c>
      <c r="K190" s="24">
        <v>11.100000000000001</v>
      </c>
    </row>
    <row r="191" spans="1:11" ht="15" x14ac:dyDescent="0.2">
      <c r="A191" s="22" t="s">
        <v>247</v>
      </c>
      <c r="B191" s="23">
        <v>11</v>
      </c>
      <c r="C191" s="23">
        <v>0</v>
      </c>
      <c r="D191" s="23">
        <v>0</v>
      </c>
      <c r="E191" s="24">
        <v>8.6999999999999993</v>
      </c>
      <c r="F191" s="25">
        <v>3.7</v>
      </c>
      <c r="G191" s="24">
        <v>4.8</v>
      </c>
      <c r="H191" s="24">
        <v>3.8</v>
      </c>
      <c r="I191" s="24">
        <v>5.5</v>
      </c>
      <c r="J191" s="24">
        <v>5.6</v>
      </c>
      <c r="K191" s="24">
        <v>10.649999999999999</v>
      </c>
    </row>
    <row r="192" spans="1:11" ht="15" x14ac:dyDescent="0.2">
      <c r="A192" s="22" t="s">
        <v>248</v>
      </c>
      <c r="B192" s="23">
        <v>2</v>
      </c>
      <c r="C192" s="23">
        <v>0</v>
      </c>
      <c r="D192" s="23">
        <v>0</v>
      </c>
      <c r="E192" s="24">
        <v>8.8000000000000007</v>
      </c>
      <c r="F192" s="25">
        <v>3.9</v>
      </c>
      <c r="G192" s="24">
        <v>4.8</v>
      </c>
      <c r="H192" s="24">
        <v>5.8</v>
      </c>
      <c r="I192" s="24">
        <v>3.8</v>
      </c>
      <c r="J192" s="24">
        <v>4.2</v>
      </c>
      <c r="K192" s="24">
        <v>10.050000000000001</v>
      </c>
    </row>
    <row r="193" spans="1:11" ht="15" x14ac:dyDescent="0.2">
      <c r="A193" s="22" t="s">
        <v>249</v>
      </c>
      <c r="B193" s="23">
        <v>8</v>
      </c>
      <c r="C193" s="23">
        <v>0</v>
      </c>
      <c r="D193" s="23">
        <v>1</v>
      </c>
      <c r="E193" s="24">
        <v>6.4</v>
      </c>
      <c r="F193" s="25">
        <v>4.5</v>
      </c>
      <c r="G193" s="24">
        <v>5.7</v>
      </c>
      <c r="H193" s="24">
        <v>8.4</v>
      </c>
      <c r="I193" s="24">
        <v>4</v>
      </c>
      <c r="J193" s="24">
        <v>5.8</v>
      </c>
      <c r="K193" s="24">
        <v>10.050000000000001</v>
      </c>
    </row>
    <row r="194" spans="1:11" ht="15" x14ac:dyDescent="0.2">
      <c r="A194" s="22" t="s">
        <v>250</v>
      </c>
      <c r="B194" s="23">
        <v>13</v>
      </c>
      <c r="C194" s="23">
        <v>0</v>
      </c>
      <c r="D194" s="23">
        <v>1</v>
      </c>
      <c r="E194" s="24">
        <v>6.7</v>
      </c>
      <c r="F194" s="25">
        <v>3.6</v>
      </c>
      <c r="G194" s="24">
        <v>4.8</v>
      </c>
      <c r="H194" s="24">
        <v>7.2</v>
      </c>
      <c r="I194" s="24">
        <v>2.9</v>
      </c>
      <c r="J194" s="24">
        <v>3.2</v>
      </c>
      <c r="K194" s="24">
        <v>10.8</v>
      </c>
    </row>
    <row r="195" spans="1:11" ht="15" x14ac:dyDescent="0.2">
      <c r="A195" s="22" t="s">
        <v>251</v>
      </c>
      <c r="B195" s="23">
        <v>1</v>
      </c>
      <c r="C195" s="23">
        <v>0</v>
      </c>
      <c r="D195" s="23">
        <v>1</v>
      </c>
      <c r="E195" s="24">
        <v>5.2</v>
      </c>
      <c r="F195" s="25">
        <v>3.8</v>
      </c>
      <c r="G195" s="24">
        <v>5</v>
      </c>
      <c r="H195" s="24">
        <v>8.4</v>
      </c>
      <c r="I195" s="24">
        <v>4.3</v>
      </c>
      <c r="J195" s="24">
        <v>4.7</v>
      </c>
      <c r="K195" s="24">
        <v>10.649999999999999</v>
      </c>
    </row>
    <row r="196" spans="1:11" ht="15" x14ac:dyDescent="0.2">
      <c r="A196" s="22" t="s">
        <v>252</v>
      </c>
      <c r="B196" s="23">
        <v>3</v>
      </c>
      <c r="C196" s="23">
        <v>1</v>
      </c>
      <c r="D196" s="23">
        <v>1</v>
      </c>
      <c r="E196" s="24">
        <v>6.4</v>
      </c>
      <c r="F196" s="25">
        <v>3.3</v>
      </c>
      <c r="G196" s="24">
        <v>4.5</v>
      </c>
      <c r="H196" s="24">
        <v>8.8000000000000007</v>
      </c>
      <c r="I196" s="24">
        <v>3.6</v>
      </c>
      <c r="J196" s="24">
        <v>4</v>
      </c>
      <c r="K196" s="24">
        <v>9</v>
      </c>
    </row>
    <row r="197" spans="1:11" ht="15" x14ac:dyDescent="0.2">
      <c r="A197" s="22" t="s">
        <v>253</v>
      </c>
      <c r="B197" s="23">
        <v>10</v>
      </c>
      <c r="C197" s="23">
        <v>1</v>
      </c>
      <c r="D197" s="23">
        <v>0</v>
      </c>
      <c r="E197" s="24">
        <v>7.6</v>
      </c>
      <c r="F197" s="25">
        <v>5.0999999999999996</v>
      </c>
      <c r="G197" s="24">
        <v>5.4</v>
      </c>
      <c r="H197" s="24">
        <v>4.4000000000000004</v>
      </c>
      <c r="I197" s="24">
        <v>4.4000000000000004</v>
      </c>
      <c r="J197" s="24">
        <v>5.2</v>
      </c>
      <c r="K197" s="24">
        <v>12.600000000000001</v>
      </c>
    </row>
    <row r="198" spans="1:11" ht="15" x14ac:dyDescent="0.2">
      <c r="A198" s="22" t="s">
        <v>254</v>
      </c>
      <c r="B198" s="23">
        <v>8</v>
      </c>
      <c r="C198" s="23">
        <v>1</v>
      </c>
      <c r="D198" s="23">
        <v>1</v>
      </c>
      <c r="E198" s="24">
        <v>5.9</v>
      </c>
      <c r="F198" s="25">
        <v>5.5</v>
      </c>
      <c r="G198" s="24">
        <v>6.2</v>
      </c>
      <c r="H198" s="24">
        <v>8.4</v>
      </c>
      <c r="I198" s="24">
        <v>6</v>
      </c>
      <c r="J198" s="24">
        <v>6</v>
      </c>
      <c r="K198" s="24">
        <v>12.899999999999999</v>
      </c>
    </row>
    <row r="199" spans="1:11" ht="15" x14ac:dyDescent="0.2">
      <c r="A199" s="22" t="s">
        <v>255</v>
      </c>
      <c r="B199" s="23">
        <v>9</v>
      </c>
      <c r="C199" s="23">
        <v>1</v>
      </c>
      <c r="D199" s="23">
        <v>1</v>
      </c>
      <c r="E199" s="24">
        <v>9.6999999999999993</v>
      </c>
      <c r="F199" s="25">
        <v>6.5</v>
      </c>
      <c r="G199" s="24">
        <v>6.1</v>
      </c>
      <c r="H199" s="24">
        <v>6.8</v>
      </c>
      <c r="I199" s="24">
        <v>4.4000000000000004</v>
      </c>
      <c r="J199" s="24">
        <v>6.3</v>
      </c>
      <c r="K199" s="24">
        <v>11.850000000000001</v>
      </c>
    </row>
    <row r="200" spans="1:11" ht="15" x14ac:dyDescent="0.2">
      <c r="A200" s="22" t="s">
        <v>256</v>
      </c>
      <c r="B200" s="23">
        <v>6</v>
      </c>
      <c r="C200" s="23">
        <v>1</v>
      </c>
      <c r="D200" s="23">
        <v>1</v>
      </c>
      <c r="E200" s="24">
        <v>5.5</v>
      </c>
      <c r="F200" s="25">
        <v>5.5</v>
      </c>
      <c r="G200" s="24">
        <v>8.1999999999999993</v>
      </c>
      <c r="H200" s="24">
        <v>6.3</v>
      </c>
      <c r="I200" s="24">
        <v>5.9</v>
      </c>
      <c r="J200" s="24">
        <v>6.6</v>
      </c>
      <c r="K200" s="24">
        <v>11.399999999999999</v>
      </c>
    </row>
    <row r="201" spans="1:11" ht="15" x14ac:dyDescent="0.2">
      <c r="A201" s="22" t="s">
        <v>257</v>
      </c>
      <c r="B201" s="23">
        <v>4</v>
      </c>
      <c r="C201" s="23">
        <v>1</v>
      </c>
      <c r="D201" s="23">
        <v>1</v>
      </c>
      <c r="E201" s="24">
        <v>9.6999999999999993</v>
      </c>
      <c r="F201" s="25">
        <v>6.5</v>
      </c>
      <c r="G201" s="24">
        <v>6.1</v>
      </c>
      <c r="H201" s="24">
        <v>6.8</v>
      </c>
      <c r="I201" s="24">
        <v>4.3</v>
      </c>
      <c r="J201" s="24">
        <v>5.9</v>
      </c>
      <c r="K201" s="24">
        <v>12.75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1"/>
  <sheetViews>
    <sheetView topLeftCell="A3" workbookViewId="0">
      <selection activeCell="Q22" sqref="Q22"/>
    </sheetView>
  </sheetViews>
  <sheetFormatPr defaultRowHeight="12.75" x14ac:dyDescent="0.2"/>
  <cols>
    <col min="21" max="21" width="12.5703125" bestFit="1" customWidth="1"/>
  </cols>
  <sheetData>
    <row r="1" spans="1:22" ht="15.75" x14ac:dyDescent="0.2">
      <c r="A1" s="21" t="s">
        <v>0</v>
      </c>
      <c r="B1" s="21" t="s">
        <v>258</v>
      </c>
      <c r="C1" s="21" t="s">
        <v>3</v>
      </c>
      <c r="D1" s="21" t="s">
        <v>46</v>
      </c>
      <c r="E1" s="21" t="s">
        <v>49</v>
      </c>
      <c r="F1" s="21" t="s">
        <v>52</v>
      </c>
      <c r="G1" s="21" t="s">
        <v>54</v>
      </c>
      <c r="H1" s="21" t="s">
        <v>259</v>
      </c>
      <c r="I1" s="21" t="s">
        <v>264</v>
      </c>
      <c r="J1" s="21" t="s">
        <v>270</v>
      </c>
      <c r="M1" s="39" t="s">
        <v>296</v>
      </c>
      <c r="N1" s="39"/>
      <c r="O1" s="39"/>
      <c r="P1" s="39"/>
      <c r="Q1" s="39"/>
      <c r="R1" s="39"/>
      <c r="S1" s="39"/>
      <c r="T1" s="39"/>
      <c r="U1" s="39"/>
    </row>
    <row r="2" spans="1:22" ht="15.75" thickBot="1" x14ac:dyDescent="0.25">
      <c r="A2" s="22" t="s">
        <v>58</v>
      </c>
      <c r="B2" s="23">
        <v>3</v>
      </c>
      <c r="C2" s="23">
        <v>1</v>
      </c>
      <c r="D2" s="24">
        <v>8.5</v>
      </c>
      <c r="E2" s="25">
        <v>5.4</v>
      </c>
      <c r="F2" s="24">
        <v>6</v>
      </c>
      <c r="G2" s="24">
        <v>6.8</v>
      </c>
      <c r="H2" s="24">
        <v>5</v>
      </c>
      <c r="I2" s="24">
        <v>5.9</v>
      </c>
      <c r="J2" s="24">
        <v>12.600000000000001</v>
      </c>
      <c r="M2" s="39"/>
      <c r="N2" s="39"/>
      <c r="O2" s="39"/>
      <c r="P2" s="39"/>
      <c r="Q2" s="39"/>
      <c r="R2" s="39"/>
      <c r="S2" s="39"/>
      <c r="T2" s="39"/>
      <c r="U2" s="39"/>
    </row>
    <row r="3" spans="1:22" ht="15" x14ac:dyDescent="0.2">
      <c r="A3" s="22" t="s">
        <v>59</v>
      </c>
      <c r="B3" s="23">
        <v>13</v>
      </c>
      <c r="C3" s="23">
        <v>0</v>
      </c>
      <c r="D3" s="24">
        <v>8.1999999999999993</v>
      </c>
      <c r="E3" s="25">
        <v>2.7</v>
      </c>
      <c r="F3" s="24">
        <v>3.1</v>
      </c>
      <c r="G3" s="24">
        <v>5.3</v>
      </c>
      <c r="H3" s="24">
        <v>3.9</v>
      </c>
      <c r="I3" s="24">
        <v>7.2</v>
      </c>
      <c r="J3" s="24">
        <v>11.25</v>
      </c>
      <c r="M3" s="44" t="s">
        <v>297</v>
      </c>
      <c r="N3" s="44"/>
      <c r="O3" s="39"/>
      <c r="P3" s="39"/>
      <c r="Q3" s="39"/>
      <c r="R3" s="39"/>
      <c r="S3" s="39"/>
      <c r="T3" s="39"/>
      <c r="U3" s="39"/>
    </row>
    <row r="4" spans="1:22" ht="15" x14ac:dyDescent="0.2">
      <c r="A4" s="22" t="s">
        <v>60</v>
      </c>
      <c r="B4" s="23">
        <v>12</v>
      </c>
      <c r="C4" s="23">
        <v>1</v>
      </c>
      <c r="D4" s="24">
        <v>9.1999999999999993</v>
      </c>
      <c r="E4" s="25">
        <v>4.9000000000000004</v>
      </c>
      <c r="F4" s="24">
        <v>5.8</v>
      </c>
      <c r="G4" s="24">
        <v>4.5</v>
      </c>
      <c r="H4" s="24">
        <v>5.4</v>
      </c>
      <c r="I4" s="24">
        <v>5.6</v>
      </c>
      <c r="J4" s="24">
        <v>13.5</v>
      </c>
      <c r="M4" s="39" t="s">
        <v>298</v>
      </c>
      <c r="N4" s="39">
        <v>0.80370063522368185</v>
      </c>
      <c r="O4" s="39"/>
      <c r="P4" s="39"/>
      <c r="Q4" s="39"/>
      <c r="R4" s="39"/>
      <c r="S4" s="39"/>
      <c r="T4" s="39"/>
      <c r="U4" s="39"/>
    </row>
    <row r="5" spans="1:22" ht="15" x14ac:dyDescent="0.2">
      <c r="A5" s="22" t="s">
        <v>61</v>
      </c>
      <c r="B5" s="23">
        <v>14</v>
      </c>
      <c r="C5" s="23">
        <v>1</v>
      </c>
      <c r="D5" s="24">
        <v>6.4</v>
      </c>
      <c r="E5" s="25">
        <v>3.3</v>
      </c>
      <c r="F5" s="24">
        <v>4.5</v>
      </c>
      <c r="G5" s="24">
        <v>8.8000000000000007</v>
      </c>
      <c r="H5" s="24">
        <v>4.3</v>
      </c>
      <c r="I5" s="24">
        <v>3.7</v>
      </c>
      <c r="J5" s="24">
        <v>10.8</v>
      </c>
      <c r="M5" s="39" t="s">
        <v>299</v>
      </c>
      <c r="N5" s="39">
        <v>0.64593471105894973</v>
      </c>
      <c r="O5" s="39"/>
      <c r="P5" s="39"/>
      <c r="Q5" s="39"/>
      <c r="R5" s="39"/>
      <c r="S5" s="39"/>
      <c r="T5" s="39"/>
      <c r="U5" s="39"/>
    </row>
    <row r="6" spans="1:22" ht="15" x14ac:dyDescent="0.2">
      <c r="A6" s="22" t="s">
        <v>62</v>
      </c>
      <c r="B6" s="23">
        <v>9</v>
      </c>
      <c r="C6" s="23">
        <v>0</v>
      </c>
      <c r="D6" s="24">
        <v>9</v>
      </c>
      <c r="E6" s="25">
        <v>4.9000000000000004</v>
      </c>
      <c r="F6" s="24">
        <v>4.5</v>
      </c>
      <c r="G6" s="24">
        <v>6.8</v>
      </c>
      <c r="H6" s="24">
        <v>4.5</v>
      </c>
      <c r="I6" s="24">
        <v>6.9</v>
      </c>
      <c r="J6" s="24">
        <v>13.5</v>
      </c>
      <c r="M6" s="39" t="s">
        <v>300</v>
      </c>
      <c r="N6" s="39">
        <v>0.6311047513127277</v>
      </c>
      <c r="O6" s="39"/>
      <c r="P6" s="39"/>
      <c r="Q6" s="39"/>
      <c r="R6" s="39"/>
      <c r="S6" s="39"/>
      <c r="T6" s="39"/>
      <c r="U6" s="39"/>
    </row>
    <row r="7" spans="1:22" ht="15" x14ac:dyDescent="0.2">
      <c r="A7" s="22" t="s">
        <v>63</v>
      </c>
      <c r="B7" s="23">
        <v>8</v>
      </c>
      <c r="C7" s="23">
        <v>1</v>
      </c>
      <c r="D7" s="24">
        <v>6.5</v>
      </c>
      <c r="E7" s="25">
        <v>2.8</v>
      </c>
      <c r="F7" s="24">
        <v>3.7</v>
      </c>
      <c r="G7" s="24">
        <v>8.5</v>
      </c>
      <c r="H7" s="24">
        <v>3.6</v>
      </c>
      <c r="I7" s="24">
        <v>4.0999999999999996</v>
      </c>
      <c r="J7" s="24">
        <v>9.1499999999999986</v>
      </c>
      <c r="M7" s="39" t="s">
        <v>301</v>
      </c>
      <c r="N7" s="39">
        <v>0.81378056256657705</v>
      </c>
      <c r="O7" s="39"/>
      <c r="P7" s="39"/>
      <c r="Q7" s="39"/>
      <c r="R7" s="39"/>
      <c r="S7" s="39"/>
      <c r="T7" s="39"/>
      <c r="U7" s="39"/>
    </row>
    <row r="8" spans="1:22" ht="15.75" thickBot="1" x14ac:dyDescent="0.25">
      <c r="A8" s="22" t="s">
        <v>64</v>
      </c>
      <c r="B8" s="23">
        <v>2</v>
      </c>
      <c r="C8" s="23">
        <v>1</v>
      </c>
      <c r="D8" s="24">
        <v>6.9</v>
      </c>
      <c r="E8" s="25">
        <v>3.7</v>
      </c>
      <c r="F8" s="24">
        <v>5.4</v>
      </c>
      <c r="G8" s="24">
        <v>8.9</v>
      </c>
      <c r="H8" s="24">
        <v>2.1</v>
      </c>
      <c r="I8" s="24">
        <v>2.6</v>
      </c>
      <c r="J8" s="24">
        <v>10.8</v>
      </c>
      <c r="M8" s="40" t="s">
        <v>302</v>
      </c>
      <c r="N8" s="40">
        <v>200</v>
      </c>
      <c r="O8" s="39"/>
      <c r="P8" s="39"/>
      <c r="Q8" s="39"/>
      <c r="R8" s="39"/>
      <c r="S8" s="39"/>
      <c r="T8" s="39"/>
      <c r="U8" s="39"/>
    </row>
    <row r="9" spans="1:22" ht="15" x14ac:dyDescent="0.2">
      <c r="A9" s="22" t="s">
        <v>65</v>
      </c>
      <c r="B9" s="23">
        <v>9</v>
      </c>
      <c r="C9" s="23">
        <v>1</v>
      </c>
      <c r="D9" s="24">
        <v>6.2</v>
      </c>
      <c r="E9" s="25">
        <v>4.8</v>
      </c>
      <c r="F9" s="24">
        <v>5.0999999999999996</v>
      </c>
      <c r="G9" s="24">
        <v>6.9</v>
      </c>
      <c r="H9" s="24">
        <v>4.3</v>
      </c>
      <c r="I9" s="24">
        <v>4.8</v>
      </c>
      <c r="J9" s="24">
        <v>11.55</v>
      </c>
      <c r="M9" s="39"/>
      <c r="N9" s="39"/>
      <c r="O9" s="39"/>
      <c r="P9" s="39"/>
      <c r="Q9" s="39"/>
      <c r="R9" s="39"/>
      <c r="S9" s="39"/>
      <c r="T9" s="39"/>
      <c r="U9" s="39"/>
    </row>
    <row r="10" spans="1:22" ht="15.75" thickBot="1" x14ac:dyDescent="0.25">
      <c r="A10" s="22" t="s">
        <v>66</v>
      </c>
      <c r="B10" s="23">
        <v>7</v>
      </c>
      <c r="C10" s="23">
        <v>1</v>
      </c>
      <c r="D10" s="24">
        <v>5.8</v>
      </c>
      <c r="E10" s="25">
        <v>5.0999999999999996</v>
      </c>
      <c r="F10" s="24">
        <v>5.8</v>
      </c>
      <c r="G10" s="24">
        <v>9.3000000000000007</v>
      </c>
      <c r="H10" s="24">
        <v>4.4000000000000004</v>
      </c>
      <c r="I10" s="24">
        <v>6.7</v>
      </c>
      <c r="J10" s="24">
        <v>12.299999999999999</v>
      </c>
      <c r="M10" s="39" t="s">
        <v>303</v>
      </c>
      <c r="N10" s="39"/>
      <c r="O10" s="39"/>
      <c r="P10" s="39"/>
      <c r="Q10" s="39"/>
      <c r="R10" s="39"/>
      <c r="S10" s="39"/>
      <c r="T10" s="39"/>
      <c r="U10" s="39"/>
    </row>
    <row r="11" spans="1:22" ht="15" x14ac:dyDescent="0.2">
      <c r="A11" s="22" t="s">
        <v>67</v>
      </c>
      <c r="B11" s="23">
        <v>9</v>
      </c>
      <c r="C11" s="23">
        <v>1</v>
      </c>
      <c r="D11" s="24">
        <v>6.4</v>
      </c>
      <c r="E11" s="25">
        <v>4.5</v>
      </c>
      <c r="F11" s="24">
        <v>5.7</v>
      </c>
      <c r="G11" s="24">
        <v>8.4</v>
      </c>
      <c r="H11" s="24">
        <v>4.0999999999999996</v>
      </c>
      <c r="I11" s="24">
        <v>6.1</v>
      </c>
      <c r="J11" s="24">
        <v>10.050000000000001</v>
      </c>
      <c r="M11" s="38"/>
      <c r="N11" s="38" t="s">
        <v>308</v>
      </c>
      <c r="O11" s="38" t="s">
        <v>309</v>
      </c>
      <c r="P11" s="38" t="s">
        <v>310</v>
      </c>
      <c r="Q11" s="38" t="s">
        <v>311</v>
      </c>
      <c r="R11" s="38" t="s">
        <v>312</v>
      </c>
      <c r="S11" s="39"/>
      <c r="T11" s="39"/>
      <c r="U11" s="39"/>
    </row>
    <row r="12" spans="1:22" ht="15" x14ac:dyDescent="0.2">
      <c r="A12" s="22" t="s">
        <v>68</v>
      </c>
      <c r="B12" s="23">
        <v>10</v>
      </c>
      <c r="C12" s="23">
        <v>0</v>
      </c>
      <c r="D12" s="24">
        <v>8.6999999999999993</v>
      </c>
      <c r="E12" s="25">
        <v>4.7</v>
      </c>
      <c r="F12" s="24">
        <v>4.5999999999999996</v>
      </c>
      <c r="G12" s="24">
        <v>6.8</v>
      </c>
      <c r="H12" s="24">
        <v>3.8</v>
      </c>
      <c r="I12" s="24">
        <v>4.8</v>
      </c>
      <c r="J12" s="24">
        <v>12.600000000000001</v>
      </c>
      <c r="M12" s="39" t="s">
        <v>304</v>
      </c>
      <c r="N12" s="39">
        <v>8</v>
      </c>
      <c r="O12" s="39">
        <v>230.75613843386569</v>
      </c>
      <c r="P12" s="39">
        <v>28.844517304233211</v>
      </c>
      <c r="Q12" s="39">
        <v>43.556066375939047</v>
      </c>
      <c r="R12" s="39">
        <v>3.6666002062245106E-39</v>
      </c>
      <c r="S12" s="39"/>
      <c r="T12" s="39"/>
      <c r="U12" s="39"/>
    </row>
    <row r="13" spans="1:22" ht="15" x14ac:dyDescent="0.2">
      <c r="A13" s="22" t="s">
        <v>69</v>
      </c>
      <c r="B13" s="23">
        <v>4</v>
      </c>
      <c r="C13" s="23">
        <v>1</v>
      </c>
      <c r="D13" s="24">
        <v>6.1</v>
      </c>
      <c r="E13" s="25">
        <v>4.9000000000000004</v>
      </c>
      <c r="F13" s="24">
        <v>6.4</v>
      </c>
      <c r="G13" s="24">
        <v>8.1999999999999993</v>
      </c>
      <c r="H13" s="24">
        <v>3</v>
      </c>
      <c r="I13" s="24">
        <v>3.9</v>
      </c>
      <c r="J13" s="24">
        <v>9.8999999999999986</v>
      </c>
      <c r="M13" s="39" t="s">
        <v>305</v>
      </c>
      <c r="N13" s="39">
        <v>191</v>
      </c>
      <c r="O13" s="39">
        <v>126.48761156613435</v>
      </c>
      <c r="P13" s="39">
        <v>0.66223880401117463</v>
      </c>
      <c r="Q13" s="39"/>
      <c r="R13" s="39"/>
      <c r="S13" s="39"/>
      <c r="T13" s="39"/>
      <c r="U13" s="39"/>
    </row>
    <row r="14" spans="1:22" ht="15.75" thickBot="1" x14ac:dyDescent="0.25">
      <c r="A14" s="22" t="s">
        <v>70</v>
      </c>
      <c r="B14" s="23">
        <v>13</v>
      </c>
      <c r="C14" s="23">
        <v>0</v>
      </c>
      <c r="D14" s="24">
        <v>9.5</v>
      </c>
      <c r="E14" s="25">
        <v>7.1</v>
      </c>
      <c r="F14" s="24">
        <v>6.6</v>
      </c>
      <c r="G14" s="24">
        <v>7.6</v>
      </c>
      <c r="H14" s="24">
        <v>5.0999999999999996</v>
      </c>
      <c r="I14" s="24">
        <v>6.9</v>
      </c>
      <c r="J14" s="24">
        <v>11.850000000000001</v>
      </c>
      <c r="M14" s="40" t="s">
        <v>306</v>
      </c>
      <c r="N14" s="40">
        <v>199</v>
      </c>
      <c r="O14" s="40">
        <v>357.24375000000003</v>
      </c>
      <c r="P14" s="40"/>
      <c r="Q14" s="40"/>
      <c r="R14" s="40"/>
      <c r="S14" s="39"/>
      <c r="T14" s="39"/>
      <c r="U14" s="39"/>
    </row>
    <row r="15" spans="1:22" ht="15.75" thickBot="1" x14ac:dyDescent="0.25">
      <c r="A15" s="22" t="s">
        <v>71</v>
      </c>
      <c r="B15" s="23">
        <v>7</v>
      </c>
      <c r="C15" s="23">
        <v>0</v>
      </c>
      <c r="D15" s="24">
        <v>9.1999999999999993</v>
      </c>
      <c r="E15" s="25">
        <v>5.4</v>
      </c>
      <c r="F15" s="24">
        <v>4.8</v>
      </c>
      <c r="G15" s="24">
        <v>7.1</v>
      </c>
      <c r="H15" s="24">
        <v>4.5</v>
      </c>
      <c r="I15" s="24">
        <v>5.5</v>
      </c>
      <c r="J15" s="24">
        <v>12.299999999999999</v>
      </c>
      <c r="M15" s="39"/>
      <c r="N15" s="39"/>
      <c r="O15" s="39"/>
      <c r="P15" s="39"/>
      <c r="Q15" s="39"/>
      <c r="R15" s="39"/>
      <c r="S15" s="39"/>
      <c r="T15" s="39"/>
      <c r="U15" s="39"/>
    </row>
    <row r="16" spans="1:22" ht="15" x14ac:dyDescent="0.2">
      <c r="A16" s="22" t="s">
        <v>72</v>
      </c>
      <c r="B16" s="23">
        <v>15</v>
      </c>
      <c r="C16" s="23">
        <v>1</v>
      </c>
      <c r="D16" s="24">
        <v>6.3</v>
      </c>
      <c r="E16" s="25">
        <v>4.5</v>
      </c>
      <c r="F16" s="24">
        <v>5.9</v>
      </c>
      <c r="G16" s="24">
        <v>8.8000000000000007</v>
      </c>
      <c r="H16" s="24">
        <v>4.8</v>
      </c>
      <c r="I16" s="24">
        <v>6.9</v>
      </c>
      <c r="J16" s="24">
        <v>11.399999999999999</v>
      </c>
      <c r="M16" s="38"/>
      <c r="N16" s="38" t="s">
        <v>313</v>
      </c>
      <c r="O16" s="38" t="s">
        <v>301</v>
      </c>
      <c r="P16" s="38" t="s">
        <v>314</v>
      </c>
      <c r="Q16" s="38" t="s">
        <v>315</v>
      </c>
      <c r="R16" s="38" t="s">
        <v>316</v>
      </c>
      <c r="S16" s="38" t="s">
        <v>317</v>
      </c>
      <c r="T16" s="38" t="s">
        <v>318</v>
      </c>
      <c r="U16" s="38" t="s">
        <v>319</v>
      </c>
      <c r="V16" s="110"/>
    </row>
    <row r="17" spans="1:21" ht="15" x14ac:dyDescent="0.2">
      <c r="A17" s="22" t="s">
        <v>73</v>
      </c>
      <c r="B17" s="23">
        <v>1</v>
      </c>
      <c r="C17" s="23">
        <v>0</v>
      </c>
      <c r="D17" s="24">
        <v>8.6999999999999993</v>
      </c>
      <c r="E17" s="25">
        <v>3.2</v>
      </c>
      <c r="F17" s="24">
        <v>3.8</v>
      </c>
      <c r="G17" s="24">
        <v>4.9000000000000004</v>
      </c>
      <c r="H17" s="24">
        <v>4.3</v>
      </c>
      <c r="I17" s="24">
        <v>6.8</v>
      </c>
      <c r="J17" s="24">
        <v>10.649999999999999</v>
      </c>
      <c r="M17" s="39" t="s">
        <v>307</v>
      </c>
      <c r="N17" s="39">
        <v>6.6642979919293159</v>
      </c>
      <c r="O17" s="39">
        <v>0.66052148774141706</v>
      </c>
      <c r="P17" s="39">
        <v>10.089449193722938</v>
      </c>
      <c r="Q17" s="39">
        <v>1.8523447983058151E-19</v>
      </c>
      <c r="R17" s="39">
        <v>5.3614444639348804</v>
      </c>
      <c r="S17" s="39">
        <v>7.9671515199237515</v>
      </c>
      <c r="T17" s="39">
        <v>5.3614444639348804</v>
      </c>
      <c r="U17" s="39">
        <v>7.9671515199237515</v>
      </c>
    </row>
    <row r="18" spans="1:21" ht="15" x14ac:dyDescent="0.2">
      <c r="A18" s="22" t="s">
        <v>74</v>
      </c>
      <c r="B18" s="23">
        <v>4</v>
      </c>
      <c r="C18" s="23">
        <v>1</v>
      </c>
      <c r="D18" s="24">
        <v>5.7</v>
      </c>
      <c r="E18" s="25">
        <v>4</v>
      </c>
      <c r="F18" s="24">
        <v>5.0999999999999996</v>
      </c>
      <c r="G18" s="24">
        <v>6.2</v>
      </c>
      <c r="H18" s="24">
        <v>4.2</v>
      </c>
      <c r="I18" s="24">
        <v>6</v>
      </c>
      <c r="J18" s="24">
        <v>10.8</v>
      </c>
      <c r="M18" s="39" t="s">
        <v>258</v>
      </c>
      <c r="N18" s="39">
        <v>6.9236248354070315E-2</v>
      </c>
      <c r="O18" s="39">
        <v>1.4729284820397376E-2</v>
      </c>
      <c r="P18" s="39">
        <v>4.7005845292767185</v>
      </c>
      <c r="Q18" s="39">
        <v>4.956485938151748E-6</v>
      </c>
      <c r="R18" s="39">
        <v>4.0183293909381301E-2</v>
      </c>
      <c r="S18" s="39">
        <v>9.8289202798759329E-2</v>
      </c>
      <c r="T18" s="39">
        <v>4.0183293909381301E-2</v>
      </c>
      <c r="U18" s="39">
        <v>9.8289202798759329E-2</v>
      </c>
    </row>
    <row r="19" spans="1:21" ht="15" x14ac:dyDescent="0.2">
      <c r="A19" s="22" t="s">
        <v>75</v>
      </c>
      <c r="B19" s="23">
        <v>8</v>
      </c>
      <c r="C19" s="23">
        <v>1</v>
      </c>
      <c r="D19" s="24">
        <v>5.9</v>
      </c>
      <c r="E19" s="25">
        <v>5.6</v>
      </c>
      <c r="F19" s="24">
        <v>5.5</v>
      </c>
      <c r="G19" s="24">
        <v>8.4</v>
      </c>
      <c r="H19" s="24">
        <v>5.7</v>
      </c>
      <c r="I19" s="24">
        <v>7.2</v>
      </c>
      <c r="J19" s="24">
        <v>12.299999999999999</v>
      </c>
      <c r="M19" s="39" t="s">
        <v>3</v>
      </c>
      <c r="N19" s="39">
        <v>0.2878759177244945</v>
      </c>
      <c r="O19" s="39">
        <v>0.17002635243563316</v>
      </c>
      <c r="P19" s="39">
        <v>1.6931252926423603</v>
      </c>
      <c r="Q19" s="43">
        <v>9.2061946609015746E-2</v>
      </c>
      <c r="R19" s="39">
        <v>-4.7494599713555963E-2</v>
      </c>
      <c r="S19" s="39">
        <v>0.62324643516254497</v>
      </c>
      <c r="T19" s="39">
        <v>-4.7494599713555963E-2</v>
      </c>
      <c r="U19" s="39">
        <v>0.62324643516254497</v>
      </c>
    </row>
    <row r="20" spans="1:21" ht="15" x14ac:dyDescent="0.2">
      <c r="A20" s="22" t="s">
        <v>76</v>
      </c>
      <c r="B20" s="23">
        <v>12</v>
      </c>
      <c r="C20" s="23">
        <v>1</v>
      </c>
      <c r="D20" s="24">
        <v>5.6</v>
      </c>
      <c r="E20" s="25">
        <v>4.9000000000000004</v>
      </c>
      <c r="F20" s="24">
        <v>5.6</v>
      </c>
      <c r="G20" s="24">
        <v>9.1</v>
      </c>
      <c r="H20" s="24">
        <v>5</v>
      </c>
      <c r="I20" s="24">
        <v>6.4</v>
      </c>
      <c r="J20" s="24">
        <v>11.850000000000001</v>
      </c>
      <c r="M20" s="39" t="s">
        <v>46</v>
      </c>
      <c r="N20" s="39">
        <v>0.22196353480635456</v>
      </c>
      <c r="O20" s="39">
        <v>5.4049765275417848E-2</v>
      </c>
      <c r="P20" s="39">
        <v>4.1066512255013414</v>
      </c>
      <c r="Q20" s="39">
        <v>5.9477756686154599E-5</v>
      </c>
      <c r="R20" s="39">
        <v>0.11535242724475303</v>
      </c>
      <c r="S20" s="39">
        <v>0.32857464236795608</v>
      </c>
      <c r="T20" s="39">
        <v>0.11535242724475303</v>
      </c>
      <c r="U20" s="39">
        <v>0.32857464236795608</v>
      </c>
    </row>
    <row r="21" spans="1:21" ht="15" x14ac:dyDescent="0.2">
      <c r="A21" s="22" t="s">
        <v>77</v>
      </c>
      <c r="B21" s="23">
        <v>13</v>
      </c>
      <c r="C21" s="23">
        <v>1</v>
      </c>
      <c r="D21" s="24">
        <v>9.1</v>
      </c>
      <c r="E21" s="25">
        <v>6</v>
      </c>
      <c r="F21" s="24">
        <v>7.1</v>
      </c>
      <c r="G21" s="24">
        <v>8.4</v>
      </c>
      <c r="H21" s="24">
        <v>4.5</v>
      </c>
      <c r="I21" s="24">
        <v>6</v>
      </c>
      <c r="J21" s="24">
        <v>13.200000000000001</v>
      </c>
      <c r="M21" s="39" t="s">
        <v>49</v>
      </c>
      <c r="N21" s="39">
        <v>0.62413685316818102</v>
      </c>
      <c r="O21" s="39">
        <v>7.9141702486019899E-2</v>
      </c>
      <c r="P21" s="39">
        <v>7.8863207836403646</v>
      </c>
      <c r="Q21" s="39">
        <v>2.3330618481932525E-13</v>
      </c>
      <c r="R21" s="39">
        <v>0.46803285320904142</v>
      </c>
      <c r="S21" s="39">
        <v>0.78024085312732061</v>
      </c>
      <c r="T21" s="39">
        <v>0.46803285320904142</v>
      </c>
      <c r="U21" s="39">
        <v>0.78024085312732061</v>
      </c>
    </row>
    <row r="22" spans="1:21" ht="15" x14ac:dyDescent="0.2">
      <c r="A22" s="22" t="s">
        <v>78</v>
      </c>
      <c r="B22" s="23">
        <v>8</v>
      </c>
      <c r="C22" s="23">
        <v>1</v>
      </c>
      <c r="D22" s="24">
        <v>5.2</v>
      </c>
      <c r="E22" s="25">
        <v>3.8</v>
      </c>
      <c r="F22" s="24">
        <v>5</v>
      </c>
      <c r="G22" s="24">
        <v>8.4</v>
      </c>
      <c r="H22" s="24">
        <v>3.3</v>
      </c>
      <c r="I22" s="24">
        <v>5.2</v>
      </c>
      <c r="J22" s="24">
        <v>10.5</v>
      </c>
      <c r="M22" s="39" t="s">
        <v>52</v>
      </c>
      <c r="N22" s="39">
        <v>-0.1402302314493083</v>
      </c>
      <c r="O22" s="39">
        <v>7.9982445716751782E-2</v>
      </c>
      <c r="P22" s="39">
        <v>-1.7532626089719336</v>
      </c>
      <c r="Q22" s="43">
        <v>8.1161163644485182E-2</v>
      </c>
      <c r="R22" s="39">
        <v>-0.29799256547422065</v>
      </c>
      <c r="S22" s="39">
        <v>1.7532102575604058E-2</v>
      </c>
      <c r="T22" s="39">
        <v>-0.29799256547422065</v>
      </c>
      <c r="U22" s="39">
        <v>1.7532102575604058E-2</v>
      </c>
    </row>
    <row r="23" spans="1:21" ht="15" x14ac:dyDescent="0.2">
      <c r="A23" s="22" t="s">
        <v>79</v>
      </c>
      <c r="B23" s="23">
        <v>12</v>
      </c>
      <c r="C23" s="23">
        <v>1</v>
      </c>
      <c r="D23" s="24">
        <v>9.6</v>
      </c>
      <c r="E23" s="25">
        <v>7.2</v>
      </c>
      <c r="F23" s="24">
        <v>7.8</v>
      </c>
      <c r="G23" s="24">
        <v>4.5</v>
      </c>
      <c r="H23" s="24">
        <v>4.3</v>
      </c>
      <c r="I23" s="24">
        <v>7.7</v>
      </c>
      <c r="J23" s="24">
        <v>14.850000000000001</v>
      </c>
      <c r="M23" s="39" t="s">
        <v>54</v>
      </c>
      <c r="N23" s="39">
        <v>-0.12626765497023779</v>
      </c>
      <c r="O23" s="39">
        <v>4.6520864810614251E-2</v>
      </c>
      <c r="P23" s="39">
        <v>-2.7142155564878583</v>
      </c>
      <c r="Q23" s="39">
        <v>7.2514455915082343E-3</v>
      </c>
      <c r="R23" s="39">
        <v>-0.21802829254027351</v>
      </c>
      <c r="S23" s="39">
        <v>-3.4507017400202067E-2</v>
      </c>
      <c r="T23" s="39">
        <v>-0.21802829254027351</v>
      </c>
      <c r="U23" s="39">
        <v>-3.4507017400202067E-2</v>
      </c>
    </row>
    <row r="24" spans="1:21" ht="15" x14ac:dyDescent="0.2">
      <c r="A24" s="22" t="s">
        <v>80</v>
      </c>
      <c r="B24" s="23">
        <v>3</v>
      </c>
      <c r="C24" s="23">
        <v>0</v>
      </c>
      <c r="D24" s="24">
        <v>8.6</v>
      </c>
      <c r="E24" s="25">
        <v>5.0999999999999996</v>
      </c>
      <c r="F24" s="24">
        <v>4.7</v>
      </c>
      <c r="G24" s="24">
        <v>3.7</v>
      </c>
      <c r="H24" s="24">
        <v>4.8</v>
      </c>
      <c r="I24" s="24">
        <v>5.0999999999999996</v>
      </c>
      <c r="J24" s="24">
        <v>12.149999999999999</v>
      </c>
      <c r="M24" s="39" t="s">
        <v>259</v>
      </c>
      <c r="N24" s="39">
        <v>-0.18827985287190641</v>
      </c>
      <c r="O24" s="39">
        <v>8.8925095703840981E-2</v>
      </c>
      <c r="P24" s="39">
        <v>-2.1172859177904035</v>
      </c>
      <c r="Q24" s="39">
        <v>3.5529651576049065E-2</v>
      </c>
      <c r="R24" s="39">
        <v>-0.36368122408414449</v>
      </c>
      <c r="S24" s="39">
        <v>-1.2878481659668345E-2</v>
      </c>
      <c r="T24" s="39">
        <v>-0.36368122408414449</v>
      </c>
      <c r="U24" s="39">
        <v>-1.2878481659668345E-2</v>
      </c>
    </row>
    <row r="25" spans="1:21" ht="15.75" thickBot="1" x14ac:dyDescent="0.25">
      <c r="A25" s="22" t="s">
        <v>81</v>
      </c>
      <c r="B25" s="23">
        <v>10</v>
      </c>
      <c r="C25" s="23">
        <v>1</v>
      </c>
      <c r="D25" s="24">
        <v>9.3000000000000007</v>
      </c>
      <c r="E25" s="25">
        <v>3.9</v>
      </c>
      <c r="F25" s="24">
        <v>4.5</v>
      </c>
      <c r="G25" s="24">
        <v>6.2</v>
      </c>
      <c r="H25" s="24">
        <v>6.7</v>
      </c>
      <c r="I25" s="24">
        <v>7.2</v>
      </c>
      <c r="J25" s="24">
        <v>12</v>
      </c>
      <c r="M25" s="40" t="s">
        <v>264</v>
      </c>
      <c r="N25" s="40">
        <v>0.36039769906131497</v>
      </c>
      <c r="O25" s="40">
        <v>7.0301905345064641E-2</v>
      </c>
      <c r="P25" s="40">
        <v>5.1264286123166327</v>
      </c>
      <c r="Q25" s="40">
        <v>7.2068204077407462E-7</v>
      </c>
      <c r="R25" s="40">
        <v>0.22172986295996247</v>
      </c>
      <c r="S25" s="40">
        <v>0.4990655351626675</v>
      </c>
      <c r="T25" s="40">
        <v>0.22172986295996247</v>
      </c>
      <c r="U25" s="40">
        <v>0.4990655351626675</v>
      </c>
    </row>
    <row r="26" spans="1:21" ht="15" x14ac:dyDescent="0.2">
      <c r="A26" s="22" t="s">
        <v>82</v>
      </c>
      <c r="B26" s="23">
        <v>5</v>
      </c>
      <c r="C26" s="23">
        <v>1</v>
      </c>
      <c r="D26" s="24">
        <v>6</v>
      </c>
      <c r="E26" s="25">
        <v>4.0999999999999996</v>
      </c>
      <c r="F26" s="24">
        <v>5.3</v>
      </c>
      <c r="G26" s="24">
        <v>8</v>
      </c>
      <c r="H26" s="24">
        <v>4.7</v>
      </c>
      <c r="I26" s="24">
        <v>4.7</v>
      </c>
      <c r="J26" s="24">
        <v>8.25</v>
      </c>
    </row>
    <row r="27" spans="1:21" ht="15" x14ac:dyDescent="0.2">
      <c r="A27" s="22" t="s">
        <v>83</v>
      </c>
      <c r="B27" s="23">
        <v>3</v>
      </c>
      <c r="C27" s="23">
        <v>1</v>
      </c>
      <c r="D27" s="24">
        <v>6.4</v>
      </c>
      <c r="E27" s="25">
        <v>3.6</v>
      </c>
      <c r="F27" s="24">
        <v>5.3</v>
      </c>
      <c r="G27" s="24">
        <v>7.1</v>
      </c>
      <c r="H27" s="24">
        <v>5.6</v>
      </c>
      <c r="I27" s="24">
        <v>6.1</v>
      </c>
      <c r="J27" s="24">
        <v>10.5</v>
      </c>
    </row>
    <row r="28" spans="1:21" ht="15" x14ac:dyDescent="0.2">
      <c r="A28" s="22" t="s">
        <v>84</v>
      </c>
      <c r="B28" s="23">
        <v>9</v>
      </c>
      <c r="C28" s="23">
        <v>0</v>
      </c>
      <c r="D28" s="24">
        <v>8.5</v>
      </c>
      <c r="E28" s="25">
        <v>3</v>
      </c>
      <c r="F28" s="24">
        <v>3.7</v>
      </c>
      <c r="G28" s="24">
        <v>4.8</v>
      </c>
      <c r="H28" s="24">
        <v>5.3</v>
      </c>
      <c r="I28" s="24">
        <v>5.8</v>
      </c>
      <c r="J28" s="24">
        <v>10.5</v>
      </c>
    </row>
    <row r="29" spans="1:21" ht="15" x14ac:dyDescent="0.2">
      <c r="A29" s="22" t="s">
        <v>85</v>
      </c>
      <c r="B29" s="23">
        <v>4</v>
      </c>
      <c r="C29" s="23">
        <v>1</v>
      </c>
      <c r="D29" s="24">
        <v>7</v>
      </c>
      <c r="E29" s="25">
        <v>3.3</v>
      </c>
      <c r="F29" s="24">
        <v>4.2</v>
      </c>
      <c r="G29" s="24">
        <v>9</v>
      </c>
      <c r="H29" s="24">
        <v>4.3</v>
      </c>
      <c r="I29" s="24">
        <v>5.5</v>
      </c>
      <c r="J29" s="24">
        <v>8.3999999999999986</v>
      </c>
      <c r="M29" s="39"/>
      <c r="N29" s="39"/>
      <c r="O29" s="39"/>
      <c r="P29" s="39"/>
      <c r="Q29" s="39"/>
      <c r="R29" s="39"/>
      <c r="S29" s="39"/>
      <c r="T29" s="39"/>
      <c r="U29" s="39"/>
    </row>
    <row r="30" spans="1:21" ht="15" x14ac:dyDescent="0.2">
      <c r="A30" s="22" t="s">
        <v>86</v>
      </c>
      <c r="B30" s="23">
        <v>13</v>
      </c>
      <c r="C30" s="23">
        <v>0</v>
      </c>
      <c r="D30" s="24">
        <v>8.5</v>
      </c>
      <c r="E30" s="25">
        <v>3</v>
      </c>
      <c r="F30" s="24">
        <v>3.7</v>
      </c>
      <c r="G30" s="24">
        <v>4.8</v>
      </c>
      <c r="H30" s="24">
        <v>5.7</v>
      </c>
      <c r="I30" s="24">
        <v>6</v>
      </c>
      <c r="J30" s="24">
        <v>10.8</v>
      </c>
    </row>
    <row r="31" spans="1:21" ht="15" x14ac:dyDescent="0.2">
      <c r="A31" s="22" t="s">
        <v>87</v>
      </c>
      <c r="B31" s="23">
        <v>4</v>
      </c>
      <c r="C31" s="23">
        <v>1</v>
      </c>
      <c r="D31" s="24">
        <v>7.6</v>
      </c>
      <c r="E31" s="25">
        <v>3.6</v>
      </c>
      <c r="F31" s="24">
        <v>4.5999999999999996</v>
      </c>
      <c r="G31" s="24">
        <v>7.7</v>
      </c>
      <c r="H31" s="24">
        <v>4.7</v>
      </c>
      <c r="I31" s="24">
        <v>4</v>
      </c>
      <c r="J31" s="24">
        <v>9.3000000000000007</v>
      </c>
    </row>
    <row r="32" spans="1:21" ht="15" x14ac:dyDescent="0.2">
      <c r="A32" s="22" t="s">
        <v>88</v>
      </c>
      <c r="B32" s="23">
        <v>13</v>
      </c>
      <c r="C32" s="23">
        <v>0</v>
      </c>
      <c r="D32" s="24">
        <v>6.9</v>
      </c>
      <c r="E32" s="25">
        <v>3.4</v>
      </c>
      <c r="F32" s="24">
        <v>4.7</v>
      </c>
      <c r="G32" s="24">
        <v>5.2</v>
      </c>
      <c r="H32" s="24">
        <v>3.7</v>
      </c>
      <c r="I32" s="24">
        <v>4.3</v>
      </c>
      <c r="J32" s="24">
        <v>10.649999999999999</v>
      </c>
    </row>
    <row r="33" spans="1:10" ht="15" x14ac:dyDescent="0.2">
      <c r="A33" s="22" t="s">
        <v>89</v>
      </c>
      <c r="B33" s="23">
        <v>2</v>
      </c>
      <c r="C33" s="23">
        <v>1</v>
      </c>
      <c r="D33" s="24">
        <v>8.1</v>
      </c>
      <c r="E33" s="25">
        <v>2.5</v>
      </c>
      <c r="F33" s="24">
        <v>3.8</v>
      </c>
      <c r="G33" s="24">
        <v>6.6</v>
      </c>
      <c r="H33" s="24">
        <v>3</v>
      </c>
      <c r="I33" s="24">
        <v>4.5</v>
      </c>
      <c r="J33" s="24">
        <v>9.3000000000000007</v>
      </c>
    </row>
    <row r="34" spans="1:10" ht="15" x14ac:dyDescent="0.2">
      <c r="A34" s="22" t="s">
        <v>90</v>
      </c>
      <c r="B34" s="23">
        <v>15</v>
      </c>
      <c r="C34" s="23">
        <v>1</v>
      </c>
      <c r="D34" s="24">
        <v>6.7</v>
      </c>
      <c r="E34" s="25">
        <v>3.7</v>
      </c>
      <c r="F34" s="24">
        <v>4.9000000000000004</v>
      </c>
      <c r="G34" s="24">
        <v>9.1999999999999993</v>
      </c>
      <c r="H34" s="24">
        <v>3.5</v>
      </c>
      <c r="I34" s="24">
        <v>5.3</v>
      </c>
      <c r="J34" s="24">
        <v>11.399999999999999</v>
      </c>
    </row>
    <row r="35" spans="1:10" ht="15" x14ac:dyDescent="0.2">
      <c r="A35" s="22" t="s">
        <v>91</v>
      </c>
      <c r="B35" s="23">
        <v>10</v>
      </c>
      <c r="C35" s="23">
        <v>1</v>
      </c>
      <c r="D35" s="24">
        <v>8</v>
      </c>
      <c r="E35" s="25">
        <v>4.8</v>
      </c>
      <c r="F35" s="24">
        <v>4.7</v>
      </c>
      <c r="G35" s="24">
        <v>8.6999999999999993</v>
      </c>
      <c r="H35" s="24">
        <v>4.7</v>
      </c>
      <c r="I35" s="24">
        <v>5.7</v>
      </c>
      <c r="J35" s="24">
        <v>13.5</v>
      </c>
    </row>
    <row r="36" spans="1:10" ht="15" x14ac:dyDescent="0.2">
      <c r="A36" s="22" t="s">
        <v>92</v>
      </c>
      <c r="B36" s="23">
        <v>6</v>
      </c>
      <c r="C36" s="23">
        <v>1</v>
      </c>
      <c r="D36" s="24">
        <v>6.7</v>
      </c>
      <c r="E36" s="25">
        <v>4</v>
      </c>
      <c r="F36" s="24">
        <v>6.8</v>
      </c>
      <c r="G36" s="24">
        <v>8.4</v>
      </c>
      <c r="H36" s="24">
        <v>2.5</v>
      </c>
      <c r="I36" s="24">
        <v>5</v>
      </c>
      <c r="J36" s="24">
        <v>10.050000000000001</v>
      </c>
    </row>
    <row r="37" spans="1:10" ht="15" x14ac:dyDescent="0.2">
      <c r="A37" s="22" t="s">
        <v>93</v>
      </c>
      <c r="B37" s="23">
        <v>3</v>
      </c>
      <c r="C37" s="23">
        <v>0</v>
      </c>
      <c r="D37" s="24">
        <v>8.6999999999999993</v>
      </c>
      <c r="E37" s="25">
        <v>3.2</v>
      </c>
      <c r="F37" s="24">
        <v>2.9</v>
      </c>
      <c r="G37" s="24">
        <v>5.6</v>
      </c>
      <c r="H37" s="24">
        <v>3.1</v>
      </c>
      <c r="I37" s="24">
        <v>4.3</v>
      </c>
      <c r="J37" s="24">
        <v>10.649999999999999</v>
      </c>
    </row>
    <row r="38" spans="1:10" ht="15" x14ac:dyDescent="0.2">
      <c r="A38" s="22" t="s">
        <v>94</v>
      </c>
      <c r="B38" s="23">
        <v>9</v>
      </c>
      <c r="C38" s="23">
        <v>0</v>
      </c>
      <c r="D38" s="24">
        <v>9</v>
      </c>
      <c r="E38" s="25">
        <v>3.4</v>
      </c>
      <c r="F38" s="24">
        <v>4.5</v>
      </c>
      <c r="G38" s="24">
        <v>6.8</v>
      </c>
      <c r="H38" s="24">
        <v>3.9</v>
      </c>
      <c r="I38" s="24">
        <v>4.5999999999999996</v>
      </c>
      <c r="J38" s="24">
        <v>10.8</v>
      </c>
    </row>
    <row r="39" spans="1:10" ht="15" x14ac:dyDescent="0.2">
      <c r="A39" s="22" t="s">
        <v>95</v>
      </c>
      <c r="B39" s="23">
        <v>10</v>
      </c>
      <c r="C39" s="23">
        <v>1</v>
      </c>
      <c r="D39" s="24">
        <v>9.6</v>
      </c>
      <c r="E39" s="25">
        <v>5.6</v>
      </c>
      <c r="F39" s="24">
        <v>5.5</v>
      </c>
      <c r="G39" s="24">
        <v>7.7</v>
      </c>
      <c r="H39" s="24">
        <v>5.2</v>
      </c>
      <c r="I39" s="24">
        <v>8.1</v>
      </c>
      <c r="J39" s="24">
        <v>14.850000000000001</v>
      </c>
    </row>
    <row r="40" spans="1:10" ht="15" x14ac:dyDescent="0.2">
      <c r="A40" s="22" t="s">
        <v>96</v>
      </c>
      <c r="B40" s="23">
        <v>12</v>
      </c>
      <c r="C40" s="23">
        <v>1</v>
      </c>
      <c r="D40" s="24">
        <v>8.1999999999999993</v>
      </c>
      <c r="E40" s="25">
        <v>3.6</v>
      </c>
      <c r="F40" s="24">
        <v>5</v>
      </c>
      <c r="G40" s="24">
        <v>9</v>
      </c>
      <c r="H40" s="24">
        <v>4.7</v>
      </c>
      <c r="I40" s="24">
        <v>6.2</v>
      </c>
      <c r="J40" s="24">
        <v>11.399999999999999</v>
      </c>
    </row>
    <row r="41" spans="1:10" ht="15" x14ac:dyDescent="0.2">
      <c r="A41" s="22" t="s">
        <v>97</v>
      </c>
      <c r="B41" s="23">
        <v>9</v>
      </c>
      <c r="C41" s="23">
        <v>1</v>
      </c>
      <c r="D41" s="24">
        <v>6.1</v>
      </c>
      <c r="E41" s="25">
        <v>4.9000000000000004</v>
      </c>
      <c r="F41" s="24">
        <v>6.4</v>
      </c>
      <c r="G41" s="24">
        <v>8.1999999999999993</v>
      </c>
      <c r="H41" s="24">
        <v>4.5</v>
      </c>
      <c r="I41" s="24">
        <v>4.8</v>
      </c>
      <c r="J41" s="24">
        <v>8.6999999999999993</v>
      </c>
    </row>
    <row r="42" spans="1:10" ht="15" x14ac:dyDescent="0.2">
      <c r="A42" s="22" t="s">
        <v>98</v>
      </c>
      <c r="B42" s="23">
        <v>6</v>
      </c>
      <c r="C42" s="23">
        <v>1</v>
      </c>
      <c r="D42" s="24">
        <v>8.3000000000000007</v>
      </c>
      <c r="E42" s="25">
        <v>4.9000000000000004</v>
      </c>
      <c r="F42" s="24">
        <v>5.2</v>
      </c>
      <c r="G42" s="24">
        <v>9.1</v>
      </c>
      <c r="H42" s="24">
        <v>4.5999999999999996</v>
      </c>
      <c r="I42" s="24">
        <v>5.5</v>
      </c>
      <c r="J42" s="24">
        <v>12.600000000000001</v>
      </c>
    </row>
    <row r="43" spans="1:10" ht="15" x14ac:dyDescent="0.2">
      <c r="A43" s="22" t="s">
        <v>99</v>
      </c>
      <c r="B43" s="23">
        <v>2</v>
      </c>
      <c r="C43" s="23">
        <v>0</v>
      </c>
      <c r="D43" s="24">
        <v>9.4</v>
      </c>
      <c r="E43" s="25">
        <v>5.3</v>
      </c>
      <c r="F43" s="24">
        <v>4.9000000000000004</v>
      </c>
      <c r="G43" s="24">
        <v>8.5</v>
      </c>
      <c r="H43" s="24">
        <v>4.0999999999999996</v>
      </c>
      <c r="I43" s="24">
        <v>5.4</v>
      </c>
      <c r="J43" s="24">
        <v>11.850000000000001</v>
      </c>
    </row>
    <row r="44" spans="1:10" ht="15" x14ac:dyDescent="0.2">
      <c r="A44" s="22" t="s">
        <v>100</v>
      </c>
      <c r="B44" s="23">
        <v>10</v>
      </c>
      <c r="C44" s="23">
        <v>0</v>
      </c>
      <c r="D44" s="24">
        <v>9.3000000000000007</v>
      </c>
      <c r="E44" s="25">
        <v>5.0999999999999996</v>
      </c>
      <c r="F44" s="24">
        <v>6.3</v>
      </c>
      <c r="G44" s="24">
        <v>7.4</v>
      </c>
      <c r="H44" s="24">
        <v>4.5999999999999996</v>
      </c>
      <c r="I44" s="24">
        <v>6.8</v>
      </c>
      <c r="J44" s="24">
        <v>11.399999999999999</v>
      </c>
    </row>
    <row r="45" spans="1:10" ht="15" x14ac:dyDescent="0.2">
      <c r="A45" s="22" t="s">
        <v>101</v>
      </c>
      <c r="B45" s="23">
        <v>15</v>
      </c>
      <c r="C45" s="23">
        <v>1</v>
      </c>
      <c r="D45" s="24">
        <v>5.0999999999999996</v>
      </c>
      <c r="E45" s="25">
        <v>6.6</v>
      </c>
      <c r="F45" s="24">
        <v>7.8</v>
      </c>
      <c r="G45" s="24">
        <v>5.9</v>
      </c>
      <c r="H45" s="24">
        <v>4.9000000000000004</v>
      </c>
      <c r="I45" s="24">
        <v>6.9</v>
      </c>
      <c r="J45" s="24">
        <v>12.600000000000001</v>
      </c>
    </row>
    <row r="46" spans="1:10" ht="15" x14ac:dyDescent="0.2">
      <c r="A46" s="22" t="s">
        <v>102</v>
      </c>
      <c r="B46" s="23">
        <v>6</v>
      </c>
      <c r="C46" s="23">
        <v>0</v>
      </c>
      <c r="D46" s="24">
        <v>8</v>
      </c>
      <c r="E46" s="25">
        <v>2.5</v>
      </c>
      <c r="F46" s="24">
        <v>3</v>
      </c>
      <c r="G46" s="24">
        <v>5.2</v>
      </c>
      <c r="H46" s="24">
        <v>4.3</v>
      </c>
      <c r="I46" s="24">
        <v>6.5</v>
      </c>
      <c r="J46" s="24">
        <v>9.75</v>
      </c>
    </row>
    <row r="47" spans="1:10" ht="15" x14ac:dyDescent="0.2">
      <c r="A47" s="22" t="s">
        <v>103</v>
      </c>
      <c r="B47" s="23">
        <v>5</v>
      </c>
      <c r="C47" s="23">
        <v>1</v>
      </c>
      <c r="D47" s="24">
        <v>5.9</v>
      </c>
      <c r="E47" s="25">
        <v>5.6</v>
      </c>
      <c r="F47" s="24">
        <v>5.5</v>
      </c>
      <c r="G47" s="24">
        <v>8.4</v>
      </c>
      <c r="H47" s="24">
        <v>5.2</v>
      </c>
      <c r="I47" s="24">
        <v>5.9</v>
      </c>
      <c r="J47" s="24">
        <v>11.55</v>
      </c>
    </row>
    <row r="48" spans="1:10" ht="15" x14ac:dyDescent="0.2">
      <c r="A48" s="22" t="s">
        <v>104</v>
      </c>
      <c r="B48" s="23">
        <v>4</v>
      </c>
      <c r="C48" s="23">
        <v>0</v>
      </c>
      <c r="D48" s="24">
        <v>10</v>
      </c>
      <c r="E48" s="25">
        <v>5.8</v>
      </c>
      <c r="F48" s="24">
        <v>4.5</v>
      </c>
      <c r="G48" s="24">
        <v>3.8</v>
      </c>
      <c r="H48" s="24">
        <v>5</v>
      </c>
      <c r="I48" s="24">
        <v>6.3</v>
      </c>
      <c r="J48" s="24">
        <v>12</v>
      </c>
    </row>
    <row r="49" spans="1:10" ht="15" x14ac:dyDescent="0.2">
      <c r="A49" s="22" t="s">
        <v>105</v>
      </c>
      <c r="B49" s="23">
        <v>8</v>
      </c>
      <c r="C49" s="23">
        <v>1</v>
      </c>
      <c r="D49" s="24">
        <v>5.7</v>
      </c>
      <c r="E49" s="25">
        <v>3.8</v>
      </c>
      <c r="F49" s="24">
        <v>6</v>
      </c>
      <c r="G49" s="24">
        <v>8.1999999999999993</v>
      </c>
      <c r="H49" s="24">
        <v>6.5</v>
      </c>
      <c r="I49" s="24">
        <v>7.5</v>
      </c>
      <c r="J49" s="24">
        <v>10.649999999999999</v>
      </c>
    </row>
    <row r="50" spans="1:10" ht="15" x14ac:dyDescent="0.2">
      <c r="A50" s="22" t="s">
        <v>106</v>
      </c>
      <c r="B50" s="23">
        <v>13</v>
      </c>
      <c r="C50" s="23">
        <v>1</v>
      </c>
      <c r="D50" s="24">
        <v>9.9</v>
      </c>
      <c r="E50" s="25">
        <v>5.2</v>
      </c>
      <c r="F50" s="24">
        <v>6.7</v>
      </c>
      <c r="G50" s="24">
        <v>6.8</v>
      </c>
      <c r="H50" s="24">
        <v>4.5</v>
      </c>
      <c r="I50" s="24">
        <v>6.1</v>
      </c>
      <c r="J50" s="24">
        <v>12.75</v>
      </c>
    </row>
    <row r="51" spans="1:10" ht="15" x14ac:dyDescent="0.2">
      <c r="A51" s="22" t="s">
        <v>107</v>
      </c>
      <c r="B51" s="23">
        <v>3</v>
      </c>
      <c r="C51" s="23">
        <v>0</v>
      </c>
      <c r="D51" s="24">
        <v>7.9</v>
      </c>
      <c r="E51" s="25">
        <v>3.9</v>
      </c>
      <c r="F51" s="24">
        <v>5.8</v>
      </c>
      <c r="G51" s="24">
        <v>4.7</v>
      </c>
      <c r="H51" s="24">
        <v>4.0999999999999996</v>
      </c>
      <c r="I51" s="24">
        <v>5.8</v>
      </c>
      <c r="J51" s="24">
        <v>11.399999999999999</v>
      </c>
    </row>
    <row r="52" spans="1:10" ht="15" x14ac:dyDescent="0.2">
      <c r="A52" s="22" t="s">
        <v>108</v>
      </c>
      <c r="B52" s="23">
        <v>10</v>
      </c>
      <c r="C52" s="23">
        <v>1</v>
      </c>
      <c r="D52" s="24">
        <v>6.7</v>
      </c>
      <c r="E52" s="25">
        <v>3.6</v>
      </c>
      <c r="F52" s="24">
        <v>4.8</v>
      </c>
      <c r="G52" s="24">
        <v>7.2</v>
      </c>
      <c r="H52" s="24">
        <v>4</v>
      </c>
      <c r="I52" s="24">
        <v>4.2</v>
      </c>
      <c r="J52" s="24">
        <v>10.8</v>
      </c>
    </row>
    <row r="53" spans="1:10" ht="15" x14ac:dyDescent="0.2">
      <c r="A53" s="22" t="s">
        <v>109</v>
      </c>
      <c r="B53" s="23">
        <v>7</v>
      </c>
      <c r="C53" s="23">
        <v>0</v>
      </c>
      <c r="D53" s="24">
        <v>8.1999999999999993</v>
      </c>
      <c r="E53" s="25">
        <v>4.2</v>
      </c>
      <c r="F53" s="24">
        <v>3.1</v>
      </c>
      <c r="G53" s="24">
        <v>5.3</v>
      </c>
      <c r="H53" s="24">
        <v>4.5</v>
      </c>
      <c r="I53" s="24">
        <v>7.4</v>
      </c>
      <c r="J53" s="24">
        <v>12.299999999999999</v>
      </c>
    </row>
    <row r="54" spans="1:10" ht="15" x14ac:dyDescent="0.2">
      <c r="A54" s="22" t="s">
        <v>110</v>
      </c>
      <c r="B54" s="23">
        <v>8</v>
      </c>
      <c r="C54" s="23">
        <v>1</v>
      </c>
      <c r="D54" s="24">
        <v>9.4</v>
      </c>
      <c r="E54" s="25">
        <v>4</v>
      </c>
      <c r="F54" s="24">
        <v>4.5999999999999996</v>
      </c>
      <c r="G54" s="24">
        <v>6.3</v>
      </c>
      <c r="H54" s="24">
        <v>4.7</v>
      </c>
      <c r="I54" s="24">
        <v>6.1</v>
      </c>
      <c r="J54" s="24">
        <v>13.5</v>
      </c>
    </row>
    <row r="55" spans="1:10" ht="15" x14ac:dyDescent="0.2">
      <c r="A55" s="22" t="s">
        <v>111</v>
      </c>
      <c r="B55" s="23">
        <v>11</v>
      </c>
      <c r="C55" s="23">
        <v>0</v>
      </c>
      <c r="D55" s="24">
        <v>6.9</v>
      </c>
      <c r="E55" s="25">
        <v>3.4</v>
      </c>
      <c r="F55" s="24">
        <v>4.7</v>
      </c>
      <c r="G55" s="24">
        <v>5.2</v>
      </c>
      <c r="H55" s="24">
        <v>3.2</v>
      </c>
      <c r="I55" s="24">
        <v>4.4000000000000004</v>
      </c>
      <c r="J55" s="24">
        <v>10.8</v>
      </c>
    </row>
    <row r="56" spans="1:10" ht="15" x14ac:dyDescent="0.2">
      <c r="A56" s="22" t="s">
        <v>112</v>
      </c>
      <c r="B56" s="23">
        <v>14</v>
      </c>
      <c r="C56" s="23">
        <v>1</v>
      </c>
      <c r="D56" s="24">
        <v>8</v>
      </c>
      <c r="E56" s="25">
        <v>4.8</v>
      </c>
      <c r="F56" s="24">
        <v>4.7</v>
      </c>
      <c r="G56" s="24">
        <v>8.6999999999999993</v>
      </c>
      <c r="H56" s="24">
        <v>4.9000000000000004</v>
      </c>
      <c r="I56" s="24">
        <v>5.8</v>
      </c>
      <c r="J56" s="24">
        <v>12.149999999999999</v>
      </c>
    </row>
    <row r="57" spans="1:10" ht="15" x14ac:dyDescent="0.2">
      <c r="A57" s="22" t="s">
        <v>113</v>
      </c>
      <c r="B57" s="23">
        <v>11</v>
      </c>
      <c r="C57" s="23">
        <v>0</v>
      </c>
      <c r="D57" s="24">
        <v>9.3000000000000007</v>
      </c>
      <c r="E57" s="25">
        <v>5.3</v>
      </c>
      <c r="F57" s="24">
        <v>5.5</v>
      </c>
      <c r="G57" s="24">
        <v>7.4</v>
      </c>
      <c r="H57" s="24">
        <v>4.0999999999999996</v>
      </c>
      <c r="I57" s="24">
        <v>5.7</v>
      </c>
      <c r="J57" s="24">
        <v>13.350000000000001</v>
      </c>
    </row>
    <row r="58" spans="1:10" ht="15" x14ac:dyDescent="0.2">
      <c r="A58" s="22" t="s">
        <v>114</v>
      </c>
      <c r="B58" s="23">
        <v>14</v>
      </c>
      <c r="C58" s="23">
        <v>1</v>
      </c>
      <c r="D58" s="24">
        <v>7.4</v>
      </c>
      <c r="E58" s="25">
        <v>6.6</v>
      </c>
      <c r="F58" s="24">
        <v>6.9</v>
      </c>
      <c r="G58" s="24">
        <v>9.6</v>
      </c>
      <c r="H58" s="24">
        <v>5.7</v>
      </c>
      <c r="I58" s="24">
        <v>7.7</v>
      </c>
      <c r="J58" s="24">
        <v>13.200000000000001</v>
      </c>
    </row>
    <row r="59" spans="1:10" ht="15" x14ac:dyDescent="0.2">
      <c r="A59" s="22" t="s">
        <v>115</v>
      </c>
      <c r="B59" s="23">
        <v>1</v>
      </c>
      <c r="C59" s="23">
        <v>0</v>
      </c>
      <c r="D59" s="24">
        <v>7.6</v>
      </c>
      <c r="E59" s="25">
        <v>3.6</v>
      </c>
      <c r="F59" s="24">
        <v>5.4</v>
      </c>
      <c r="G59" s="24">
        <v>4.4000000000000004</v>
      </c>
      <c r="H59" s="24">
        <v>4.5999999999999996</v>
      </c>
      <c r="I59" s="24">
        <v>5.8</v>
      </c>
      <c r="J59" s="24">
        <v>11.25</v>
      </c>
    </row>
    <row r="60" spans="1:10" ht="15" x14ac:dyDescent="0.2">
      <c r="A60" s="22" t="s">
        <v>116</v>
      </c>
      <c r="B60" s="23">
        <v>1</v>
      </c>
      <c r="C60" s="23">
        <v>0</v>
      </c>
      <c r="D60" s="24">
        <v>10</v>
      </c>
      <c r="E60" s="25">
        <v>4.3</v>
      </c>
      <c r="F60" s="24">
        <v>4.5</v>
      </c>
      <c r="G60" s="24">
        <v>3.8</v>
      </c>
      <c r="H60" s="24">
        <v>3.7</v>
      </c>
      <c r="I60" s="24">
        <v>3.7</v>
      </c>
      <c r="J60" s="24">
        <v>10.5</v>
      </c>
    </row>
    <row r="61" spans="1:10" ht="15" x14ac:dyDescent="0.2">
      <c r="A61" s="22" t="s">
        <v>117</v>
      </c>
      <c r="B61" s="23">
        <v>6</v>
      </c>
      <c r="C61" s="23">
        <v>1</v>
      </c>
      <c r="D61" s="24">
        <v>9.9</v>
      </c>
      <c r="E61" s="25">
        <v>4.3</v>
      </c>
      <c r="F61" s="24">
        <v>3.5</v>
      </c>
      <c r="G61" s="24">
        <v>5.4</v>
      </c>
      <c r="H61" s="24">
        <v>5.6</v>
      </c>
      <c r="I61" s="24">
        <v>6.9</v>
      </c>
      <c r="J61" s="24">
        <v>12.75</v>
      </c>
    </row>
    <row r="62" spans="1:10" ht="15" x14ac:dyDescent="0.2">
      <c r="A62" s="22" t="s">
        <v>118</v>
      </c>
      <c r="B62" s="23">
        <v>5</v>
      </c>
      <c r="C62" s="23">
        <v>0</v>
      </c>
      <c r="D62" s="24">
        <v>8.6999999999999993</v>
      </c>
      <c r="E62" s="25">
        <v>3.2</v>
      </c>
      <c r="F62" s="24">
        <v>3.8</v>
      </c>
      <c r="G62" s="24">
        <v>4.9000000000000004</v>
      </c>
      <c r="H62" s="24">
        <v>5.4</v>
      </c>
      <c r="I62" s="24">
        <v>6.1</v>
      </c>
      <c r="J62" s="24">
        <v>10.8</v>
      </c>
    </row>
    <row r="63" spans="1:10" ht="15" x14ac:dyDescent="0.2">
      <c r="A63" s="22" t="s">
        <v>119</v>
      </c>
      <c r="B63" s="23">
        <v>13</v>
      </c>
      <c r="C63" s="23">
        <v>1</v>
      </c>
      <c r="D63" s="24">
        <v>8.4</v>
      </c>
      <c r="E63" s="25">
        <v>5.3</v>
      </c>
      <c r="F63" s="24">
        <v>5.9</v>
      </c>
      <c r="G63" s="24">
        <v>6.7</v>
      </c>
      <c r="H63" s="24">
        <v>2.7</v>
      </c>
      <c r="I63" s="24">
        <v>5</v>
      </c>
      <c r="J63" s="24">
        <v>13.200000000000001</v>
      </c>
    </row>
    <row r="64" spans="1:10" ht="15" x14ac:dyDescent="0.2">
      <c r="A64" s="22" t="s">
        <v>120</v>
      </c>
      <c r="B64" s="23">
        <v>2</v>
      </c>
      <c r="C64" s="23">
        <v>0</v>
      </c>
      <c r="D64" s="24">
        <v>8.8000000000000007</v>
      </c>
      <c r="E64" s="25">
        <v>5.4</v>
      </c>
      <c r="F64" s="24">
        <v>4.8</v>
      </c>
      <c r="G64" s="24">
        <v>5.8</v>
      </c>
      <c r="H64" s="24">
        <v>4.4000000000000004</v>
      </c>
      <c r="I64" s="24">
        <v>5.0999999999999996</v>
      </c>
      <c r="J64" s="24">
        <v>12</v>
      </c>
    </row>
    <row r="65" spans="1:10" ht="15" x14ac:dyDescent="0.2">
      <c r="A65" s="22" t="s">
        <v>121</v>
      </c>
      <c r="B65" s="23">
        <v>11</v>
      </c>
      <c r="C65" s="23">
        <v>1</v>
      </c>
      <c r="D65" s="24">
        <v>7.7</v>
      </c>
      <c r="E65" s="25">
        <v>3.7</v>
      </c>
      <c r="F65" s="24">
        <v>3.4</v>
      </c>
      <c r="G65" s="24">
        <v>6.2</v>
      </c>
      <c r="H65" s="24">
        <v>3.3</v>
      </c>
      <c r="I65" s="24">
        <v>4.5</v>
      </c>
      <c r="J65" s="24">
        <v>12.149999999999999</v>
      </c>
    </row>
    <row r="66" spans="1:10" ht="15" x14ac:dyDescent="0.2">
      <c r="A66" s="22" t="s">
        <v>122</v>
      </c>
      <c r="B66" s="23">
        <v>7</v>
      </c>
      <c r="C66" s="23">
        <v>1</v>
      </c>
      <c r="D66" s="24">
        <v>6.6</v>
      </c>
      <c r="E66" s="25">
        <v>3.6</v>
      </c>
      <c r="F66" s="24">
        <v>4.8</v>
      </c>
      <c r="G66" s="24">
        <v>7.2</v>
      </c>
      <c r="H66" s="24">
        <v>3.5</v>
      </c>
      <c r="I66" s="24">
        <v>4.0999999999999996</v>
      </c>
      <c r="J66" s="24">
        <v>10.649999999999999</v>
      </c>
    </row>
    <row r="67" spans="1:10" ht="15" x14ac:dyDescent="0.2">
      <c r="A67" s="22" t="s">
        <v>123</v>
      </c>
      <c r="B67" s="23">
        <v>12</v>
      </c>
      <c r="C67" s="23">
        <v>1</v>
      </c>
      <c r="D67" s="24">
        <v>5.7</v>
      </c>
      <c r="E67" s="25">
        <v>5.3</v>
      </c>
      <c r="F67" s="24">
        <v>6</v>
      </c>
      <c r="G67" s="24">
        <v>8.1999999999999993</v>
      </c>
      <c r="H67" s="24">
        <v>4.7</v>
      </c>
      <c r="I67" s="24">
        <v>6.7</v>
      </c>
      <c r="J67" s="24">
        <v>13.5</v>
      </c>
    </row>
    <row r="68" spans="1:10" ht="15" x14ac:dyDescent="0.2">
      <c r="A68" s="22" t="s">
        <v>124</v>
      </c>
      <c r="B68" s="23">
        <v>5</v>
      </c>
      <c r="C68" s="23">
        <v>1</v>
      </c>
      <c r="D68" s="24">
        <v>5.7</v>
      </c>
      <c r="E68" s="25">
        <v>4</v>
      </c>
      <c r="F68" s="24">
        <v>5.0999999999999996</v>
      </c>
      <c r="G68" s="24">
        <v>6.2</v>
      </c>
      <c r="H68" s="24">
        <v>5</v>
      </c>
      <c r="I68" s="24">
        <v>5.5</v>
      </c>
      <c r="J68" s="24">
        <v>9.3000000000000007</v>
      </c>
    </row>
    <row r="69" spans="1:10" ht="15" x14ac:dyDescent="0.2">
      <c r="A69" s="22" t="s">
        <v>125</v>
      </c>
      <c r="B69" s="23">
        <v>7</v>
      </c>
      <c r="C69" s="23">
        <v>1</v>
      </c>
      <c r="D69" s="24">
        <v>5.5</v>
      </c>
      <c r="E69" s="25">
        <v>5.2</v>
      </c>
      <c r="F69" s="24">
        <v>4.9000000000000004</v>
      </c>
      <c r="G69" s="24">
        <v>6</v>
      </c>
      <c r="H69" s="24">
        <v>4.5</v>
      </c>
      <c r="I69" s="24">
        <v>5.4</v>
      </c>
      <c r="J69" s="24">
        <v>12.299999999999999</v>
      </c>
    </row>
    <row r="70" spans="1:10" ht="15" x14ac:dyDescent="0.2">
      <c r="A70" s="22" t="s">
        <v>126</v>
      </c>
      <c r="B70" s="23">
        <v>5</v>
      </c>
      <c r="C70" s="23">
        <v>1</v>
      </c>
      <c r="D70" s="24">
        <v>7.5</v>
      </c>
      <c r="E70" s="25">
        <v>3.5</v>
      </c>
      <c r="F70" s="24">
        <v>4.5</v>
      </c>
      <c r="G70" s="24">
        <v>7.6</v>
      </c>
      <c r="H70" s="24">
        <v>4</v>
      </c>
      <c r="I70" s="24">
        <v>3.5</v>
      </c>
      <c r="J70" s="24">
        <v>8.6999999999999993</v>
      </c>
    </row>
    <row r="71" spans="1:10" ht="15" x14ac:dyDescent="0.2">
      <c r="A71" s="22" t="s">
        <v>127</v>
      </c>
      <c r="B71" s="23">
        <v>9</v>
      </c>
      <c r="C71" s="23">
        <v>1</v>
      </c>
      <c r="D71" s="24">
        <v>6.4</v>
      </c>
      <c r="E71" s="25">
        <v>5.0999999999999996</v>
      </c>
      <c r="F71" s="24">
        <v>5.3</v>
      </c>
      <c r="G71" s="24">
        <v>7.1</v>
      </c>
      <c r="H71" s="24">
        <v>4.7</v>
      </c>
      <c r="I71" s="24">
        <v>5.3</v>
      </c>
      <c r="J71" s="24">
        <v>12</v>
      </c>
    </row>
    <row r="72" spans="1:10" ht="15" x14ac:dyDescent="0.2">
      <c r="A72" s="22" t="s">
        <v>128</v>
      </c>
      <c r="B72" s="23">
        <v>13</v>
      </c>
      <c r="C72" s="23">
        <v>1</v>
      </c>
      <c r="D72" s="24">
        <v>9.1</v>
      </c>
      <c r="E72" s="25">
        <v>6</v>
      </c>
      <c r="F72" s="24">
        <v>7.1</v>
      </c>
      <c r="G72" s="24">
        <v>8.4</v>
      </c>
      <c r="H72" s="24">
        <v>5.4</v>
      </c>
      <c r="I72" s="24">
        <v>5.9</v>
      </c>
      <c r="J72" s="24">
        <v>11.55</v>
      </c>
    </row>
    <row r="73" spans="1:10" ht="15" x14ac:dyDescent="0.2">
      <c r="A73" s="22" t="s">
        <v>129</v>
      </c>
      <c r="B73" s="23">
        <v>8</v>
      </c>
      <c r="C73" s="23">
        <v>0</v>
      </c>
      <c r="D73" s="24">
        <v>6.7</v>
      </c>
      <c r="E73" s="25">
        <v>3.2</v>
      </c>
      <c r="F73" s="24">
        <v>4.5</v>
      </c>
      <c r="G73" s="24">
        <v>5</v>
      </c>
      <c r="H73" s="24">
        <v>2.9</v>
      </c>
      <c r="I73" s="24">
        <v>3.7</v>
      </c>
      <c r="J73" s="24">
        <v>10.5</v>
      </c>
    </row>
    <row r="74" spans="1:10" ht="15" x14ac:dyDescent="0.2">
      <c r="A74" s="22" t="s">
        <v>130</v>
      </c>
      <c r="B74" s="23">
        <v>13</v>
      </c>
      <c r="C74" s="23">
        <v>1</v>
      </c>
      <c r="D74" s="24">
        <v>6.5</v>
      </c>
      <c r="E74" s="25">
        <v>5.8</v>
      </c>
      <c r="F74" s="24">
        <v>6</v>
      </c>
      <c r="G74" s="24">
        <v>8.6999999999999993</v>
      </c>
      <c r="H74" s="24">
        <v>4.5999999999999996</v>
      </c>
      <c r="I74" s="24">
        <v>6.6</v>
      </c>
      <c r="J74" s="24">
        <v>11.850000000000001</v>
      </c>
    </row>
    <row r="75" spans="1:10" ht="15" x14ac:dyDescent="0.2">
      <c r="A75" s="22" t="s">
        <v>131</v>
      </c>
      <c r="B75" s="23">
        <v>14</v>
      </c>
      <c r="C75" s="23">
        <v>1</v>
      </c>
      <c r="D75" s="24">
        <v>9.9</v>
      </c>
      <c r="E75" s="25">
        <v>5.2</v>
      </c>
      <c r="F75" s="24">
        <v>6.7</v>
      </c>
      <c r="G75" s="24">
        <v>6.8</v>
      </c>
      <c r="H75" s="24">
        <v>4.0999999999999996</v>
      </c>
      <c r="I75" s="24">
        <v>7.6</v>
      </c>
      <c r="J75" s="24">
        <v>14.700000000000001</v>
      </c>
    </row>
    <row r="76" spans="1:10" ht="15" x14ac:dyDescent="0.2">
      <c r="A76" s="22" t="s">
        <v>132</v>
      </c>
      <c r="B76" s="23">
        <v>10</v>
      </c>
      <c r="C76" s="23">
        <v>1</v>
      </c>
      <c r="D76" s="24">
        <v>8.5</v>
      </c>
      <c r="E76" s="25">
        <v>5.4</v>
      </c>
      <c r="F76" s="24">
        <v>6</v>
      </c>
      <c r="G76" s="24">
        <v>6.8</v>
      </c>
      <c r="H76" s="24">
        <v>4.4000000000000004</v>
      </c>
      <c r="I76" s="24">
        <v>5.5</v>
      </c>
      <c r="J76" s="24">
        <v>12.600000000000001</v>
      </c>
    </row>
    <row r="77" spans="1:10" ht="15" x14ac:dyDescent="0.2">
      <c r="A77" s="22" t="s">
        <v>133</v>
      </c>
      <c r="B77" s="23">
        <v>7</v>
      </c>
      <c r="C77" s="23">
        <v>0</v>
      </c>
      <c r="D77" s="24">
        <v>9.9</v>
      </c>
      <c r="E77" s="25">
        <v>4.5</v>
      </c>
      <c r="F77" s="24">
        <v>4.8</v>
      </c>
      <c r="G77" s="24">
        <v>4.9000000000000004</v>
      </c>
      <c r="H77" s="24">
        <v>3.1</v>
      </c>
      <c r="I77" s="24">
        <v>5</v>
      </c>
      <c r="J77" s="24">
        <v>13.350000000000001</v>
      </c>
    </row>
    <row r="78" spans="1:10" ht="15" x14ac:dyDescent="0.2">
      <c r="A78" s="22" t="s">
        <v>134</v>
      </c>
      <c r="B78" s="23">
        <v>3</v>
      </c>
      <c r="C78" s="23">
        <v>1</v>
      </c>
      <c r="D78" s="24">
        <v>7.6</v>
      </c>
      <c r="E78" s="25">
        <v>3.6</v>
      </c>
      <c r="F78" s="24">
        <v>5</v>
      </c>
      <c r="G78" s="24">
        <v>7.4</v>
      </c>
      <c r="H78" s="24">
        <v>4.5</v>
      </c>
      <c r="I78" s="24">
        <v>4.5999999999999996</v>
      </c>
      <c r="J78" s="24">
        <v>11.25</v>
      </c>
    </row>
    <row r="79" spans="1:10" ht="15" x14ac:dyDescent="0.2">
      <c r="A79" s="22" t="s">
        <v>135</v>
      </c>
      <c r="B79" s="23">
        <v>5</v>
      </c>
      <c r="C79" s="23">
        <v>0</v>
      </c>
      <c r="D79" s="24">
        <v>9.4</v>
      </c>
      <c r="E79" s="25">
        <v>5.3</v>
      </c>
      <c r="F79" s="24">
        <v>4.9000000000000004</v>
      </c>
      <c r="G79" s="24">
        <v>8.5</v>
      </c>
      <c r="H79" s="24">
        <v>4.3</v>
      </c>
      <c r="I79" s="24">
        <v>6.2</v>
      </c>
      <c r="J79" s="24">
        <v>12</v>
      </c>
    </row>
    <row r="80" spans="1:10" ht="15" x14ac:dyDescent="0.2">
      <c r="A80" s="22" t="s">
        <v>136</v>
      </c>
      <c r="B80" s="23">
        <v>10</v>
      </c>
      <c r="C80" s="23">
        <v>0</v>
      </c>
      <c r="D80" s="24">
        <v>9.3000000000000007</v>
      </c>
      <c r="E80" s="25">
        <v>5</v>
      </c>
      <c r="F80" s="24">
        <v>5.9</v>
      </c>
      <c r="G80" s="24">
        <v>4.5999999999999996</v>
      </c>
      <c r="H80" s="24">
        <v>5.2</v>
      </c>
      <c r="I80" s="24">
        <v>7.6</v>
      </c>
      <c r="J80" s="24">
        <v>12.149999999999999</v>
      </c>
    </row>
    <row r="81" spans="1:10" ht="15" x14ac:dyDescent="0.2">
      <c r="A81" s="22" t="s">
        <v>137</v>
      </c>
      <c r="B81" s="23">
        <v>10</v>
      </c>
      <c r="C81" s="23">
        <v>1</v>
      </c>
      <c r="D81" s="24">
        <v>7.1</v>
      </c>
      <c r="E81" s="25">
        <v>3.4</v>
      </c>
      <c r="F81" s="24">
        <v>5.9</v>
      </c>
      <c r="G81" s="24">
        <v>7.8</v>
      </c>
      <c r="H81" s="24">
        <v>2.6</v>
      </c>
      <c r="I81" s="24">
        <v>4.0999999999999996</v>
      </c>
      <c r="J81" s="24">
        <v>11.399999999999999</v>
      </c>
    </row>
    <row r="82" spans="1:10" ht="15" x14ac:dyDescent="0.2">
      <c r="A82" s="22" t="s">
        <v>138</v>
      </c>
      <c r="B82" s="23">
        <v>8</v>
      </c>
      <c r="C82" s="23">
        <v>0</v>
      </c>
      <c r="D82" s="24">
        <v>9.9</v>
      </c>
      <c r="E82" s="25">
        <v>4.5</v>
      </c>
      <c r="F82" s="24">
        <v>4.8</v>
      </c>
      <c r="G82" s="24">
        <v>4.9000000000000004</v>
      </c>
      <c r="H82" s="24">
        <v>3.2</v>
      </c>
      <c r="I82" s="24">
        <v>4.8</v>
      </c>
      <c r="J82" s="24">
        <v>13.200000000000001</v>
      </c>
    </row>
    <row r="83" spans="1:10" ht="15" x14ac:dyDescent="0.2">
      <c r="A83" s="22" t="s">
        <v>139</v>
      </c>
      <c r="B83" s="23">
        <v>2</v>
      </c>
      <c r="C83" s="23">
        <v>0</v>
      </c>
      <c r="D83" s="24">
        <v>8.6999999999999993</v>
      </c>
      <c r="E83" s="25">
        <v>4.7</v>
      </c>
      <c r="F83" s="24">
        <v>4.5999999999999996</v>
      </c>
      <c r="G83" s="24">
        <v>6.8</v>
      </c>
      <c r="H83" s="24">
        <v>4.3</v>
      </c>
      <c r="I83" s="24">
        <v>4.9000000000000004</v>
      </c>
      <c r="J83" s="24">
        <v>12</v>
      </c>
    </row>
    <row r="84" spans="1:10" ht="15" x14ac:dyDescent="0.2">
      <c r="A84" s="22" t="s">
        <v>140</v>
      </c>
      <c r="B84" s="23">
        <v>6</v>
      </c>
      <c r="C84" s="23">
        <v>0</v>
      </c>
      <c r="D84" s="24">
        <v>8.6</v>
      </c>
      <c r="E84" s="25">
        <v>4.4000000000000004</v>
      </c>
      <c r="F84" s="24">
        <v>4</v>
      </c>
      <c r="G84" s="24">
        <v>6.3</v>
      </c>
      <c r="H84" s="24">
        <v>2.7</v>
      </c>
      <c r="I84" s="24">
        <v>3.9</v>
      </c>
      <c r="J84" s="24">
        <v>12.75</v>
      </c>
    </row>
    <row r="85" spans="1:10" ht="15" x14ac:dyDescent="0.2">
      <c r="A85" s="22" t="s">
        <v>141</v>
      </c>
      <c r="B85" s="23">
        <v>5</v>
      </c>
      <c r="C85" s="23">
        <v>1</v>
      </c>
      <c r="D85" s="24">
        <v>6.4</v>
      </c>
      <c r="E85" s="25">
        <v>3.2</v>
      </c>
      <c r="F85" s="24">
        <v>5</v>
      </c>
      <c r="G85" s="24">
        <v>8.4</v>
      </c>
      <c r="H85" s="24">
        <v>2</v>
      </c>
      <c r="I85" s="24">
        <v>3.6</v>
      </c>
      <c r="J85" s="24">
        <v>9.75</v>
      </c>
    </row>
    <row r="86" spans="1:10" ht="15" x14ac:dyDescent="0.2">
      <c r="A86" s="22" t="s">
        <v>142</v>
      </c>
      <c r="B86" s="23">
        <v>4</v>
      </c>
      <c r="C86" s="23">
        <v>0</v>
      </c>
      <c r="D86" s="24">
        <v>7.7</v>
      </c>
      <c r="E86" s="25">
        <v>4.0999999999999996</v>
      </c>
      <c r="F86" s="24">
        <v>4.3</v>
      </c>
      <c r="G86" s="24">
        <v>5.9</v>
      </c>
      <c r="H86" s="24">
        <v>4.7</v>
      </c>
      <c r="I86" s="24">
        <v>6.6</v>
      </c>
      <c r="J86" s="24">
        <v>11.55</v>
      </c>
    </row>
    <row r="87" spans="1:10" ht="15" x14ac:dyDescent="0.2">
      <c r="A87" s="22" t="s">
        <v>143</v>
      </c>
      <c r="B87" s="23">
        <v>13</v>
      </c>
      <c r="C87" s="23">
        <v>1</v>
      </c>
      <c r="D87" s="24">
        <v>7.5</v>
      </c>
      <c r="E87" s="25">
        <v>3.5</v>
      </c>
      <c r="F87" s="24">
        <v>4.5</v>
      </c>
      <c r="G87" s="24">
        <v>7.6</v>
      </c>
      <c r="H87" s="24">
        <v>3.4</v>
      </c>
      <c r="I87" s="24">
        <v>4.5</v>
      </c>
      <c r="J87" s="24">
        <v>10.8</v>
      </c>
    </row>
    <row r="88" spans="1:10" ht="15" x14ac:dyDescent="0.2">
      <c r="A88" s="22" t="s">
        <v>144</v>
      </c>
      <c r="B88" s="23">
        <v>4</v>
      </c>
      <c r="C88" s="23">
        <v>1</v>
      </c>
      <c r="D88" s="24">
        <v>5</v>
      </c>
      <c r="E88" s="25">
        <v>3.6</v>
      </c>
      <c r="F88" s="24">
        <v>4.9000000000000004</v>
      </c>
      <c r="G88" s="24">
        <v>8.1999999999999993</v>
      </c>
      <c r="H88" s="24">
        <v>2.4</v>
      </c>
      <c r="I88" s="24">
        <v>3</v>
      </c>
      <c r="J88" s="24">
        <v>9</v>
      </c>
    </row>
    <row r="89" spans="1:10" ht="15" x14ac:dyDescent="0.2">
      <c r="A89" s="22" t="s">
        <v>145</v>
      </c>
      <c r="B89" s="23">
        <v>11</v>
      </c>
      <c r="C89" s="23">
        <v>0</v>
      </c>
      <c r="D89" s="24">
        <v>7.7</v>
      </c>
      <c r="E89" s="25">
        <v>4.0999999999999996</v>
      </c>
      <c r="F89" s="24">
        <v>4.3</v>
      </c>
      <c r="G89" s="24">
        <v>5.9</v>
      </c>
      <c r="H89" s="24">
        <v>5.0999999999999996</v>
      </c>
      <c r="I89" s="24">
        <v>6.7</v>
      </c>
      <c r="J89" s="24">
        <v>12.299999999999999</v>
      </c>
    </row>
    <row r="90" spans="1:10" ht="15" x14ac:dyDescent="0.2">
      <c r="A90" s="22" t="s">
        <v>146</v>
      </c>
      <c r="B90" s="23">
        <v>8</v>
      </c>
      <c r="C90" s="23">
        <v>0</v>
      </c>
      <c r="D90" s="24">
        <v>9.1</v>
      </c>
      <c r="E90" s="25">
        <v>3.6</v>
      </c>
      <c r="F90" s="24">
        <v>4.5999999999999996</v>
      </c>
      <c r="G90" s="24">
        <v>8.3000000000000007</v>
      </c>
      <c r="H90" s="24">
        <v>4.5999999999999996</v>
      </c>
      <c r="I90" s="24">
        <v>5.4</v>
      </c>
      <c r="J90" s="24">
        <v>11.100000000000001</v>
      </c>
    </row>
    <row r="91" spans="1:10" ht="15" x14ac:dyDescent="0.2">
      <c r="A91" s="22" t="s">
        <v>147</v>
      </c>
      <c r="B91" s="23">
        <v>14</v>
      </c>
      <c r="C91" s="23">
        <v>1</v>
      </c>
      <c r="D91" s="24">
        <v>5.5</v>
      </c>
      <c r="E91" s="25">
        <v>7</v>
      </c>
      <c r="F91" s="24">
        <v>8.1999999999999993</v>
      </c>
      <c r="G91" s="24">
        <v>6.3</v>
      </c>
      <c r="H91" s="24">
        <v>5.5</v>
      </c>
      <c r="I91" s="24">
        <v>7</v>
      </c>
      <c r="J91" s="24">
        <v>13.950000000000001</v>
      </c>
    </row>
    <row r="92" spans="1:10" ht="15" x14ac:dyDescent="0.2">
      <c r="A92" s="22" t="s">
        <v>148</v>
      </c>
      <c r="B92" s="23">
        <v>15</v>
      </c>
      <c r="C92" s="23">
        <v>0</v>
      </c>
      <c r="D92" s="24">
        <v>9.1</v>
      </c>
      <c r="E92" s="25">
        <v>5.2</v>
      </c>
      <c r="F92" s="24">
        <v>5.4</v>
      </c>
      <c r="G92" s="24">
        <v>7.3</v>
      </c>
      <c r="H92" s="24">
        <v>4.4000000000000004</v>
      </c>
      <c r="I92" s="24">
        <v>4.0999999999999996</v>
      </c>
      <c r="J92" s="24">
        <v>11.850000000000001</v>
      </c>
    </row>
    <row r="93" spans="1:10" ht="15" x14ac:dyDescent="0.2">
      <c r="A93" s="22" t="s">
        <v>149</v>
      </c>
      <c r="B93" s="23">
        <v>7</v>
      </c>
      <c r="C93" s="23">
        <v>1</v>
      </c>
      <c r="D93" s="24">
        <v>7.1</v>
      </c>
      <c r="E93" s="25">
        <v>4.2</v>
      </c>
      <c r="F93" s="24">
        <v>4.5</v>
      </c>
      <c r="G93" s="24">
        <v>9.9</v>
      </c>
      <c r="H93" s="24">
        <v>2</v>
      </c>
      <c r="I93" s="24">
        <v>2.6</v>
      </c>
      <c r="J93" s="24">
        <v>9.75</v>
      </c>
    </row>
    <row r="94" spans="1:10" ht="15" x14ac:dyDescent="0.2">
      <c r="A94" s="22" t="s">
        <v>150</v>
      </c>
      <c r="B94" s="23">
        <v>14</v>
      </c>
      <c r="C94" s="23">
        <v>0</v>
      </c>
      <c r="D94" s="24">
        <v>9.1999999999999993</v>
      </c>
      <c r="E94" s="25">
        <v>5.4</v>
      </c>
      <c r="F94" s="24">
        <v>4.8</v>
      </c>
      <c r="G94" s="24">
        <v>7.1</v>
      </c>
      <c r="H94" s="24">
        <v>4.4000000000000004</v>
      </c>
      <c r="I94" s="24">
        <v>5.3</v>
      </c>
      <c r="J94" s="24">
        <v>12.899999999999999</v>
      </c>
    </row>
    <row r="95" spans="1:10" ht="15" x14ac:dyDescent="0.2">
      <c r="A95" s="22" t="s">
        <v>151</v>
      </c>
      <c r="B95" s="23">
        <v>11</v>
      </c>
      <c r="C95" s="23">
        <v>1</v>
      </c>
      <c r="D95" s="24">
        <v>9.3000000000000007</v>
      </c>
      <c r="E95" s="25">
        <v>5</v>
      </c>
      <c r="F95" s="24">
        <v>5.9</v>
      </c>
      <c r="G95" s="24">
        <v>4.5999999999999996</v>
      </c>
      <c r="H95" s="24">
        <v>4.8</v>
      </c>
      <c r="I95" s="24">
        <v>7</v>
      </c>
      <c r="J95" s="24">
        <v>13.350000000000001</v>
      </c>
    </row>
    <row r="96" spans="1:10" ht="15" x14ac:dyDescent="0.2">
      <c r="A96" s="22" t="s">
        <v>152</v>
      </c>
      <c r="B96" s="23">
        <v>8</v>
      </c>
      <c r="C96" s="23">
        <v>0</v>
      </c>
      <c r="D96" s="24">
        <v>9.3000000000000007</v>
      </c>
      <c r="E96" s="25">
        <v>5.3</v>
      </c>
      <c r="F96" s="24">
        <v>5.5</v>
      </c>
      <c r="G96" s="24">
        <v>7.4</v>
      </c>
      <c r="H96" s="24">
        <v>3.6</v>
      </c>
      <c r="I96" s="24">
        <v>4.5999999999999996</v>
      </c>
      <c r="J96" s="24">
        <v>12.600000000000001</v>
      </c>
    </row>
    <row r="97" spans="1:10" ht="15" x14ac:dyDescent="0.2">
      <c r="A97" s="22" t="s">
        <v>153</v>
      </c>
      <c r="B97" s="23">
        <v>12</v>
      </c>
      <c r="C97" s="23">
        <v>0</v>
      </c>
      <c r="D97" s="24">
        <v>8.6</v>
      </c>
      <c r="E97" s="25">
        <v>6.3</v>
      </c>
      <c r="F97" s="24">
        <v>5.7</v>
      </c>
      <c r="G97" s="24">
        <v>6.7</v>
      </c>
      <c r="H97" s="24">
        <v>4.9000000000000004</v>
      </c>
      <c r="I97" s="24">
        <v>5.3</v>
      </c>
      <c r="J97" s="24">
        <v>12.149999999999999</v>
      </c>
    </row>
    <row r="98" spans="1:10" ht="15" x14ac:dyDescent="0.2">
      <c r="A98" s="22" t="s">
        <v>154</v>
      </c>
      <c r="B98" s="23">
        <v>10</v>
      </c>
      <c r="C98" s="23">
        <v>1</v>
      </c>
      <c r="D98" s="24">
        <v>7.4</v>
      </c>
      <c r="E98" s="25">
        <v>3.4</v>
      </c>
      <c r="F98" s="24">
        <v>4.8</v>
      </c>
      <c r="G98" s="24">
        <v>7.2</v>
      </c>
      <c r="H98" s="24">
        <v>4.2</v>
      </c>
      <c r="I98" s="24">
        <v>5</v>
      </c>
      <c r="J98" s="24">
        <v>10.8</v>
      </c>
    </row>
    <row r="99" spans="1:10" ht="15" x14ac:dyDescent="0.2">
      <c r="A99" s="22" t="s">
        <v>155</v>
      </c>
      <c r="B99" s="23">
        <v>11</v>
      </c>
      <c r="C99" s="23">
        <v>0</v>
      </c>
      <c r="D99" s="24">
        <v>8.6999999999999993</v>
      </c>
      <c r="E99" s="25">
        <v>4.7</v>
      </c>
      <c r="F99" s="24">
        <v>2.9</v>
      </c>
      <c r="G99" s="24">
        <v>5.6</v>
      </c>
      <c r="H99" s="24">
        <v>3.1</v>
      </c>
      <c r="I99" s="24">
        <v>3.2</v>
      </c>
      <c r="J99" s="24">
        <v>11.55</v>
      </c>
    </row>
    <row r="100" spans="1:10" ht="15" x14ac:dyDescent="0.2">
      <c r="A100" s="22" t="s">
        <v>156</v>
      </c>
      <c r="B100" s="23">
        <v>1</v>
      </c>
      <c r="C100" s="23">
        <v>1</v>
      </c>
      <c r="D100" s="24">
        <v>7.8</v>
      </c>
      <c r="E100" s="25">
        <v>4.9000000000000004</v>
      </c>
      <c r="F100" s="24">
        <v>7.1</v>
      </c>
      <c r="G100" s="24">
        <v>7.9</v>
      </c>
      <c r="H100" s="24">
        <v>4.3</v>
      </c>
      <c r="I100" s="24">
        <v>5.3</v>
      </c>
      <c r="J100" s="24">
        <v>11.100000000000001</v>
      </c>
    </row>
    <row r="101" spans="1:10" ht="15" x14ac:dyDescent="0.2">
      <c r="A101" s="22" t="s">
        <v>157</v>
      </c>
      <c r="B101" s="23">
        <v>6</v>
      </c>
      <c r="C101" s="23">
        <v>1</v>
      </c>
      <c r="D101" s="24">
        <v>7.9</v>
      </c>
      <c r="E101" s="25">
        <v>3</v>
      </c>
      <c r="F101" s="24">
        <v>4.8</v>
      </c>
      <c r="G101" s="24">
        <v>9.6999999999999993</v>
      </c>
      <c r="H101" s="24">
        <v>3.4</v>
      </c>
      <c r="I101" s="24">
        <v>5.0999999999999996</v>
      </c>
      <c r="J101" s="24">
        <v>10.5</v>
      </c>
    </row>
    <row r="102" spans="1:10" ht="15" x14ac:dyDescent="0.2">
      <c r="A102" s="22" t="s">
        <v>158</v>
      </c>
      <c r="B102" s="23">
        <v>8</v>
      </c>
      <c r="C102" s="23">
        <v>1</v>
      </c>
      <c r="D102" s="24">
        <v>7.6</v>
      </c>
      <c r="E102" s="25">
        <v>3.6</v>
      </c>
      <c r="F102" s="24">
        <v>4.5999999999999996</v>
      </c>
      <c r="G102" s="24">
        <v>7.7</v>
      </c>
      <c r="H102" s="24">
        <v>3.1</v>
      </c>
      <c r="I102" s="24">
        <v>4.9000000000000004</v>
      </c>
      <c r="J102" s="24">
        <v>9.1499999999999986</v>
      </c>
    </row>
    <row r="103" spans="1:10" ht="15" x14ac:dyDescent="0.2">
      <c r="A103" s="22" t="s">
        <v>159</v>
      </c>
      <c r="B103" s="23">
        <v>14</v>
      </c>
      <c r="C103" s="23">
        <v>1</v>
      </c>
      <c r="D103" s="24">
        <v>9.1999999999999993</v>
      </c>
      <c r="E103" s="25">
        <v>5</v>
      </c>
      <c r="F103" s="24">
        <v>6.2</v>
      </c>
      <c r="G103" s="24">
        <v>7.3</v>
      </c>
      <c r="H103" s="24">
        <v>5.0999999999999996</v>
      </c>
      <c r="I103" s="24">
        <v>5.2</v>
      </c>
      <c r="J103" s="24">
        <v>10.649999999999999</v>
      </c>
    </row>
    <row r="104" spans="1:10" ht="15" x14ac:dyDescent="0.2">
      <c r="A104" s="22" t="s">
        <v>160</v>
      </c>
      <c r="B104" s="23">
        <v>14</v>
      </c>
      <c r="C104" s="23">
        <v>1</v>
      </c>
      <c r="D104" s="24">
        <v>7.7</v>
      </c>
      <c r="E104" s="25">
        <v>4.7</v>
      </c>
      <c r="F104" s="24">
        <v>7</v>
      </c>
      <c r="G104" s="24">
        <v>7.7</v>
      </c>
      <c r="H104" s="24">
        <v>4</v>
      </c>
      <c r="I104" s="24">
        <v>4.7</v>
      </c>
      <c r="J104" s="24">
        <v>11.399999999999999</v>
      </c>
    </row>
    <row r="105" spans="1:10" ht="15" x14ac:dyDescent="0.2">
      <c r="A105" s="22" t="s">
        <v>161</v>
      </c>
      <c r="B105" s="23">
        <v>12</v>
      </c>
      <c r="C105" s="23">
        <v>0</v>
      </c>
      <c r="D105" s="24">
        <v>9.5</v>
      </c>
      <c r="E105" s="25">
        <v>7.1</v>
      </c>
      <c r="F105" s="24">
        <v>6.6</v>
      </c>
      <c r="G105" s="24">
        <v>7.6</v>
      </c>
      <c r="H105" s="24">
        <v>5.6</v>
      </c>
      <c r="I105" s="24">
        <v>5.5</v>
      </c>
      <c r="J105" s="24">
        <v>13.5</v>
      </c>
    </row>
    <row r="106" spans="1:10" ht="15" x14ac:dyDescent="0.2">
      <c r="A106" s="22" t="s">
        <v>162</v>
      </c>
      <c r="B106" s="23">
        <v>15</v>
      </c>
      <c r="C106" s="23">
        <v>1</v>
      </c>
      <c r="D106" s="24">
        <v>6.5</v>
      </c>
      <c r="E106" s="25">
        <v>5.8</v>
      </c>
      <c r="F106" s="24">
        <v>6</v>
      </c>
      <c r="G106" s="24">
        <v>8.6999999999999993</v>
      </c>
      <c r="H106" s="24">
        <v>5</v>
      </c>
      <c r="I106" s="24">
        <v>6.8</v>
      </c>
      <c r="J106" s="24">
        <v>13.350000000000001</v>
      </c>
    </row>
    <row r="107" spans="1:10" ht="15" x14ac:dyDescent="0.2">
      <c r="A107" s="22" t="s">
        <v>163</v>
      </c>
      <c r="B107" s="23">
        <v>13</v>
      </c>
      <c r="C107" s="23">
        <v>1</v>
      </c>
      <c r="D107" s="24">
        <v>8.3000000000000007</v>
      </c>
      <c r="E107" s="25">
        <v>3.4</v>
      </c>
      <c r="F107" s="24">
        <v>5.2</v>
      </c>
      <c r="G107" s="24">
        <v>9.1</v>
      </c>
      <c r="H107" s="24">
        <v>4.2</v>
      </c>
      <c r="I107" s="24">
        <v>5.9</v>
      </c>
      <c r="J107" s="24">
        <v>11.25</v>
      </c>
    </row>
    <row r="108" spans="1:10" ht="15" x14ac:dyDescent="0.2">
      <c r="A108" s="22" t="s">
        <v>164</v>
      </c>
      <c r="B108" s="23">
        <v>15</v>
      </c>
      <c r="C108" s="23">
        <v>0</v>
      </c>
      <c r="D108" s="24">
        <v>9.6</v>
      </c>
      <c r="E108" s="25">
        <v>5.6</v>
      </c>
      <c r="F108" s="24">
        <v>5.5</v>
      </c>
      <c r="G108" s="24">
        <v>7.7</v>
      </c>
      <c r="H108" s="24">
        <v>4.4000000000000004</v>
      </c>
      <c r="I108" s="24">
        <v>6.5</v>
      </c>
      <c r="J108" s="24">
        <v>13.950000000000001</v>
      </c>
    </row>
    <row r="109" spans="1:10" ht="15" x14ac:dyDescent="0.2">
      <c r="A109" s="22" t="s">
        <v>165</v>
      </c>
      <c r="B109" s="23">
        <v>1</v>
      </c>
      <c r="C109" s="23">
        <v>1</v>
      </c>
      <c r="D109" s="24">
        <v>5.9</v>
      </c>
      <c r="E109" s="25">
        <v>5.5</v>
      </c>
      <c r="F109" s="24">
        <v>6.2</v>
      </c>
      <c r="G109" s="24">
        <v>8.4</v>
      </c>
      <c r="H109" s="24">
        <v>5.8</v>
      </c>
      <c r="I109" s="24">
        <v>8.6999999999999993</v>
      </c>
      <c r="J109" s="24">
        <v>12</v>
      </c>
    </row>
    <row r="110" spans="1:10" ht="15" x14ac:dyDescent="0.2">
      <c r="A110" s="22" t="s">
        <v>166</v>
      </c>
      <c r="B110" s="23">
        <v>7</v>
      </c>
      <c r="C110" s="23">
        <v>0</v>
      </c>
      <c r="D110" s="24">
        <v>8.6999999999999993</v>
      </c>
      <c r="E110" s="25">
        <v>3.7</v>
      </c>
      <c r="F110" s="24">
        <v>4.8</v>
      </c>
      <c r="G110" s="24">
        <v>3.8</v>
      </c>
      <c r="H110" s="24">
        <v>4.5999999999999996</v>
      </c>
      <c r="I110" s="24">
        <v>5.5</v>
      </c>
      <c r="J110" s="24">
        <v>11.399999999999999</v>
      </c>
    </row>
    <row r="111" spans="1:10" ht="15" x14ac:dyDescent="0.2">
      <c r="A111" s="22" t="s">
        <v>167</v>
      </c>
      <c r="B111" s="23">
        <v>2</v>
      </c>
      <c r="C111" s="23">
        <v>0</v>
      </c>
      <c r="D111" s="24">
        <v>6.7</v>
      </c>
      <c r="E111" s="25">
        <v>3.2</v>
      </c>
      <c r="F111" s="24">
        <v>4.5</v>
      </c>
      <c r="G111" s="24">
        <v>5</v>
      </c>
      <c r="H111" s="24">
        <v>3.8</v>
      </c>
      <c r="I111" s="24">
        <v>5.5</v>
      </c>
      <c r="J111" s="24">
        <v>10.649999999999999</v>
      </c>
    </row>
    <row r="112" spans="1:10" ht="15" x14ac:dyDescent="0.2">
      <c r="A112" s="22" t="s">
        <v>168</v>
      </c>
      <c r="B112" s="23">
        <v>7</v>
      </c>
      <c r="C112" s="23">
        <v>0</v>
      </c>
      <c r="D112" s="24">
        <v>9.6999999999999993</v>
      </c>
      <c r="E112" s="25">
        <v>6.5</v>
      </c>
      <c r="F112" s="24">
        <v>6.1</v>
      </c>
      <c r="G112" s="24">
        <v>6.7</v>
      </c>
      <c r="H112" s="24">
        <v>3.7</v>
      </c>
      <c r="I112" s="24">
        <v>7.1</v>
      </c>
      <c r="J112" s="24">
        <v>12.149999999999999</v>
      </c>
    </row>
    <row r="113" spans="1:10" ht="15" x14ac:dyDescent="0.2">
      <c r="A113" s="22" t="s">
        <v>169</v>
      </c>
      <c r="B113" s="23">
        <v>12</v>
      </c>
      <c r="C113" s="23">
        <v>0</v>
      </c>
      <c r="D113" s="24">
        <v>8.8000000000000007</v>
      </c>
      <c r="E113" s="25">
        <v>5</v>
      </c>
      <c r="F113" s="24">
        <v>4.5</v>
      </c>
      <c r="G113" s="24">
        <v>6.7</v>
      </c>
      <c r="H113" s="24">
        <v>4</v>
      </c>
      <c r="I113" s="24">
        <v>6.6</v>
      </c>
      <c r="J113" s="24">
        <v>11.850000000000001</v>
      </c>
    </row>
    <row r="114" spans="1:10" ht="15" x14ac:dyDescent="0.2">
      <c r="A114" s="22" t="s">
        <v>170</v>
      </c>
      <c r="B114" s="23">
        <v>7</v>
      </c>
      <c r="C114" s="23">
        <v>1</v>
      </c>
      <c r="D114" s="24">
        <v>8.1999999999999993</v>
      </c>
      <c r="E114" s="25">
        <v>3.6</v>
      </c>
      <c r="F114" s="24">
        <v>5</v>
      </c>
      <c r="G114" s="24">
        <v>9</v>
      </c>
      <c r="H114" s="24">
        <v>4.5</v>
      </c>
      <c r="I114" s="24">
        <v>5.2</v>
      </c>
      <c r="J114" s="24">
        <v>10.8</v>
      </c>
    </row>
    <row r="115" spans="1:10" ht="15" x14ac:dyDescent="0.2">
      <c r="A115" s="22" t="s">
        <v>171</v>
      </c>
      <c r="B115" s="23">
        <v>14</v>
      </c>
      <c r="C115" s="23">
        <v>1</v>
      </c>
      <c r="D115" s="24">
        <v>8.9</v>
      </c>
      <c r="E115" s="25">
        <v>5.8</v>
      </c>
      <c r="F115" s="24">
        <v>6.9</v>
      </c>
      <c r="G115" s="24">
        <v>8.1999999999999993</v>
      </c>
      <c r="H115" s="24">
        <v>4.2</v>
      </c>
      <c r="I115" s="24">
        <v>5.6</v>
      </c>
      <c r="J115" s="24">
        <v>11.55</v>
      </c>
    </row>
    <row r="116" spans="1:10" ht="15" x14ac:dyDescent="0.2">
      <c r="A116" s="22" t="s">
        <v>172</v>
      </c>
      <c r="B116" s="23">
        <v>14</v>
      </c>
      <c r="C116" s="23">
        <v>1</v>
      </c>
      <c r="D116" s="24">
        <v>8.4</v>
      </c>
      <c r="E116" s="25">
        <v>5.3</v>
      </c>
      <c r="F116" s="24">
        <v>5.9</v>
      </c>
      <c r="G116" s="24">
        <v>6.7</v>
      </c>
      <c r="H116" s="24">
        <v>4</v>
      </c>
      <c r="I116" s="24">
        <v>4.9000000000000004</v>
      </c>
      <c r="J116" s="24">
        <v>11.850000000000001</v>
      </c>
    </row>
    <row r="117" spans="1:10" ht="15" x14ac:dyDescent="0.2">
      <c r="A117" s="22" t="s">
        <v>173</v>
      </c>
      <c r="B117" s="23">
        <v>11</v>
      </c>
      <c r="C117" s="23">
        <v>1</v>
      </c>
      <c r="D117" s="24">
        <v>7.7</v>
      </c>
      <c r="E117" s="25">
        <v>4.7</v>
      </c>
      <c r="F117" s="24">
        <v>7</v>
      </c>
      <c r="G117" s="24">
        <v>7.7</v>
      </c>
      <c r="H117" s="24">
        <v>5.0999999999999996</v>
      </c>
      <c r="I117" s="24">
        <v>5.4</v>
      </c>
      <c r="J117" s="24">
        <v>10.350000000000001</v>
      </c>
    </row>
    <row r="118" spans="1:10" ht="15" x14ac:dyDescent="0.2">
      <c r="A118" s="22" t="s">
        <v>174</v>
      </c>
      <c r="B118" s="23">
        <v>10</v>
      </c>
      <c r="C118" s="23">
        <v>1</v>
      </c>
      <c r="D118" s="24">
        <v>9.1999999999999993</v>
      </c>
      <c r="E118" s="25">
        <v>6.5</v>
      </c>
      <c r="F118" s="24">
        <v>6.2</v>
      </c>
      <c r="G118" s="24">
        <v>7.3</v>
      </c>
      <c r="H118" s="24">
        <v>4.2</v>
      </c>
      <c r="I118" s="24">
        <v>7.7</v>
      </c>
      <c r="J118" s="24">
        <v>14.25</v>
      </c>
    </row>
    <row r="119" spans="1:10" ht="15" x14ac:dyDescent="0.2">
      <c r="A119" s="22" t="s">
        <v>175</v>
      </c>
      <c r="B119" s="23">
        <v>5</v>
      </c>
      <c r="C119" s="23">
        <v>1</v>
      </c>
      <c r="D119" s="24">
        <v>7.3</v>
      </c>
      <c r="E119" s="25">
        <v>3.6</v>
      </c>
      <c r="F119" s="24">
        <v>6.1</v>
      </c>
      <c r="G119" s="24">
        <v>8</v>
      </c>
      <c r="H119" s="24">
        <v>2.8</v>
      </c>
      <c r="I119" s="24">
        <v>4.0999999999999996</v>
      </c>
      <c r="J119" s="24">
        <v>11.25</v>
      </c>
    </row>
    <row r="120" spans="1:10" ht="15" x14ac:dyDescent="0.2">
      <c r="A120" s="22" t="s">
        <v>176</v>
      </c>
      <c r="B120" s="23">
        <v>11</v>
      </c>
      <c r="C120" s="23">
        <v>0</v>
      </c>
      <c r="D120" s="24">
        <v>9</v>
      </c>
      <c r="E120" s="25">
        <v>5.6</v>
      </c>
      <c r="F120" s="24">
        <v>5</v>
      </c>
      <c r="G120" s="24">
        <v>6</v>
      </c>
      <c r="H120" s="24">
        <v>3.3</v>
      </c>
      <c r="I120" s="24">
        <v>4.2</v>
      </c>
      <c r="J120" s="24">
        <v>12</v>
      </c>
    </row>
    <row r="121" spans="1:10" ht="15" x14ac:dyDescent="0.2">
      <c r="A121" s="22" t="s">
        <v>177</v>
      </c>
      <c r="B121" s="23">
        <v>6</v>
      </c>
      <c r="C121" s="23">
        <v>1</v>
      </c>
      <c r="D121" s="24">
        <v>8.1</v>
      </c>
      <c r="E121" s="25">
        <v>2.5</v>
      </c>
      <c r="F121" s="24">
        <v>3.8</v>
      </c>
      <c r="G121" s="24">
        <v>6.6</v>
      </c>
      <c r="H121" s="24">
        <v>2.6</v>
      </c>
      <c r="I121" s="24">
        <v>3.9</v>
      </c>
      <c r="J121" s="24">
        <v>10.649999999999999</v>
      </c>
    </row>
    <row r="122" spans="1:10" ht="15" x14ac:dyDescent="0.2">
      <c r="A122" s="22" t="s">
        <v>178</v>
      </c>
      <c r="B122" s="23">
        <v>9</v>
      </c>
      <c r="C122" s="23">
        <v>1</v>
      </c>
      <c r="D122" s="24">
        <v>7.4</v>
      </c>
      <c r="E122" s="25">
        <v>6.6</v>
      </c>
      <c r="F122" s="24">
        <v>6.9</v>
      </c>
      <c r="G122" s="24">
        <v>9.6</v>
      </c>
      <c r="H122" s="24">
        <v>5.7</v>
      </c>
      <c r="I122" s="24">
        <v>7</v>
      </c>
      <c r="J122" s="24">
        <v>13.200000000000001</v>
      </c>
    </row>
    <row r="123" spans="1:10" ht="15" x14ac:dyDescent="0.2">
      <c r="A123" s="22" t="s">
        <v>179</v>
      </c>
      <c r="B123" s="23">
        <v>9</v>
      </c>
      <c r="C123" s="23">
        <v>1</v>
      </c>
      <c r="D123" s="24">
        <v>7.9</v>
      </c>
      <c r="E123" s="25">
        <v>4.5</v>
      </c>
      <c r="F123" s="24">
        <v>4.8</v>
      </c>
      <c r="G123" s="24">
        <v>9.6999999999999993</v>
      </c>
      <c r="H123" s="24">
        <v>4.8</v>
      </c>
      <c r="I123" s="24">
        <v>6.2</v>
      </c>
      <c r="J123" s="24">
        <v>12</v>
      </c>
    </row>
    <row r="124" spans="1:10" ht="15" x14ac:dyDescent="0.2">
      <c r="A124" s="22" t="s">
        <v>180</v>
      </c>
      <c r="B124" s="23">
        <v>10</v>
      </c>
      <c r="C124" s="23">
        <v>1</v>
      </c>
      <c r="D124" s="24">
        <v>7.7</v>
      </c>
      <c r="E124" s="25">
        <v>2.2000000000000002</v>
      </c>
      <c r="F124" s="24">
        <v>3.4</v>
      </c>
      <c r="G124" s="24">
        <v>6.2</v>
      </c>
      <c r="H124" s="24">
        <v>3.2</v>
      </c>
      <c r="I124" s="24">
        <v>3.4</v>
      </c>
      <c r="J124" s="24">
        <v>11.55</v>
      </c>
    </row>
    <row r="125" spans="1:10" ht="15" x14ac:dyDescent="0.2">
      <c r="A125" s="22" t="s">
        <v>181</v>
      </c>
      <c r="B125" s="23">
        <v>5</v>
      </c>
      <c r="C125" s="23">
        <v>1</v>
      </c>
      <c r="D125" s="24">
        <v>9.4</v>
      </c>
      <c r="E125" s="25">
        <v>4</v>
      </c>
      <c r="F125" s="24">
        <v>4.5999999999999996</v>
      </c>
      <c r="G125" s="24">
        <v>6.3</v>
      </c>
      <c r="H125" s="24">
        <v>5.8</v>
      </c>
      <c r="I125" s="24">
        <v>7</v>
      </c>
      <c r="J125" s="24">
        <v>12.299999999999999</v>
      </c>
    </row>
    <row r="126" spans="1:10" ht="15" x14ac:dyDescent="0.2">
      <c r="A126" s="22" t="s">
        <v>182</v>
      </c>
      <c r="B126" s="23">
        <v>7</v>
      </c>
      <c r="C126" s="23">
        <v>1</v>
      </c>
      <c r="D126" s="24">
        <v>7.2</v>
      </c>
      <c r="E126" s="25">
        <v>4.3</v>
      </c>
      <c r="F126" s="24">
        <v>4.7</v>
      </c>
      <c r="G126" s="24">
        <v>10</v>
      </c>
      <c r="H126" s="24">
        <v>3.2</v>
      </c>
      <c r="I126" s="24">
        <v>4.2</v>
      </c>
      <c r="J126" s="24">
        <v>9.75</v>
      </c>
    </row>
    <row r="127" spans="1:10" ht="15" x14ac:dyDescent="0.2">
      <c r="A127" s="22" t="s">
        <v>183</v>
      </c>
      <c r="B127" s="23">
        <v>15</v>
      </c>
      <c r="C127" s="23">
        <v>0</v>
      </c>
      <c r="D127" s="24">
        <v>8.3000000000000007</v>
      </c>
      <c r="E127" s="25">
        <v>5.2</v>
      </c>
      <c r="F127" s="24">
        <v>6.1</v>
      </c>
      <c r="G127" s="24">
        <v>5.3</v>
      </c>
      <c r="H127" s="24">
        <v>4.0999999999999996</v>
      </c>
      <c r="I127" s="24">
        <v>4</v>
      </c>
      <c r="J127" s="24">
        <v>12.149999999999999</v>
      </c>
    </row>
    <row r="128" spans="1:10" ht="15" x14ac:dyDescent="0.2">
      <c r="A128" s="22" t="s">
        <v>184</v>
      </c>
      <c r="B128" s="23">
        <v>12</v>
      </c>
      <c r="C128" s="23">
        <v>0</v>
      </c>
      <c r="D128" s="24">
        <v>7.9</v>
      </c>
      <c r="E128" s="25">
        <v>5.4</v>
      </c>
      <c r="F128" s="24">
        <v>5.8</v>
      </c>
      <c r="G128" s="24">
        <v>4.7</v>
      </c>
      <c r="H128" s="24">
        <v>4.5999999999999996</v>
      </c>
      <c r="I128" s="24">
        <v>6.6</v>
      </c>
      <c r="J128" s="24">
        <v>12.149999999999999</v>
      </c>
    </row>
    <row r="129" spans="1:10" ht="15" x14ac:dyDescent="0.2">
      <c r="A129" s="22" t="s">
        <v>185</v>
      </c>
      <c r="B129" s="23">
        <v>7</v>
      </c>
      <c r="C129" s="23">
        <v>1</v>
      </c>
      <c r="D129" s="24">
        <v>7.3</v>
      </c>
      <c r="E129" s="25">
        <v>3.6</v>
      </c>
      <c r="F129" s="24">
        <v>6.1</v>
      </c>
      <c r="G129" s="24">
        <v>8</v>
      </c>
      <c r="H129" s="24">
        <v>3.3</v>
      </c>
      <c r="I129" s="24">
        <v>4</v>
      </c>
      <c r="J129" s="24">
        <v>10.350000000000001</v>
      </c>
    </row>
    <row r="130" spans="1:10" ht="15" x14ac:dyDescent="0.2">
      <c r="A130" s="22" t="s">
        <v>186</v>
      </c>
      <c r="B130" s="23">
        <v>11</v>
      </c>
      <c r="C130" s="23">
        <v>1</v>
      </c>
      <c r="D130" s="24">
        <v>9.6</v>
      </c>
      <c r="E130" s="25">
        <v>7.2</v>
      </c>
      <c r="F130" s="24">
        <v>7.8</v>
      </c>
      <c r="G130" s="24">
        <v>4.5</v>
      </c>
      <c r="H130" s="24">
        <v>4.4000000000000004</v>
      </c>
      <c r="I130" s="24">
        <v>6.2</v>
      </c>
      <c r="J130" s="24">
        <v>13.950000000000001</v>
      </c>
    </row>
    <row r="131" spans="1:10" ht="15" x14ac:dyDescent="0.2">
      <c r="A131" s="22" t="s">
        <v>187</v>
      </c>
      <c r="B131" s="23">
        <v>4</v>
      </c>
      <c r="C131" s="23">
        <v>0</v>
      </c>
      <c r="D131" s="24">
        <v>8.3000000000000007</v>
      </c>
      <c r="E131" s="25">
        <v>2.8</v>
      </c>
      <c r="F131" s="24">
        <v>2.5</v>
      </c>
      <c r="G131" s="24">
        <v>5.2</v>
      </c>
      <c r="H131" s="24">
        <v>1.2</v>
      </c>
      <c r="I131" s="24">
        <v>2.6</v>
      </c>
      <c r="J131" s="24">
        <v>9.3000000000000007</v>
      </c>
    </row>
    <row r="132" spans="1:10" ht="15" x14ac:dyDescent="0.2">
      <c r="A132" s="22" t="s">
        <v>188</v>
      </c>
      <c r="B132" s="23">
        <v>9</v>
      </c>
      <c r="C132" s="23">
        <v>0</v>
      </c>
      <c r="D132" s="24">
        <v>8.6</v>
      </c>
      <c r="E132" s="25">
        <v>5.0999999999999996</v>
      </c>
      <c r="F132" s="24">
        <v>4.7</v>
      </c>
      <c r="G132" s="24">
        <v>3.7</v>
      </c>
      <c r="H132" s="24">
        <v>5</v>
      </c>
      <c r="I132" s="24">
        <v>6.1</v>
      </c>
      <c r="J132" s="24">
        <v>12</v>
      </c>
    </row>
    <row r="133" spans="1:10" ht="15" x14ac:dyDescent="0.2">
      <c r="A133" s="22" t="s">
        <v>189</v>
      </c>
      <c r="B133" s="23">
        <v>9</v>
      </c>
      <c r="C133" s="23">
        <v>0</v>
      </c>
      <c r="D133" s="24">
        <v>8</v>
      </c>
      <c r="E133" s="25">
        <v>2.5</v>
      </c>
      <c r="F133" s="24">
        <v>3</v>
      </c>
      <c r="G133" s="24">
        <v>5.2</v>
      </c>
      <c r="H133" s="24">
        <v>4.5999999999999996</v>
      </c>
      <c r="I133" s="24">
        <v>6.9</v>
      </c>
      <c r="J133" s="24">
        <v>10.649999999999999</v>
      </c>
    </row>
    <row r="134" spans="1:10" ht="15" x14ac:dyDescent="0.2">
      <c r="A134" s="22" t="s">
        <v>190</v>
      </c>
      <c r="B134" s="23">
        <v>2</v>
      </c>
      <c r="C134" s="23">
        <v>1</v>
      </c>
      <c r="D134" s="24">
        <v>6.4</v>
      </c>
      <c r="E134" s="25">
        <v>3.2</v>
      </c>
      <c r="F134" s="24">
        <v>5</v>
      </c>
      <c r="G134" s="24">
        <v>8.4</v>
      </c>
      <c r="H134" s="24">
        <v>2.4</v>
      </c>
      <c r="I134" s="24">
        <v>3.6</v>
      </c>
      <c r="J134" s="24">
        <v>9.75</v>
      </c>
    </row>
    <row r="135" spans="1:10" ht="15" x14ac:dyDescent="0.2">
      <c r="A135" s="22" t="s">
        <v>191</v>
      </c>
      <c r="B135" s="23">
        <v>10</v>
      </c>
      <c r="C135" s="23">
        <v>1</v>
      </c>
      <c r="D135" s="24">
        <v>6.6</v>
      </c>
      <c r="E135" s="25">
        <v>3.8</v>
      </c>
      <c r="F135" s="24">
        <v>6.6</v>
      </c>
      <c r="G135" s="24">
        <v>8.1999999999999993</v>
      </c>
      <c r="H135" s="24">
        <v>4.3</v>
      </c>
      <c r="I135" s="24">
        <v>6.3</v>
      </c>
      <c r="J135" s="24">
        <v>10.649999999999999</v>
      </c>
    </row>
    <row r="136" spans="1:10" ht="15" x14ac:dyDescent="0.2">
      <c r="A136" s="22" t="s">
        <v>192</v>
      </c>
      <c r="B136" s="23">
        <v>14</v>
      </c>
      <c r="C136" s="23">
        <v>0</v>
      </c>
      <c r="D136" s="24">
        <v>7.6</v>
      </c>
      <c r="E136" s="25">
        <v>4</v>
      </c>
      <c r="F136" s="24">
        <v>4.2</v>
      </c>
      <c r="G136" s="24">
        <v>5.8</v>
      </c>
      <c r="H136" s="24">
        <v>3.6</v>
      </c>
      <c r="I136" s="24">
        <v>6</v>
      </c>
      <c r="J136" s="24">
        <v>12.299999999999999</v>
      </c>
    </row>
    <row r="137" spans="1:10" ht="15" x14ac:dyDescent="0.2">
      <c r="A137" s="22" t="s">
        <v>193</v>
      </c>
      <c r="B137" s="23">
        <v>1</v>
      </c>
      <c r="C137" s="23">
        <v>0</v>
      </c>
      <c r="D137" s="24">
        <v>9.4</v>
      </c>
      <c r="E137" s="25">
        <v>4.0999999999999996</v>
      </c>
      <c r="F137" s="24">
        <v>4.7</v>
      </c>
      <c r="G137" s="24">
        <v>7.6</v>
      </c>
      <c r="H137" s="24">
        <v>5.0999999999999996</v>
      </c>
      <c r="I137" s="24">
        <v>5.6</v>
      </c>
      <c r="J137" s="24">
        <v>10.5</v>
      </c>
    </row>
    <row r="138" spans="1:10" ht="15" x14ac:dyDescent="0.2">
      <c r="A138" s="22" t="s">
        <v>194</v>
      </c>
      <c r="B138" s="23">
        <v>4</v>
      </c>
      <c r="C138" s="23">
        <v>0</v>
      </c>
      <c r="D138" s="24">
        <v>8.3000000000000007</v>
      </c>
      <c r="E138" s="25">
        <v>2.8</v>
      </c>
      <c r="F138" s="24">
        <v>2.5</v>
      </c>
      <c r="G138" s="24">
        <v>5.2</v>
      </c>
      <c r="H138" s="24">
        <v>1.8</v>
      </c>
      <c r="I138" s="24">
        <v>3.1</v>
      </c>
      <c r="J138" s="24">
        <v>10.050000000000001</v>
      </c>
    </row>
    <row r="139" spans="1:10" ht="15" x14ac:dyDescent="0.2">
      <c r="A139" s="22" t="s">
        <v>195</v>
      </c>
      <c r="B139" s="23">
        <v>13</v>
      </c>
      <c r="C139" s="23">
        <v>1</v>
      </c>
      <c r="D139" s="24">
        <v>7.8</v>
      </c>
      <c r="E139" s="25">
        <v>4.9000000000000004</v>
      </c>
      <c r="F139" s="24">
        <v>7.1</v>
      </c>
      <c r="G139" s="24">
        <v>7.9</v>
      </c>
      <c r="H139" s="24">
        <v>4.0999999999999996</v>
      </c>
      <c r="I139" s="24">
        <v>5.7</v>
      </c>
      <c r="J139" s="24">
        <v>11.25</v>
      </c>
    </row>
    <row r="140" spans="1:10" ht="15" x14ac:dyDescent="0.2">
      <c r="A140" s="22" t="s">
        <v>196</v>
      </c>
      <c r="B140" s="23">
        <v>13</v>
      </c>
      <c r="C140" s="23">
        <v>1</v>
      </c>
      <c r="D140" s="24">
        <v>7.1</v>
      </c>
      <c r="E140" s="25">
        <v>4.2</v>
      </c>
      <c r="F140" s="24">
        <v>4.5</v>
      </c>
      <c r="G140" s="24">
        <v>9.9</v>
      </c>
      <c r="H140" s="24">
        <v>2.8</v>
      </c>
      <c r="I140" s="24">
        <v>3.3</v>
      </c>
      <c r="J140" s="24">
        <v>11.100000000000001</v>
      </c>
    </row>
    <row r="141" spans="1:10" ht="15" x14ac:dyDescent="0.2">
      <c r="A141" s="22" t="s">
        <v>197</v>
      </c>
      <c r="B141" s="23">
        <v>15</v>
      </c>
      <c r="C141" s="23">
        <v>1</v>
      </c>
      <c r="D141" s="24">
        <v>7.6</v>
      </c>
      <c r="E141" s="25">
        <v>3.6</v>
      </c>
      <c r="F141" s="24">
        <v>5</v>
      </c>
      <c r="G141" s="24">
        <v>7.4</v>
      </c>
      <c r="H141" s="24">
        <v>4.4000000000000004</v>
      </c>
      <c r="I141" s="24">
        <v>4.8</v>
      </c>
      <c r="J141" s="24">
        <v>11.100000000000001</v>
      </c>
    </row>
    <row r="142" spans="1:10" ht="15" x14ac:dyDescent="0.2">
      <c r="A142" s="22" t="s">
        <v>198</v>
      </c>
      <c r="B142" s="23">
        <v>12</v>
      </c>
      <c r="C142" s="23">
        <v>1</v>
      </c>
      <c r="D142" s="24">
        <v>5.6</v>
      </c>
      <c r="E142" s="25">
        <v>4.9000000000000004</v>
      </c>
      <c r="F142" s="24">
        <v>5.6</v>
      </c>
      <c r="G142" s="24">
        <v>9.1</v>
      </c>
      <c r="H142" s="24">
        <v>4.5</v>
      </c>
      <c r="I142" s="24">
        <v>6.3</v>
      </c>
      <c r="J142" s="24">
        <v>11.850000000000001</v>
      </c>
    </row>
    <row r="143" spans="1:10" ht="15" x14ac:dyDescent="0.2">
      <c r="A143" s="22" t="s">
        <v>199</v>
      </c>
      <c r="B143" s="23">
        <v>3</v>
      </c>
      <c r="C143" s="23">
        <v>0</v>
      </c>
      <c r="D143" s="24">
        <v>9.9</v>
      </c>
      <c r="E143" s="25">
        <v>4.3</v>
      </c>
      <c r="F143" s="24">
        <v>3.5</v>
      </c>
      <c r="G143" s="24">
        <v>5.4</v>
      </c>
      <c r="H143" s="24">
        <v>4</v>
      </c>
      <c r="I143" s="24">
        <v>5.8</v>
      </c>
      <c r="J143" s="24">
        <v>12</v>
      </c>
    </row>
    <row r="144" spans="1:10" ht="15" x14ac:dyDescent="0.2">
      <c r="A144" s="22" t="s">
        <v>200</v>
      </c>
      <c r="B144" s="23">
        <v>3</v>
      </c>
      <c r="C144" s="23">
        <v>1</v>
      </c>
      <c r="D144" s="24">
        <v>9.1999999999999993</v>
      </c>
      <c r="E144" s="25">
        <v>4.9000000000000004</v>
      </c>
      <c r="F144" s="24">
        <v>5.8</v>
      </c>
      <c r="G144" s="24">
        <v>4.5</v>
      </c>
      <c r="H144" s="24">
        <v>4.2</v>
      </c>
      <c r="I144" s="24">
        <v>6.9</v>
      </c>
      <c r="J144" s="24">
        <v>12</v>
      </c>
    </row>
    <row r="145" spans="1:10" ht="15" x14ac:dyDescent="0.2">
      <c r="A145" s="22" t="s">
        <v>201</v>
      </c>
      <c r="B145" s="23">
        <v>7</v>
      </c>
      <c r="C145" s="23">
        <v>0</v>
      </c>
      <c r="D145" s="24">
        <v>9.1</v>
      </c>
      <c r="E145" s="25">
        <v>5.3</v>
      </c>
      <c r="F145" s="24">
        <v>4.5</v>
      </c>
      <c r="G145" s="24">
        <v>7.3</v>
      </c>
      <c r="H145" s="24">
        <v>4.5</v>
      </c>
      <c r="I145" s="24">
        <v>5.0999999999999996</v>
      </c>
      <c r="J145" s="24">
        <v>12.600000000000001</v>
      </c>
    </row>
    <row r="146" spans="1:10" ht="15" x14ac:dyDescent="0.2">
      <c r="A146" s="22" t="s">
        <v>202</v>
      </c>
      <c r="B146" s="23">
        <v>7</v>
      </c>
      <c r="C146" s="23">
        <v>0</v>
      </c>
      <c r="D146" s="24">
        <v>9.9</v>
      </c>
      <c r="E146" s="25">
        <v>5.7</v>
      </c>
      <c r="F146" s="24">
        <v>4.5</v>
      </c>
      <c r="G146" s="24">
        <v>3.8</v>
      </c>
      <c r="H146" s="24">
        <v>3.8</v>
      </c>
      <c r="I146" s="24">
        <v>5.4</v>
      </c>
      <c r="J146" s="24">
        <v>13.200000000000001</v>
      </c>
    </row>
    <row r="147" spans="1:10" ht="15" x14ac:dyDescent="0.2">
      <c r="A147" s="22" t="s">
        <v>203</v>
      </c>
      <c r="B147" s="23">
        <v>14</v>
      </c>
      <c r="C147" s="23">
        <v>0</v>
      </c>
      <c r="D147" s="24">
        <v>9.9</v>
      </c>
      <c r="E147" s="25">
        <v>5.7</v>
      </c>
      <c r="F147" s="24">
        <v>4.5</v>
      </c>
      <c r="G147" s="24">
        <v>3.8</v>
      </c>
      <c r="H147" s="24">
        <v>4.0999999999999996</v>
      </c>
      <c r="I147" s="24">
        <v>4.0999999999999996</v>
      </c>
      <c r="J147" s="24">
        <v>11.850000000000001</v>
      </c>
    </row>
    <row r="148" spans="1:10" ht="15" x14ac:dyDescent="0.2">
      <c r="A148" s="22" t="s">
        <v>204</v>
      </c>
      <c r="B148" s="23">
        <v>5</v>
      </c>
      <c r="C148" s="23">
        <v>1</v>
      </c>
      <c r="D148" s="24">
        <v>6.6</v>
      </c>
      <c r="E148" s="25">
        <v>3.8</v>
      </c>
      <c r="F148" s="24">
        <v>6.6</v>
      </c>
      <c r="G148" s="24">
        <v>8.1999999999999993</v>
      </c>
      <c r="H148" s="24">
        <v>4.5999999999999996</v>
      </c>
      <c r="I148" s="24">
        <v>4.7</v>
      </c>
      <c r="J148" s="24">
        <v>9</v>
      </c>
    </row>
    <row r="149" spans="1:10" ht="15" x14ac:dyDescent="0.2">
      <c r="A149" s="22" t="s">
        <v>205</v>
      </c>
      <c r="B149" s="23">
        <v>15</v>
      </c>
      <c r="C149" s="23">
        <v>0</v>
      </c>
      <c r="D149" s="24">
        <v>9.1</v>
      </c>
      <c r="E149" s="25">
        <v>5.2</v>
      </c>
      <c r="F149" s="24">
        <v>5.4</v>
      </c>
      <c r="G149" s="24">
        <v>7.3</v>
      </c>
      <c r="H149" s="24">
        <v>3.7</v>
      </c>
      <c r="I149" s="24">
        <v>4.7</v>
      </c>
      <c r="J149" s="24">
        <v>12.299999999999999</v>
      </c>
    </row>
    <row r="150" spans="1:10" ht="15" x14ac:dyDescent="0.2">
      <c r="A150" s="22" t="s">
        <v>206</v>
      </c>
      <c r="B150" s="23">
        <v>7</v>
      </c>
      <c r="C150" s="23">
        <v>1</v>
      </c>
      <c r="D150" s="24">
        <v>5.0999999999999996</v>
      </c>
      <c r="E150" s="25">
        <v>6.6</v>
      </c>
      <c r="F150" s="24">
        <v>7.8</v>
      </c>
      <c r="G150" s="24">
        <v>5.9</v>
      </c>
      <c r="H150" s="24">
        <v>5.0999999999999996</v>
      </c>
      <c r="I150" s="24">
        <v>6.2</v>
      </c>
      <c r="J150" s="24">
        <v>12.600000000000001</v>
      </c>
    </row>
    <row r="151" spans="1:10" ht="15" x14ac:dyDescent="0.2">
      <c r="A151" s="22" t="s">
        <v>207</v>
      </c>
      <c r="B151" s="23">
        <v>13</v>
      </c>
      <c r="C151" s="23">
        <v>1</v>
      </c>
      <c r="D151" s="24">
        <v>6</v>
      </c>
      <c r="E151" s="25">
        <v>4.0999999999999996</v>
      </c>
      <c r="F151" s="24">
        <v>5.3</v>
      </c>
      <c r="G151" s="24">
        <v>8</v>
      </c>
      <c r="H151" s="24">
        <v>4.3</v>
      </c>
      <c r="I151" s="24">
        <v>5.8</v>
      </c>
      <c r="J151" s="24">
        <v>11.100000000000001</v>
      </c>
    </row>
    <row r="152" spans="1:10" ht="15" x14ac:dyDescent="0.2">
      <c r="A152" s="22" t="s">
        <v>208</v>
      </c>
      <c r="B152" s="23">
        <v>8</v>
      </c>
      <c r="C152" s="23">
        <v>1</v>
      </c>
      <c r="D152" s="24">
        <v>8.9</v>
      </c>
      <c r="E152" s="25">
        <v>5.8</v>
      </c>
      <c r="F152" s="24">
        <v>6.9</v>
      </c>
      <c r="G152" s="24">
        <v>8.1999999999999993</v>
      </c>
      <c r="H152" s="24">
        <v>5</v>
      </c>
      <c r="I152" s="24">
        <v>5.7</v>
      </c>
      <c r="J152" s="24">
        <v>12</v>
      </c>
    </row>
    <row r="153" spans="1:10" ht="15" x14ac:dyDescent="0.2">
      <c r="A153" s="22" t="s">
        <v>209</v>
      </c>
      <c r="B153" s="23">
        <v>5</v>
      </c>
      <c r="C153" s="23">
        <v>1</v>
      </c>
      <c r="D153" s="24">
        <v>6.2</v>
      </c>
      <c r="E153" s="25">
        <v>3.3</v>
      </c>
      <c r="F153" s="24">
        <v>5.0999999999999996</v>
      </c>
      <c r="G153" s="24">
        <v>6.9</v>
      </c>
      <c r="H153" s="24">
        <v>4</v>
      </c>
      <c r="I153" s="24">
        <v>5.4</v>
      </c>
      <c r="J153" s="24">
        <v>9.8999999999999986</v>
      </c>
    </row>
    <row r="154" spans="1:10" ht="15" x14ac:dyDescent="0.2">
      <c r="A154" s="22" t="s">
        <v>210</v>
      </c>
      <c r="B154" s="23">
        <v>9</v>
      </c>
      <c r="C154" s="23">
        <v>1</v>
      </c>
      <c r="D154" s="24">
        <v>7.2</v>
      </c>
      <c r="E154" s="25">
        <v>4.3</v>
      </c>
      <c r="F154" s="24">
        <v>4.7</v>
      </c>
      <c r="G154" s="24">
        <v>10</v>
      </c>
      <c r="H154" s="24">
        <v>3</v>
      </c>
      <c r="I154" s="24">
        <v>3.8</v>
      </c>
      <c r="J154" s="24">
        <v>11.399999999999999</v>
      </c>
    </row>
    <row r="155" spans="1:10" ht="15" x14ac:dyDescent="0.2">
      <c r="A155" s="22" t="s">
        <v>211</v>
      </c>
      <c r="B155" s="23">
        <v>6</v>
      </c>
      <c r="C155" s="23">
        <v>0</v>
      </c>
      <c r="D155" s="24">
        <v>8.8000000000000007</v>
      </c>
      <c r="E155" s="25">
        <v>3.5</v>
      </c>
      <c r="F155" s="24">
        <v>4.5</v>
      </c>
      <c r="G155" s="24">
        <v>6.7</v>
      </c>
      <c r="H155" s="24">
        <v>4.0999999999999996</v>
      </c>
      <c r="I155" s="24">
        <v>5.4</v>
      </c>
      <c r="J155" s="24">
        <v>11.25</v>
      </c>
    </row>
    <row r="156" spans="1:10" ht="15" x14ac:dyDescent="0.2">
      <c r="A156" s="22" t="s">
        <v>212</v>
      </c>
      <c r="B156" s="23">
        <v>3</v>
      </c>
      <c r="C156" s="23">
        <v>1</v>
      </c>
      <c r="D156" s="24">
        <v>6.3</v>
      </c>
      <c r="E156" s="25">
        <v>5.0999999999999996</v>
      </c>
      <c r="F156" s="24">
        <v>6.6</v>
      </c>
      <c r="G156" s="24">
        <v>8.4</v>
      </c>
      <c r="H156" s="24">
        <v>4.4000000000000004</v>
      </c>
      <c r="I156" s="24">
        <v>5.3</v>
      </c>
      <c r="J156" s="24">
        <v>10.649999999999999</v>
      </c>
    </row>
    <row r="157" spans="1:10" ht="15" x14ac:dyDescent="0.2">
      <c r="A157" s="22" t="s">
        <v>213</v>
      </c>
      <c r="B157" s="23">
        <v>2</v>
      </c>
      <c r="C157" s="23">
        <v>0</v>
      </c>
      <c r="D157" s="24">
        <v>9.6999999999999993</v>
      </c>
      <c r="E157" s="25">
        <v>4.3</v>
      </c>
      <c r="F157" s="24">
        <v>4.7</v>
      </c>
      <c r="G157" s="24">
        <v>4.8</v>
      </c>
      <c r="H157" s="24">
        <v>4</v>
      </c>
      <c r="I157" s="24">
        <v>5.8</v>
      </c>
      <c r="J157" s="24">
        <v>11.850000000000001</v>
      </c>
    </row>
    <row r="158" spans="1:10" ht="15" x14ac:dyDescent="0.2">
      <c r="A158" s="22" t="s">
        <v>214</v>
      </c>
      <c r="B158" s="23">
        <v>1</v>
      </c>
      <c r="C158" s="23">
        <v>1</v>
      </c>
      <c r="D158" s="24">
        <v>5</v>
      </c>
      <c r="E158" s="25">
        <v>3.6</v>
      </c>
      <c r="F158" s="24">
        <v>4.9000000000000004</v>
      </c>
      <c r="G158" s="24">
        <v>8.1999999999999993</v>
      </c>
      <c r="H158" s="24">
        <v>3.7</v>
      </c>
      <c r="I158" s="24">
        <v>4.4000000000000004</v>
      </c>
      <c r="J158" s="24">
        <v>11.399999999999999</v>
      </c>
    </row>
    <row r="159" spans="1:10" ht="15" x14ac:dyDescent="0.2">
      <c r="A159" s="22" t="s">
        <v>215</v>
      </c>
      <c r="B159" s="23">
        <v>10</v>
      </c>
      <c r="C159" s="23">
        <v>1</v>
      </c>
      <c r="D159" s="24">
        <v>7.4</v>
      </c>
      <c r="E159" s="25">
        <v>3.4</v>
      </c>
      <c r="F159" s="24">
        <v>4.8</v>
      </c>
      <c r="G159" s="24">
        <v>7.2</v>
      </c>
      <c r="H159" s="24">
        <v>4</v>
      </c>
      <c r="I159" s="24">
        <v>4.3</v>
      </c>
      <c r="J159" s="24">
        <v>10.649999999999999</v>
      </c>
    </row>
    <row r="160" spans="1:10" ht="15" x14ac:dyDescent="0.2">
      <c r="A160" s="22" t="s">
        <v>216</v>
      </c>
      <c r="B160" s="23">
        <v>5</v>
      </c>
      <c r="C160" s="23">
        <v>1</v>
      </c>
      <c r="D160" s="24">
        <v>5.5</v>
      </c>
      <c r="E160" s="25">
        <v>3.7</v>
      </c>
      <c r="F160" s="24">
        <v>4.9000000000000004</v>
      </c>
      <c r="G160" s="24">
        <v>6</v>
      </c>
      <c r="H160" s="24">
        <v>4.3</v>
      </c>
      <c r="I160" s="24">
        <v>5.7</v>
      </c>
      <c r="J160" s="24">
        <v>11.399999999999999</v>
      </c>
    </row>
    <row r="161" spans="1:10" ht="15" x14ac:dyDescent="0.2">
      <c r="A161" s="22" t="s">
        <v>217</v>
      </c>
      <c r="B161" s="23">
        <v>13</v>
      </c>
      <c r="C161" s="23">
        <v>0</v>
      </c>
      <c r="D161" s="24">
        <v>9.1</v>
      </c>
      <c r="E161" s="25">
        <v>5.0999999999999996</v>
      </c>
      <c r="F161" s="24">
        <v>4.5999999999999996</v>
      </c>
      <c r="G161" s="24">
        <v>8.3000000000000007</v>
      </c>
      <c r="H161" s="24">
        <v>4.5999999999999996</v>
      </c>
      <c r="I161" s="24">
        <v>4.8</v>
      </c>
      <c r="J161" s="24">
        <v>12.299999999999999</v>
      </c>
    </row>
    <row r="162" spans="1:10" ht="15" x14ac:dyDescent="0.2">
      <c r="A162" s="22" t="s">
        <v>218</v>
      </c>
      <c r="B162" s="23">
        <v>5</v>
      </c>
      <c r="C162" s="23">
        <v>1</v>
      </c>
      <c r="D162" s="24">
        <v>6.7</v>
      </c>
      <c r="E162" s="25">
        <v>3.7</v>
      </c>
      <c r="F162" s="24">
        <v>4.9000000000000004</v>
      </c>
      <c r="G162" s="24">
        <v>9.1999999999999993</v>
      </c>
      <c r="H162" s="24">
        <v>3.7</v>
      </c>
      <c r="I162" s="24">
        <v>4.9000000000000004</v>
      </c>
      <c r="J162" s="24">
        <v>10.350000000000001</v>
      </c>
    </row>
    <row r="163" spans="1:10" ht="15" x14ac:dyDescent="0.2">
      <c r="A163" s="22" t="s">
        <v>219</v>
      </c>
      <c r="B163" s="23">
        <v>11</v>
      </c>
      <c r="C163" s="23">
        <v>1</v>
      </c>
      <c r="D163" s="24">
        <v>6.3</v>
      </c>
      <c r="E163" s="25">
        <v>6</v>
      </c>
      <c r="F163" s="24">
        <v>5.9</v>
      </c>
      <c r="G163" s="24">
        <v>8.8000000000000007</v>
      </c>
      <c r="H163" s="24">
        <v>6.4</v>
      </c>
      <c r="I163" s="24">
        <v>6.4</v>
      </c>
      <c r="J163" s="24">
        <v>12.149999999999999</v>
      </c>
    </row>
    <row r="164" spans="1:10" ht="15" x14ac:dyDescent="0.2">
      <c r="A164" s="22" t="s">
        <v>220</v>
      </c>
      <c r="B164" s="23">
        <v>13</v>
      </c>
      <c r="C164" s="23">
        <v>0</v>
      </c>
      <c r="D164" s="24">
        <v>8.3000000000000007</v>
      </c>
      <c r="E164" s="25">
        <v>3.7</v>
      </c>
      <c r="F164" s="24">
        <v>6.1</v>
      </c>
      <c r="G164" s="24">
        <v>5.3</v>
      </c>
      <c r="H164" s="24">
        <v>3.6</v>
      </c>
      <c r="I164" s="24">
        <v>4.9000000000000004</v>
      </c>
      <c r="J164" s="24">
        <v>11.399999999999999</v>
      </c>
    </row>
    <row r="165" spans="1:10" ht="15" x14ac:dyDescent="0.2">
      <c r="A165" s="22" t="s">
        <v>221</v>
      </c>
      <c r="B165" s="23">
        <v>12</v>
      </c>
      <c r="C165" s="23">
        <v>0</v>
      </c>
      <c r="D165" s="24">
        <v>8.1999999999999993</v>
      </c>
      <c r="E165" s="25">
        <v>5.0999999999999996</v>
      </c>
      <c r="F165" s="24">
        <v>6</v>
      </c>
      <c r="G165" s="24">
        <v>5.2</v>
      </c>
      <c r="H165" s="24">
        <v>4.7</v>
      </c>
      <c r="I165" s="24">
        <v>4</v>
      </c>
      <c r="J165" s="24">
        <v>12.600000000000001</v>
      </c>
    </row>
    <row r="166" spans="1:10" ht="15" x14ac:dyDescent="0.2">
      <c r="A166" s="22" t="s">
        <v>222</v>
      </c>
      <c r="B166" s="23">
        <v>11</v>
      </c>
      <c r="C166" s="23">
        <v>0</v>
      </c>
      <c r="D166" s="24">
        <v>8.1999999999999993</v>
      </c>
      <c r="E166" s="25">
        <v>3.6</v>
      </c>
      <c r="F166" s="24">
        <v>6</v>
      </c>
      <c r="G166" s="24">
        <v>5.2</v>
      </c>
      <c r="H166" s="24">
        <v>4</v>
      </c>
      <c r="I166" s="24">
        <v>4</v>
      </c>
      <c r="J166" s="24">
        <v>11.100000000000001</v>
      </c>
    </row>
    <row r="167" spans="1:10" ht="15" x14ac:dyDescent="0.2">
      <c r="A167" s="22" t="s">
        <v>223</v>
      </c>
      <c r="B167" s="23">
        <v>10</v>
      </c>
      <c r="C167" s="23">
        <v>0</v>
      </c>
      <c r="D167" s="24">
        <v>9</v>
      </c>
      <c r="E167" s="25">
        <v>5.6</v>
      </c>
      <c r="F167" s="24">
        <v>5</v>
      </c>
      <c r="G167" s="24">
        <v>6</v>
      </c>
      <c r="H167" s="24">
        <v>4.3</v>
      </c>
      <c r="I167" s="24">
        <v>4.4000000000000004</v>
      </c>
      <c r="J167" s="24">
        <v>11.850000000000001</v>
      </c>
    </row>
    <row r="168" spans="1:10" ht="15" x14ac:dyDescent="0.2">
      <c r="A168" s="22" t="s">
        <v>224</v>
      </c>
      <c r="B168" s="23">
        <v>1</v>
      </c>
      <c r="C168" s="23">
        <v>1</v>
      </c>
      <c r="D168" s="24">
        <v>7.1</v>
      </c>
      <c r="E168" s="25">
        <v>3.4</v>
      </c>
      <c r="F168" s="24">
        <v>5.9</v>
      </c>
      <c r="G168" s="24">
        <v>7.8</v>
      </c>
      <c r="H168" s="24">
        <v>3.6</v>
      </c>
      <c r="I168" s="24">
        <v>3.7</v>
      </c>
      <c r="J168" s="24">
        <v>10.8</v>
      </c>
    </row>
    <row r="169" spans="1:10" ht="15" x14ac:dyDescent="0.2">
      <c r="A169" s="22" t="s">
        <v>225</v>
      </c>
      <c r="B169" s="23">
        <v>10</v>
      </c>
      <c r="C169" s="23">
        <v>1</v>
      </c>
      <c r="D169" s="24">
        <v>6.9</v>
      </c>
      <c r="E169" s="25">
        <v>3.7</v>
      </c>
      <c r="F169" s="24">
        <v>5.4</v>
      </c>
      <c r="G169" s="24">
        <v>8.9</v>
      </c>
      <c r="H169" s="24">
        <v>2.7</v>
      </c>
      <c r="I169" s="24">
        <v>3.4</v>
      </c>
      <c r="J169" s="24">
        <v>11.399999999999999</v>
      </c>
    </row>
    <row r="170" spans="1:10" ht="15" x14ac:dyDescent="0.2">
      <c r="A170" s="22" t="s">
        <v>226</v>
      </c>
      <c r="B170" s="23">
        <v>12</v>
      </c>
      <c r="C170" s="23">
        <v>0</v>
      </c>
      <c r="D170" s="24">
        <v>8.6</v>
      </c>
      <c r="E170" s="25">
        <v>2.9</v>
      </c>
      <c r="F170" s="24">
        <v>4</v>
      </c>
      <c r="G170" s="24">
        <v>6.3</v>
      </c>
      <c r="H170" s="24">
        <v>4</v>
      </c>
      <c r="I170" s="24">
        <v>4</v>
      </c>
      <c r="J170" s="24">
        <v>10.050000000000001</v>
      </c>
    </row>
    <row r="171" spans="1:10" ht="15" x14ac:dyDescent="0.2">
      <c r="A171" s="22" t="s">
        <v>227</v>
      </c>
      <c r="B171" s="23">
        <v>9</v>
      </c>
      <c r="C171" s="23">
        <v>1</v>
      </c>
      <c r="D171" s="24">
        <v>6.7</v>
      </c>
      <c r="E171" s="25">
        <v>4</v>
      </c>
      <c r="F171" s="24">
        <v>6.8</v>
      </c>
      <c r="G171" s="24">
        <v>8.4</v>
      </c>
      <c r="H171" s="24">
        <v>3.8</v>
      </c>
      <c r="I171" s="24">
        <v>4.3</v>
      </c>
      <c r="J171" s="24">
        <v>11.100000000000001</v>
      </c>
    </row>
    <row r="172" spans="1:10" ht="15" x14ac:dyDescent="0.2">
      <c r="A172" s="22" t="s">
        <v>228</v>
      </c>
      <c r="B172" s="23">
        <v>8</v>
      </c>
      <c r="C172" s="23">
        <v>1</v>
      </c>
      <c r="D172" s="24">
        <v>7</v>
      </c>
      <c r="E172" s="25">
        <v>3.3</v>
      </c>
      <c r="F172" s="24">
        <v>4.2</v>
      </c>
      <c r="G172" s="24">
        <v>9</v>
      </c>
      <c r="H172" s="24">
        <v>3.3</v>
      </c>
      <c r="I172" s="24">
        <v>5.6</v>
      </c>
      <c r="J172" s="24">
        <v>9.3000000000000007</v>
      </c>
    </row>
    <row r="173" spans="1:10" ht="15" x14ac:dyDescent="0.2">
      <c r="A173" s="22" t="s">
        <v>229</v>
      </c>
      <c r="B173" s="23">
        <v>1</v>
      </c>
      <c r="C173" s="23">
        <v>0</v>
      </c>
      <c r="D173" s="24">
        <v>9.6999999999999993</v>
      </c>
      <c r="E173" s="25">
        <v>2.6</v>
      </c>
      <c r="F173" s="24">
        <v>3.3</v>
      </c>
      <c r="G173" s="24">
        <v>5.2</v>
      </c>
      <c r="H173" s="24">
        <v>4.5</v>
      </c>
      <c r="I173" s="24">
        <v>5.8</v>
      </c>
      <c r="J173" s="24">
        <v>11.25</v>
      </c>
    </row>
    <row r="174" spans="1:10" ht="15" x14ac:dyDescent="0.2">
      <c r="A174" s="22" t="s">
        <v>230</v>
      </c>
      <c r="B174" s="23">
        <v>4</v>
      </c>
      <c r="C174" s="23">
        <v>0</v>
      </c>
      <c r="D174" s="24">
        <v>9.9</v>
      </c>
      <c r="E174" s="25">
        <v>3.7</v>
      </c>
      <c r="F174" s="24">
        <v>6.7</v>
      </c>
      <c r="G174" s="24">
        <v>6.8</v>
      </c>
      <c r="H174" s="24">
        <v>5</v>
      </c>
      <c r="I174" s="24">
        <v>5.3</v>
      </c>
      <c r="J174" s="24">
        <v>11.100000000000001</v>
      </c>
    </row>
    <row r="175" spans="1:10" ht="15" x14ac:dyDescent="0.2">
      <c r="A175" s="22" t="s">
        <v>231</v>
      </c>
      <c r="B175" s="23">
        <v>1</v>
      </c>
      <c r="C175" s="23">
        <v>0</v>
      </c>
      <c r="D175" s="24">
        <v>8.6</v>
      </c>
      <c r="E175" s="25">
        <v>6.3</v>
      </c>
      <c r="F175" s="24">
        <v>5.7</v>
      </c>
      <c r="G175" s="24">
        <v>6.7</v>
      </c>
      <c r="H175" s="24">
        <v>4.8</v>
      </c>
      <c r="I175" s="24">
        <v>4.2</v>
      </c>
      <c r="J175" s="24">
        <v>11.850000000000001</v>
      </c>
    </row>
    <row r="176" spans="1:10" ht="15" x14ac:dyDescent="0.2">
      <c r="A176" s="22" t="s">
        <v>232</v>
      </c>
      <c r="B176" s="23">
        <v>8</v>
      </c>
      <c r="C176" s="23">
        <v>1</v>
      </c>
      <c r="D176" s="24">
        <v>6.3</v>
      </c>
      <c r="E176" s="25">
        <v>5.0999999999999996</v>
      </c>
      <c r="F176" s="24">
        <v>6.6</v>
      </c>
      <c r="G176" s="24">
        <v>8.4</v>
      </c>
      <c r="H176" s="24">
        <v>2.8</v>
      </c>
      <c r="I176" s="24">
        <v>4.7</v>
      </c>
      <c r="J176" s="24">
        <v>9.75</v>
      </c>
    </row>
    <row r="177" spans="1:10" ht="15" x14ac:dyDescent="0.2">
      <c r="A177" s="22" t="s">
        <v>233</v>
      </c>
      <c r="B177" s="23">
        <v>11</v>
      </c>
      <c r="C177" s="23">
        <v>1</v>
      </c>
      <c r="D177" s="24">
        <v>9.9</v>
      </c>
      <c r="E177" s="25">
        <v>5.2</v>
      </c>
      <c r="F177" s="24">
        <v>6.7</v>
      </c>
      <c r="G177" s="24">
        <v>6.8</v>
      </c>
      <c r="H177" s="24">
        <v>4.3</v>
      </c>
      <c r="I177" s="24">
        <v>4.2</v>
      </c>
      <c r="J177" s="24">
        <v>12.899999999999999</v>
      </c>
    </row>
    <row r="178" spans="1:10" ht="15" x14ac:dyDescent="0.2">
      <c r="A178" s="22" t="s">
        <v>234</v>
      </c>
      <c r="B178" s="23">
        <v>7</v>
      </c>
      <c r="C178" s="23">
        <v>0</v>
      </c>
      <c r="D178" s="24">
        <v>9.3000000000000007</v>
      </c>
      <c r="E178" s="25">
        <v>3.9</v>
      </c>
      <c r="F178" s="24">
        <v>4.5</v>
      </c>
      <c r="G178" s="24">
        <v>6.2</v>
      </c>
      <c r="H178" s="24">
        <v>4</v>
      </c>
      <c r="I178" s="24">
        <v>5.8</v>
      </c>
      <c r="J178" s="24">
        <v>12.899999999999999</v>
      </c>
    </row>
    <row r="179" spans="1:10" ht="15" x14ac:dyDescent="0.2">
      <c r="A179" s="22" t="s">
        <v>235</v>
      </c>
      <c r="B179" s="23">
        <v>12</v>
      </c>
      <c r="C179" s="23">
        <v>0</v>
      </c>
      <c r="D179" s="24">
        <v>9.6999999999999993</v>
      </c>
      <c r="E179" s="25">
        <v>6.5</v>
      </c>
      <c r="F179" s="24">
        <v>6.1</v>
      </c>
      <c r="G179" s="24">
        <v>6.7</v>
      </c>
      <c r="H179" s="24">
        <v>4.9000000000000004</v>
      </c>
      <c r="I179" s="24">
        <v>5.8</v>
      </c>
      <c r="J179" s="24">
        <v>12</v>
      </c>
    </row>
    <row r="180" spans="1:10" ht="15" x14ac:dyDescent="0.2">
      <c r="A180" s="22" t="s">
        <v>236</v>
      </c>
      <c r="B180" s="23">
        <v>14</v>
      </c>
      <c r="C180" s="23">
        <v>0</v>
      </c>
      <c r="D180" s="24">
        <v>9.6999999999999993</v>
      </c>
      <c r="E180" s="25">
        <v>4.0999999999999996</v>
      </c>
      <c r="F180" s="24">
        <v>3.3</v>
      </c>
      <c r="G180" s="24">
        <v>5.2</v>
      </c>
      <c r="H180" s="24">
        <v>4.5999999999999996</v>
      </c>
      <c r="I180" s="24">
        <v>5.3</v>
      </c>
      <c r="J180" s="24">
        <v>12.149999999999999</v>
      </c>
    </row>
    <row r="181" spans="1:10" ht="15" x14ac:dyDescent="0.2">
      <c r="A181" s="22" t="s">
        <v>237</v>
      </c>
      <c r="B181" s="23">
        <v>5</v>
      </c>
      <c r="C181" s="23">
        <v>0</v>
      </c>
      <c r="D181" s="24">
        <v>9.6</v>
      </c>
      <c r="E181" s="25">
        <v>7.2</v>
      </c>
      <c r="F181" s="24">
        <v>7.8</v>
      </c>
      <c r="G181" s="24">
        <v>4.5</v>
      </c>
      <c r="H181" s="24">
        <v>4</v>
      </c>
      <c r="I181" s="24">
        <v>6.1</v>
      </c>
      <c r="J181" s="24">
        <v>12.299999999999999</v>
      </c>
    </row>
    <row r="182" spans="1:10" ht="15" x14ac:dyDescent="0.2">
      <c r="A182" s="22" t="s">
        <v>238</v>
      </c>
      <c r="B182" s="23">
        <v>10</v>
      </c>
      <c r="C182" s="23">
        <v>0</v>
      </c>
      <c r="D182" s="24">
        <v>7.6</v>
      </c>
      <c r="E182" s="25">
        <v>2.5</v>
      </c>
      <c r="F182" s="24">
        <v>4.2</v>
      </c>
      <c r="G182" s="24">
        <v>5.8</v>
      </c>
      <c r="H182" s="24">
        <v>4.4000000000000004</v>
      </c>
      <c r="I182" s="24">
        <v>6.3</v>
      </c>
      <c r="J182" s="24">
        <v>10.8</v>
      </c>
    </row>
    <row r="183" spans="1:10" ht="15" x14ac:dyDescent="0.2">
      <c r="A183" s="22" t="s">
        <v>239</v>
      </c>
      <c r="B183" s="23">
        <v>7</v>
      </c>
      <c r="C183" s="23">
        <v>0</v>
      </c>
      <c r="D183" s="24">
        <v>9.4</v>
      </c>
      <c r="E183" s="25">
        <v>5.6</v>
      </c>
      <c r="F183" s="24">
        <v>4.7</v>
      </c>
      <c r="G183" s="24">
        <v>7.6</v>
      </c>
      <c r="H183" s="24">
        <v>4.7</v>
      </c>
      <c r="I183" s="24">
        <v>6.4</v>
      </c>
      <c r="J183" s="24">
        <v>12.600000000000001</v>
      </c>
    </row>
    <row r="184" spans="1:10" ht="15" x14ac:dyDescent="0.2">
      <c r="A184" s="22" t="s">
        <v>240</v>
      </c>
      <c r="B184" s="23">
        <v>15</v>
      </c>
      <c r="C184" s="23">
        <v>1</v>
      </c>
      <c r="D184" s="24">
        <v>9.6</v>
      </c>
      <c r="E184" s="25">
        <v>7.2</v>
      </c>
      <c r="F184" s="24">
        <v>7.8</v>
      </c>
      <c r="G184" s="24">
        <v>4.5</v>
      </c>
      <c r="H184" s="24">
        <v>4.5999999999999996</v>
      </c>
      <c r="I184" s="24">
        <v>6.7</v>
      </c>
      <c r="J184" s="24">
        <v>14.100000000000001</v>
      </c>
    </row>
    <row r="185" spans="1:10" ht="15" x14ac:dyDescent="0.2">
      <c r="A185" s="22" t="s">
        <v>241</v>
      </c>
      <c r="B185" s="23">
        <v>14</v>
      </c>
      <c r="C185" s="23">
        <v>1</v>
      </c>
      <c r="D185" s="24">
        <v>9.3000000000000007</v>
      </c>
      <c r="E185" s="25">
        <v>6.6</v>
      </c>
      <c r="F185" s="24">
        <v>6.3</v>
      </c>
      <c r="G185" s="24">
        <v>7.4</v>
      </c>
      <c r="H185" s="24">
        <v>4.4000000000000004</v>
      </c>
      <c r="I185" s="24">
        <v>5.8</v>
      </c>
      <c r="J185" s="24">
        <v>14.100000000000001</v>
      </c>
    </row>
    <row r="186" spans="1:10" ht="15" x14ac:dyDescent="0.2">
      <c r="A186" s="22" t="s">
        <v>242</v>
      </c>
      <c r="B186" s="23">
        <v>4</v>
      </c>
      <c r="C186" s="23">
        <v>0</v>
      </c>
      <c r="D186" s="24">
        <v>9.6999999999999993</v>
      </c>
      <c r="E186" s="25">
        <v>2.8</v>
      </c>
      <c r="F186" s="24">
        <v>4.7</v>
      </c>
      <c r="G186" s="24">
        <v>4.8</v>
      </c>
      <c r="H186" s="24">
        <v>4.7</v>
      </c>
      <c r="I186" s="24">
        <v>5.0999999999999996</v>
      </c>
      <c r="J186" s="24">
        <v>11.25</v>
      </c>
    </row>
    <row r="187" spans="1:10" ht="15" x14ac:dyDescent="0.2">
      <c r="A187" s="22" t="s">
        <v>243</v>
      </c>
      <c r="B187" s="23">
        <v>1</v>
      </c>
      <c r="C187" s="23">
        <v>0</v>
      </c>
      <c r="D187" s="24">
        <v>9.1</v>
      </c>
      <c r="E187" s="25">
        <v>3.8</v>
      </c>
      <c r="F187" s="24">
        <v>4.5</v>
      </c>
      <c r="G187" s="24">
        <v>7.3</v>
      </c>
      <c r="H187" s="24">
        <v>6</v>
      </c>
      <c r="I187" s="24">
        <v>6.3</v>
      </c>
      <c r="J187" s="24">
        <v>9.8999999999999986</v>
      </c>
    </row>
    <row r="188" spans="1:10" ht="15" x14ac:dyDescent="0.2">
      <c r="A188" s="22" t="s">
        <v>244</v>
      </c>
      <c r="B188" s="23">
        <v>2</v>
      </c>
      <c r="C188" s="23">
        <v>1</v>
      </c>
      <c r="D188" s="24">
        <v>6.5</v>
      </c>
      <c r="E188" s="25">
        <v>2.8</v>
      </c>
      <c r="F188" s="24">
        <v>3.7</v>
      </c>
      <c r="G188" s="24">
        <v>8.5</v>
      </c>
      <c r="H188" s="24">
        <v>4.3</v>
      </c>
      <c r="I188" s="24">
        <v>3.3</v>
      </c>
      <c r="J188" s="24">
        <v>6.4499999999999993</v>
      </c>
    </row>
    <row r="189" spans="1:10" ht="15" x14ac:dyDescent="0.2">
      <c r="A189" s="22" t="s">
        <v>245</v>
      </c>
      <c r="B189" s="23">
        <v>2</v>
      </c>
      <c r="C189" s="23">
        <v>1</v>
      </c>
      <c r="D189" s="24">
        <v>6.6</v>
      </c>
      <c r="E189" s="25">
        <v>3.6</v>
      </c>
      <c r="F189" s="24">
        <v>4.8</v>
      </c>
      <c r="G189" s="24">
        <v>7.2</v>
      </c>
      <c r="H189" s="24">
        <v>3.2</v>
      </c>
      <c r="I189" s="24">
        <v>4</v>
      </c>
      <c r="J189" s="24">
        <v>9.8999999999999986</v>
      </c>
    </row>
    <row r="190" spans="1:10" ht="15" x14ac:dyDescent="0.2">
      <c r="A190" s="22" t="s">
        <v>246</v>
      </c>
      <c r="B190" s="23">
        <v>13</v>
      </c>
      <c r="C190" s="23">
        <v>1</v>
      </c>
      <c r="D190" s="24">
        <v>5.8</v>
      </c>
      <c r="E190" s="25">
        <v>3.6</v>
      </c>
      <c r="F190" s="24">
        <v>5.8</v>
      </c>
      <c r="G190" s="24">
        <v>9.3000000000000007</v>
      </c>
      <c r="H190" s="24">
        <v>5.9</v>
      </c>
      <c r="I190" s="24">
        <v>6.6</v>
      </c>
      <c r="J190" s="24">
        <v>11.100000000000001</v>
      </c>
    </row>
    <row r="191" spans="1:10" ht="15" x14ac:dyDescent="0.2">
      <c r="A191" s="22" t="s">
        <v>247</v>
      </c>
      <c r="B191" s="23">
        <v>11</v>
      </c>
      <c r="C191" s="23">
        <v>0</v>
      </c>
      <c r="D191" s="24">
        <v>8.6999999999999993</v>
      </c>
      <c r="E191" s="25">
        <v>3.7</v>
      </c>
      <c r="F191" s="24">
        <v>4.8</v>
      </c>
      <c r="G191" s="24">
        <v>3.8</v>
      </c>
      <c r="H191" s="24">
        <v>5.5</v>
      </c>
      <c r="I191" s="24">
        <v>5.6</v>
      </c>
      <c r="J191" s="24">
        <v>10.649999999999999</v>
      </c>
    </row>
    <row r="192" spans="1:10" ht="15" x14ac:dyDescent="0.2">
      <c r="A192" s="22" t="s">
        <v>248</v>
      </c>
      <c r="B192" s="23">
        <v>2</v>
      </c>
      <c r="C192" s="23">
        <v>0</v>
      </c>
      <c r="D192" s="24">
        <v>8.8000000000000007</v>
      </c>
      <c r="E192" s="25">
        <v>3.9</v>
      </c>
      <c r="F192" s="24">
        <v>4.8</v>
      </c>
      <c r="G192" s="24">
        <v>5.8</v>
      </c>
      <c r="H192" s="24">
        <v>3.8</v>
      </c>
      <c r="I192" s="24">
        <v>4.2</v>
      </c>
      <c r="J192" s="24">
        <v>10.050000000000001</v>
      </c>
    </row>
    <row r="193" spans="1:10" ht="15" x14ac:dyDescent="0.2">
      <c r="A193" s="22" t="s">
        <v>249</v>
      </c>
      <c r="B193" s="23">
        <v>8</v>
      </c>
      <c r="C193" s="23">
        <v>1</v>
      </c>
      <c r="D193" s="24">
        <v>6.4</v>
      </c>
      <c r="E193" s="25">
        <v>4.5</v>
      </c>
      <c r="F193" s="24">
        <v>5.7</v>
      </c>
      <c r="G193" s="24">
        <v>8.4</v>
      </c>
      <c r="H193" s="24">
        <v>4</v>
      </c>
      <c r="I193" s="24">
        <v>5.8</v>
      </c>
      <c r="J193" s="24">
        <v>10.050000000000001</v>
      </c>
    </row>
    <row r="194" spans="1:10" ht="15" x14ac:dyDescent="0.2">
      <c r="A194" s="22" t="s">
        <v>250</v>
      </c>
      <c r="B194" s="23">
        <v>13</v>
      </c>
      <c r="C194" s="23">
        <v>1</v>
      </c>
      <c r="D194" s="24">
        <v>6.7</v>
      </c>
      <c r="E194" s="25">
        <v>3.6</v>
      </c>
      <c r="F194" s="24">
        <v>4.8</v>
      </c>
      <c r="G194" s="24">
        <v>7.2</v>
      </c>
      <c r="H194" s="24">
        <v>2.9</v>
      </c>
      <c r="I194" s="24">
        <v>3.2</v>
      </c>
      <c r="J194" s="24">
        <v>10.8</v>
      </c>
    </row>
    <row r="195" spans="1:10" ht="15" x14ac:dyDescent="0.2">
      <c r="A195" s="22" t="s">
        <v>251</v>
      </c>
      <c r="B195" s="23">
        <v>1</v>
      </c>
      <c r="C195" s="23">
        <v>1</v>
      </c>
      <c r="D195" s="24">
        <v>5.2</v>
      </c>
      <c r="E195" s="25">
        <v>3.8</v>
      </c>
      <c r="F195" s="24">
        <v>5</v>
      </c>
      <c r="G195" s="24">
        <v>8.4</v>
      </c>
      <c r="H195" s="24">
        <v>4.3</v>
      </c>
      <c r="I195" s="24">
        <v>4.7</v>
      </c>
      <c r="J195" s="24">
        <v>10.649999999999999</v>
      </c>
    </row>
    <row r="196" spans="1:10" ht="15" x14ac:dyDescent="0.2">
      <c r="A196" s="22" t="s">
        <v>252</v>
      </c>
      <c r="B196" s="23">
        <v>3</v>
      </c>
      <c r="C196" s="23">
        <v>1</v>
      </c>
      <c r="D196" s="24">
        <v>6.4</v>
      </c>
      <c r="E196" s="25">
        <v>3.3</v>
      </c>
      <c r="F196" s="24">
        <v>4.5</v>
      </c>
      <c r="G196" s="24">
        <v>8.8000000000000007</v>
      </c>
      <c r="H196" s="24">
        <v>3.6</v>
      </c>
      <c r="I196" s="24">
        <v>4</v>
      </c>
      <c r="J196" s="24">
        <v>9</v>
      </c>
    </row>
    <row r="197" spans="1:10" ht="15" x14ac:dyDescent="0.2">
      <c r="A197" s="22" t="s">
        <v>253</v>
      </c>
      <c r="B197" s="23">
        <v>10</v>
      </c>
      <c r="C197" s="23">
        <v>0</v>
      </c>
      <c r="D197" s="24">
        <v>7.6</v>
      </c>
      <c r="E197" s="25">
        <v>5.0999999999999996</v>
      </c>
      <c r="F197" s="24">
        <v>5.4</v>
      </c>
      <c r="G197" s="24">
        <v>4.4000000000000004</v>
      </c>
      <c r="H197" s="24">
        <v>4.4000000000000004</v>
      </c>
      <c r="I197" s="24">
        <v>5.2</v>
      </c>
      <c r="J197" s="24">
        <v>12.600000000000001</v>
      </c>
    </row>
    <row r="198" spans="1:10" ht="15" x14ac:dyDescent="0.2">
      <c r="A198" s="22" t="s">
        <v>254</v>
      </c>
      <c r="B198" s="23">
        <v>8</v>
      </c>
      <c r="C198" s="23">
        <v>1</v>
      </c>
      <c r="D198" s="24">
        <v>5.9</v>
      </c>
      <c r="E198" s="25">
        <v>5.5</v>
      </c>
      <c r="F198" s="24">
        <v>6.2</v>
      </c>
      <c r="G198" s="24">
        <v>8.4</v>
      </c>
      <c r="H198" s="24">
        <v>6</v>
      </c>
      <c r="I198" s="24">
        <v>6</v>
      </c>
      <c r="J198" s="24">
        <v>12.899999999999999</v>
      </c>
    </row>
    <row r="199" spans="1:10" ht="15" x14ac:dyDescent="0.2">
      <c r="A199" s="22" t="s">
        <v>255</v>
      </c>
      <c r="B199" s="23">
        <v>9</v>
      </c>
      <c r="C199" s="23">
        <v>1</v>
      </c>
      <c r="D199" s="24">
        <v>9.6999999999999993</v>
      </c>
      <c r="E199" s="25">
        <v>6.5</v>
      </c>
      <c r="F199" s="24">
        <v>6.1</v>
      </c>
      <c r="G199" s="24">
        <v>6.8</v>
      </c>
      <c r="H199" s="24">
        <v>4.4000000000000004</v>
      </c>
      <c r="I199" s="24">
        <v>6.3</v>
      </c>
      <c r="J199" s="24">
        <v>11.850000000000001</v>
      </c>
    </row>
    <row r="200" spans="1:10" ht="15" x14ac:dyDescent="0.2">
      <c r="A200" s="22" t="s">
        <v>256</v>
      </c>
      <c r="B200" s="23">
        <v>6</v>
      </c>
      <c r="C200" s="23">
        <v>1</v>
      </c>
      <c r="D200" s="24">
        <v>5.5</v>
      </c>
      <c r="E200" s="25">
        <v>5.5</v>
      </c>
      <c r="F200" s="24">
        <v>8.1999999999999993</v>
      </c>
      <c r="G200" s="24">
        <v>6.3</v>
      </c>
      <c r="H200" s="24">
        <v>5.9</v>
      </c>
      <c r="I200" s="24">
        <v>6.6</v>
      </c>
      <c r="J200" s="24">
        <v>11.399999999999999</v>
      </c>
    </row>
    <row r="201" spans="1:10" ht="15" x14ac:dyDescent="0.2">
      <c r="A201" s="22" t="s">
        <v>257</v>
      </c>
      <c r="B201" s="23">
        <v>4</v>
      </c>
      <c r="C201" s="23">
        <v>1</v>
      </c>
      <c r="D201" s="24">
        <v>9.6999999999999993</v>
      </c>
      <c r="E201" s="25">
        <v>6.5</v>
      </c>
      <c r="F201" s="24">
        <v>6.1</v>
      </c>
      <c r="G201" s="24">
        <v>6.8</v>
      </c>
      <c r="H201" s="24">
        <v>4.3</v>
      </c>
      <c r="I201" s="24">
        <v>5.9</v>
      </c>
      <c r="J201" s="24">
        <v>12.75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Views>
    <sheetView workbookViewId="0">
      <selection activeCell="Q21" sqref="Q21"/>
    </sheetView>
  </sheetViews>
  <sheetFormatPr defaultRowHeight="12.75" x14ac:dyDescent="0.2"/>
  <sheetData>
    <row r="1" spans="1:21" ht="15.75" x14ac:dyDescent="0.2">
      <c r="A1" s="21" t="s">
        <v>0</v>
      </c>
      <c r="B1" s="21" t="s">
        <v>258</v>
      </c>
      <c r="C1" s="21" t="s">
        <v>46</v>
      </c>
      <c r="D1" s="21" t="s">
        <v>49</v>
      </c>
      <c r="E1" s="21" t="s">
        <v>52</v>
      </c>
      <c r="F1" s="21" t="s">
        <v>54</v>
      </c>
      <c r="G1" s="21" t="s">
        <v>259</v>
      </c>
      <c r="H1" s="21" t="s">
        <v>264</v>
      </c>
      <c r="I1" s="21" t="s">
        <v>270</v>
      </c>
      <c r="M1" s="39" t="s">
        <v>296</v>
      </c>
      <c r="N1" s="39"/>
      <c r="O1" s="39"/>
      <c r="P1" s="39"/>
      <c r="Q1" s="39"/>
      <c r="R1" s="39"/>
      <c r="S1" s="39"/>
      <c r="T1" s="39"/>
      <c r="U1" s="39"/>
    </row>
    <row r="2" spans="1:21" ht="15.75" thickBot="1" x14ac:dyDescent="0.25">
      <c r="A2" s="22" t="s">
        <v>58</v>
      </c>
      <c r="B2" s="23">
        <v>3</v>
      </c>
      <c r="C2" s="24">
        <v>8.5</v>
      </c>
      <c r="D2" s="25">
        <v>5.4</v>
      </c>
      <c r="E2" s="24">
        <v>6</v>
      </c>
      <c r="F2" s="24">
        <v>6.8</v>
      </c>
      <c r="G2" s="24">
        <v>5</v>
      </c>
      <c r="H2" s="24">
        <v>5.9</v>
      </c>
      <c r="I2" s="24">
        <v>12.600000000000001</v>
      </c>
      <c r="M2" s="39"/>
      <c r="N2" s="39"/>
      <c r="O2" s="39"/>
      <c r="P2" s="39"/>
      <c r="Q2" s="39"/>
      <c r="R2" s="39"/>
      <c r="S2" s="39"/>
      <c r="T2" s="39"/>
      <c r="U2" s="39"/>
    </row>
    <row r="3" spans="1:21" ht="15" x14ac:dyDescent="0.2">
      <c r="A3" s="22" t="s">
        <v>59</v>
      </c>
      <c r="B3" s="23">
        <v>13</v>
      </c>
      <c r="C3" s="24">
        <v>8.1999999999999993</v>
      </c>
      <c r="D3" s="25">
        <v>2.7</v>
      </c>
      <c r="E3" s="24">
        <v>3.1</v>
      </c>
      <c r="F3" s="24">
        <v>5.3</v>
      </c>
      <c r="G3" s="24">
        <v>3.9</v>
      </c>
      <c r="H3" s="24">
        <v>7.2</v>
      </c>
      <c r="I3" s="24">
        <v>11.25</v>
      </c>
      <c r="M3" s="44" t="s">
        <v>297</v>
      </c>
      <c r="N3" s="44"/>
      <c r="O3" s="39"/>
      <c r="P3" s="39"/>
      <c r="Q3" s="39"/>
      <c r="R3" s="39"/>
      <c r="S3" s="39"/>
      <c r="T3" s="39"/>
      <c r="U3" s="39"/>
    </row>
    <row r="4" spans="1:21" ht="15" x14ac:dyDescent="0.2">
      <c r="A4" s="22" t="s">
        <v>60</v>
      </c>
      <c r="B4" s="23">
        <v>12</v>
      </c>
      <c r="C4" s="24">
        <v>9.1999999999999993</v>
      </c>
      <c r="D4" s="25">
        <v>4.9000000000000004</v>
      </c>
      <c r="E4" s="24">
        <v>5.8</v>
      </c>
      <c r="F4" s="24">
        <v>4.5</v>
      </c>
      <c r="G4" s="24">
        <v>5.4</v>
      </c>
      <c r="H4" s="24">
        <v>5.6</v>
      </c>
      <c r="I4" s="24">
        <v>13.5</v>
      </c>
      <c r="M4" s="39" t="s">
        <v>298</v>
      </c>
      <c r="N4" s="39">
        <v>0.80038779971577445</v>
      </c>
      <c r="O4" s="39"/>
      <c r="P4" s="39"/>
      <c r="Q4" s="39"/>
      <c r="R4" s="39"/>
      <c r="S4" s="39"/>
      <c r="T4" s="39"/>
      <c r="U4" s="39"/>
    </row>
    <row r="5" spans="1:21" ht="15" x14ac:dyDescent="0.2">
      <c r="A5" s="22" t="s">
        <v>61</v>
      </c>
      <c r="B5" s="23">
        <v>14</v>
      </c>
      <c r="C5" s="24">
        <v>6.4</v>
      </c>
      <c r="D5" s="25">
        <v>3.3</v>
      </c>
      <c r="E5" s="24">
        <v>4.5</v>
      </c>
      <c r="F5" s="24">
        <v>8.8000000000000007</v>
      </c>
      <c r="G5" s="24">
        <v>4.3</v>
      </c>
      <c r="H5" s="24">
        <v>3.7</v>
      </c>
      <c r="I5" s="24">
        <v>10.8</v>
      </c>
      <c r="M5" s="39" t="s">
        <v>299</v>
      </c>
      <c r="N5" s="39">
        <v>0.64062062993385871</v>
      </c>
      <c r="O5" s="39"/>
      <c r="P5" s="39"/>
      <c r="Q5" s="39"/>
      <c r="R5" s="39"/>
      <c r="S5" s="39"/>
      <c r="T5" s="39"/>
      <c r="U5" s="39"/>
    </row>
    <row r="6" spans="1:21" ht="15" x14ac:dyDescent="0.2">
      <c r="A6" s="22" t="s">
        <v>62</v>
      </c>
      <c r="B6" s="23">
        <v>9</v>
      </c>
      <c r="C6" s="24">
        <v>9</v>
      </c>
      <c r="D6" s="25">
        <v>4.9000000000000004</v>
      </c>
      <c r="E6" s="24">
        <v>4.5</v>
      </c>
      <c r="F6" s="24">
        <v>6.8</v>
      </c>
      <c r="G6" s="24">
        <v>4.5</v>
      </c>
      <c r="H6" s="24">
        <v>6.9</v>
      </c>
      <c r="I6" s="24">
        <v>13.5</v>
      </c>
      <c r="M6" s="39" t="s">
        <v>300</v>
      </c>
      <c r="N6" s="39">
        <v>0.62751825706686393</v>
      </c>
      <c r="O6" s="39"/>
      <c r="P6" s="39"/>
      <c r="Q6" s="39"/>
      <c r="R6" s="39"/>
      <c r="S6" s="39"/>
      <c r="T6" s="39"/>
      <c r="U6" s="39"/>
    </row>
    <row r="7" spans="1:21" ht="15" x14ac:dyDescent="0.2">
      <c r="A7" s="22" t="s">
        <v>63</v>
      </c>
      <c r="B7" s="23">
        <v>8</v>
      </c>
      <c r="C7" s="24">
        <v>6.5</v>
      </c>
      <c r="D7" s="25">
        <v>2.8</v>
      </c>
      <c r="E7" s="24">
        <v>3.7</v>
      </c>
      <c r="F7" s="24">
        <v>8.5</v>
      </c>
      <c r="G7" s="24">
        <v>3.6</v>
      </c>
      <c r="H7" s="24">
        <v>4.0999999999999996</v>
      </c>
      <c r="I7" s="24">
        <v>9.1499999999999986</v>
      </c>
      <c r="M7" s="39" t="s">
        <v>301</v>
      </c>
      <c r="N7" s="39">
        <v>0.81772688567616247</v>
      </c>
      <c r="O7" s="39"/>
      <c r="P7" s="39"/>
      <c r="Q7" s="39"/>
      <c r="R7" s="39"/>
      <c r="S7" s="39"/>
      <c r="T7" s="39"/>
      <c r="U7" s="39"/>
    </row>
    <row r="8" spans="1:21" ht="15.75" thickBot="1" x14ac:dyDescent="0.25">
      <c r="A8" s="22" t="s">
        <v>64</v>
      </c>
      <c r="B8" s="23">
        <v>2</v>
      </c>
      <c r="C8" s="24">
        <v>6.9</v>
      </c>
      <c r="D8" s="25">
        <v>3.7</v>
      </c>
      <c r="E8" s="24">
        <v>5.4</v>
      </c>
      <c r="F8" s="24">
        <v>8.9</v>
      </c>
      <c r="G8" s="24">
        <v>2.1</v>
      </c>
      <c r="H8" s="24">
        <v>2.6</v>
      </c>
      <c r="I8" s="24">
        <v>10.8</v>
      </c>
      <c r="M8" s="40" t="s">
        <v>302</v>
      </c>
      <c r="N8" s="40">
        <v>200</v>
      </c>
      <c r="O8" s="39"/>
      <c r="P8" s="39"/>
      <c r="Q8" s="39"/>
      <c r="R8" s="39"/>
      <c r="S8" s="39"/>
      <c r="T8" s="39"/>
      <c r="U8" s="39"/>
    </row>
    <row r="9" spans="1:21" ht="15" x14ac:dyDescent="0.2">
      <c r="A9" s="22" t="s">
        <v>65</v>
      </c>
      <c r="B9" s="23">
        <v>9</v>
      </c>
      <c r="C9" s="24">
        <v>6.2</v>
      </c>
      <c r="D9" s="25">
        <v>4.8</v>
      </c>
      <c r="E9" s="24">
        <v>5.0999999999999996</v>
      </c>
      <c r="F9" s="24">
        <v>6.9</v>
      </c>
      <c r="G9" s="24">
        <v>4.3</v>
      </c>
      <c r="H9" s="24">
        <v>4.8</v>
      </c>
      <c r="I9" s="24">
        <v>11.55</v>
      </c>
      <c r="M9" s="39"/>
      <c r="N9" s="39"/>
      <c r="O9" s="39"/>
      <c r="P9" s="39"/>
      <c r="Q9" s="39"/>
      <c r="R9" s="39"/>
      <c r="S9" s="39"/>
      <c r="T9" s="39"/>
      <c r="U9" s="39"/>
    </row>
    <row r="10" spans="1:21" ht="15.75" thickBot="1" x14ac:dyDescent="0.25">
      <c r="A10" s="22" t="s">
        <v>66</v>
      </c>
      <c r="B10" s="23">
        <v>7</v>
      </c>
      <c r="C10" s="24">
        <v>5.8</v>
      </c>
      <c r="D10" s="25">
        <v>5.0999999999999996</v>
      </c>
      <c r="E10" s="24">
        <v>5.8</v>
      </c>
      <c r="F10" s="24">
        <v>9.3000000000000007</v>
      </c>
      <c r="G10" s="24">
        <v>4.4000000000000004</v>
      </c>
      <c r="H10" s="24">
        <v>6.7</v>
      </c>
      <c r="I10" s="24">
        <v>12.299999999999999</v>
      </c>
      <c r="M10" s="39" t="s">
        <v>303</v>
      </c>
      <c r="N10" s="39"/>
      <c r="O10" s="39"/>
      <c r="P10" s="39"/>
      <c r="Q10" s="39"/>
      <c r="R10" s="39"/>
      <c r="S10" s="39"/>
      <c r="T10" s="39"/>
      <c r="U10" s="39"/>
    </row>
    <row r="11" spans="1:21" ht="15" x14ac:dyDescent="0.2">
      <c r="A11" s="22" t="s">
        <v>67</v>
      </c>
      <c r="B11" s="23">
        <v>9</v>
      </c>
      <c r="C11" s="24">
        <v>6.4</v>
      </c>
      <c r="D11" s="25">
        <v>4.5</v>
      </c>
      <c r="E11" s="24">
        <v>5.7</v>
      </c>
      <c r="F11" s="24">
        <v>8.4</v>
      </c>
      <c r="G11" s="24">
        <v>4.0999999999999996</v>
      </c>
      <c r="H11" s="24">
        <v>6.1</v>
      </c>
      <c r="I11" s="24">
        <v>10.050000000000001</v>
      </c>
      <c r="M11" s="38"/>
      <c r="N11" s="38" t="s">
        <v>308</v>
      </c>
      <c r="O11" s="38" t="s">
        <v>309</v>
      </c>
      <c r="P11" s="38" t="s">
        <v>310</v>
      </c>
      <c r="Q11" s="38" t="s">
        <v>311</v>
      </c>
      <c r="R11" s="38" t="s">
        <v>312</v>
      </c>
      <c r="S11" s="39"/>
      <c r="T11" s="39"/>
      <c r="U11" s="39"/>
    </row>
    <row r="12" spans="1:21" ht="15" x14ac:dyDescent="0.2">
      <c r="A12" s="22" t="s">
        <v>68</v>
      </c>
      <c r="B12" s="23">
        <v>10</v>
      </c>
      <c r="C12" s="24">
        <v>8.6999999999999993</v>
      </c>
      <c r="D12" s="25">
        <v>4.7</v>
      </c>
      <c r="E12" s="24">
        <v>4.5999999999999996</v>
      </c>
      <c r="F12" s="24">
        <v>6.8</v>
      </c>
      <c r="G12" s="24">
        <v>3.8</v>
      </c>
      <c r="H12" s="24">
        <v>4.8</v>
      </c>
      <c r="I12" s="24">
        <v>12.600000000000001</v>
      </c>
      <c r="M12" s="39" t="s">
        <v>304</v>
      </c>
      <c r="N12" s="39">
        <v>7</v>
      </c>
      <c r="O12" s="39">
        <v>228.85771616493398</v>
      </c>
      <c r="P12" s="39">
        <v>32.693959452133427</v>
      </c>
      <c r="Q12" s="39">
        <v>48.893481847673655</v>
      </c>
      <c r="R12" s="39">
        <v>2.0397757724053438E-39</v>
      </c>
      <c r="S12" s="39"/>
      <c r="T12" s="39"/>
      <c r="U12" s="39"/>
    </row>
    <row r="13" spans="1:21" ht="15" x14ac:dyDescent="0.2">
      <c r="A13" s="22" t="s">
        <v>69</v>
      </c>
      <c r="B13" s="23">
        <v>4</v>
      </c>
      <c r="C13" s="24">
        <v>6.1</v>
      </c>
      <c r="D13" s="25">
        <v>4.9000000000000004</v>
      </c>
      <c r="E13" s="24">
        <v>6.4</v>
      </c>
      <c r="F13" s="24">
        <v>8.1999999999999993</v>
      </c>
      <c r="G13" s="24">
        <v>3</v>
      </c>
      <c r="H13" s="24">
        <v>3.9</v>
      </c>
      <c r="I13" s="24">
        <v>9.8999999999999986</v>
      </c>
      <c r="M13" s="39" t="s">
        <v>305</v>
      </c>
      <c r="N13" s="39">
        <v>192</v>
      </c>
      <c r="O13" s="39">
        <v>128.38603383506606</v>
      </c>
      <c r="P13" s="39">
        <v>0.66867725955763568</v>
      </c>
      <c r="Q13" s="39"/>
      <c r="R13" s="39"/>
      <c r="S13" s="39"/>
      <c r="T13" s="39"/>
      <c r="U13" s="39"/>
    </row>
    <row r="14" spans="1:21" ht="15.75" thickBot="1" x14ac:dyDescent="0.25">
      <c r="A14" s="22" t="s">
        <v>70</v>
      </c>
      <c r="B14" s="23">
        <v>13</v>
      </c>
      <c r="C14" s="24">
        <v>9.5</v>
      </c>
      <c r="D14" s="25">
        <v>7.1</v>
      </c>
      <c r="E14" s="24">
        <v>6.6</v>
      </c>
      <c r="F14" s="24">
        <v>7.6</v>
      </c>
      <c r="G14" s="24">
        <v>5.0999999999999996</v>
      </c>
      <c r="H14" s="24">
        <v>6.9</v>
      </c>
      <c r="I14" s="24">
        <v>11.850000000000001</v>
      </c>
      <c r="M14" s="40" t="s">
        <v>306</v>
      </c>
      <c r="N14" s="40">
        <v>199</v>
      </c>
      <c r="O14" s="40">
        <v>357.24375000000003</v>
      </c>
      <c r="P14" s="40"/>
      <c r="Q14" s="40"/>
      <c r="R14" s="40"/>
      <c r="S14" s="39"/>
      <c r="T14" s="39"/>
      <c r="U14" s="39"/>
    </row>
    <row r="15" spans="1:21" ht="15.75" thickBot="1" x14ac:dyDescent="0.25">
      <c r="A15" s="22" t="s">
        <v>71</v>
      </c>
      <c r="B15" s="23">
        <v>7</v>
      </c>
      <c r="C15" s="24">
        <v>9.1999999999999993</v>
      </c>
      <c r="D15" s="25">
        <v>5.4</v>
      </c>
      <c r="E15" s="24">
        <v>4.8</v>
      </c>
      <c r="F15" s="24">
        <v>7.1</v>
      </c>
      <c r="G15" s="24">
        <v>4.5</v>
      </c>
      <c r="H15" s="24">
        <v>5.5</v>
      </c>
      <c r="I15" s="24">
        <v>12.299999999999999</v>
      </c>
      <c r="M15" s="39"/>
      <c r="N15" s="39"/>
      <c r="O15" s="39"/>
      <c r="P15" s="39"/>
      <c r="Q15" s="39"/>
      <c r="R15" s="39"/>
      <c r="S15" s="39"/>
      <c r="T15" s="39"/>
      <c r="U15" s="39"/>
    </row>
    <row r="16" spans="1:21" ht="15" x14ac:dyDescent="0.2">
      <c r="A16" s="22" t="s">
        <v>72</v>
      </c>
      <c r="B16" s="23">
        <v>15</v>
      </c>
      <c r="C16" s="24">
        <v>6.3</v>
      </c>
      <c r="D16" s="25">
        <v>4.5</v>
      </c>
      <c r="E16" s="24">
        <v>5.9</v>
      </c>
      <c r="F16" s="24">
        <v>8.8000000000000007</v>
      </c>
      <c r="G16" s="24">
        <v>4.8</v>
      </c>
      <c r="H16" s="24">
        <v>6.9</v>
      </c>
      <c r="I16" s="24">
        <v>11.399999999999999</v>
      </c>
      <c r="M16" s="38"/>
      <c r="N16" s="38" t="s">
        <v>313</v>
      </c>
      <c r="O16" s="38" t="s">
        <v>301</v>
      </c>
      <c r="P16" s="38" t="s">
        <v>314</v>
      </c>
      <c r="Q16" s="38" t="s">
        <v>315</v>
      </c>
      <c r="R16" s="38" t="s">
        <v>316</v>
      </c>
      <c r="S16" s="38" t="s">
        <v>317</v>
      </c>
      <c r="T16" s="38" t="s">
        <v>318</v>
      </c>
      <c r="U16" s="38" t="s">
        <v>319</v>
      </c>
    </row>
    <row r="17" spans="1:21" ht="15" x14ac:dyDescent="0.2">
      <c r="A17" s="22" t="s">
        <v>73</v>
      </c>
      <c r="B17" s="23">
        <v>1</v>
      </c>
      <c r="C17" s="24">
        <v>8.6999999999999993</v>
      </c>
      <c r="D17" s="25">
        <v>3.2</v>
      </c>
      <c r="E17" s="24">
        <v>3.8</v>
      </c>
      <c r="F17" s="24">
        <v>4.9000000000000004</v>
      </c>
      <c r="G17" s="24">
        <v>4.3</v>
      </c>
      <c r="H17" s="24">
        <v>6.8</v>
      </c>
      <c r="I17" s="24">
        <v>10.649999999999999</v>
      </c>
      <c r="M17" s="39" t="s">
        <v>307</v>
      </c>
      <c r="N17" s="39">
        <v>6.6622924679727289</v>
      </c>
      <c r="O17" s="39">
        <v>0.66372353363999703</v>
      </c>
      <c r="P17" s="39">
        <v>10.037752362697372</v>
      </c>
      <c r="Q17" s="39">
        <v>2.5088063108482546E-19</v>
      </c>
      <c r="R17" s="39">
        <v>5.3531664990176191</v>
      </c>
      <c r="S17" s="39">
        <v>7.9714184369278387</v>
      </c>
      <c r="T17" s="39">
        <v>5.3531664990176191</v>
      </c>
      <c r="U17" s="39">
        <v>7.9714184369278387</v>
      </c>
    </row>
    <row r="18" spans="1:21" ht="15" x14ac:dyDescent="0.2">
      <c r="A18" s="22" t="s">
        <v>74</v>
      </c>
      <c r="B18" s="23">
        <v>4</v>
      </c>
      <c r="C18" s="24">
        <v>5.7</v>
      </c>
      <c r="D18" s="25">
        <v>4</v>
      </c>
      <c r="E18" s="24">
        <v>5.0999999999999996</v>
      </c>
      <c r="F18" s="24">
        <v>6.2</v>
      </c>
      <c r="G18" s="24">
        <v>4.2</v>
      </c>
      <c r="H18" s="24">
        <v>6</v>
      </c>
      <c r="I18" s="24">
        <v>10.8</v>
      </c>
      <c r="M18" s="39" t="s">
        <v>258</v>
      </c>
      <c r="N18" s="39">
        <v>6.9899626306504481E-2</v>
      </c>
      <c r="O18" s="39">
        <v>1.4795475242411735E-2</v>
      </c>
      <c r="P18" s="39">
        <v>4.7243920969929247</v>
      </c>
      <c r="Q18" s="39">
        <v>4.4497193322198052E-6</v>
      </c>
      <c r="R18" s="39">
        <v>4.0717082851025002E-2</v>
      </c>
      <c r="S18" s="39">
        <v>9.908216976198396E-2</v>
      </c>
      <c r="T18" s="39">
        <v>4.0717082851025002E-2</v>
      </c>
      <c r="U18" s="39">
        <v>9.908216976198396E-2</v>
      </c>
    </row>
    <row r="19" spans="1:21" ht="15" x14ac:dyDescent="0.2">
      <c r="A19" s="22" t="s">
        <v>75</v>
      </c>
      <c r="B19" s="23">
        <v>8</v>
      </c>
      <c r="C19" s="24">
        <v>5.9</v>
      </c>
      <c r="D19" s="25">
        <v>5.6</v>
      </c>
      <c r="E19" s="24">
        <v>5.5</v>
      </c>
      <c r="F19" s="24">
        <v>8.4</v>
      </c>
      <c r="G19" s="24">
        <v>5.7</v>
      </c>
      <c r="H19" s="24">
        <v>7.2</v>
      </c>
      <c r="I19" s="24">
        <v>12.299999999999999</v>
      </c>
      <c r="M19" s="39" t="s">
        <v>46</v>
      </c>
      <c r="N19" s="39">
        <v>0.19176698276747603</v>
      </c>
      <c r="O19" s="39">
        <v>5.1269941819480948E-2</v>
      </c>
      <c r="P19" s="39">
        <v>3.7403393872120736</v>
      </c>
      <c r="Q19" s="39">
        <v>2.4253660866532613E-4</v>
      </c>
      <c r="R19" s="39">
        <v>9.0642329412777764E-2</v>
      </c>
      <c r="S19" s="39">
        <v>0.29289163612217428</v>
      </c>
      <c r="T19" s="39">
        <v>9.0642329412777764E-2</v>
      </c>
      <c r="U19" s="39">
        <v>0.29289163612217428</v>
      </c>
    </row>
    <row r="20" spans="1:21" ht="15" x14ac:dyDescent="0.2">
      <c r="A20" s="22" t="s">
        <v>76</v>
      </c>
      <c r="B20" s="23">
        <v>12</v>
      </c>
      <c r="C20" s="24">
        <v>5.6</v>
      </c>
      <c r="D20" s="25">
        <v>4.9000000000000004</v>
      </c>
      <c r="E20" s="24">
        <v>5.6</v>
      </c>
      <c r="F20" s="24">
        <v>9.1</v>
      </c>
      <c r="G20" s="24">
        <v>5</v>
      </c>
      <c r="H20" s="24">
        <v>6.4</v>
      </c>
      <c r="I20" s="24">
        <v>11.850000000000001</v>
      </c>
      <c r="M20" s="39" t="s">
        <v>49</v>
      </c>
      <c r="N20" s="39">
        <v>0.60310275151576864</v>
      </c>
      <c r="O20" s="39">
        <v>7.8539583334515869E-2</v>
      </c>
      <c r="P20" s="39">
        <v>7.6789655089845947</v>
      </c>
      <c r="Q20" s="39">
        <v>7.9620295830264422E-13</v>
      </c>
      <c r="R20" s="39">
        <v>0.44819155291738177</v>
      </c>
      <c r="S20" s="39">
        <v>0.75801395011415551</v>
      </c>
      <c r="T20" s="39">
        <v>0.44819155291738177</v>
      </c>
      <c r="U20" s="39">
        <v>0.75801395011415551</v>
      </c>
    </row>
    <row r="21" spans="1:21" ht="15" x14ac:dyDescent="0.2">
      <c r="A21" s="22" t="s">
        <v>77</v>
      </c>
      <c r="B21" s="23">
        <v>13</v>
      </c>
      <c r="C21" s="24">
        <v>9.1</v>
      </c>
      <c r="D21" s="25">
        <v>6</v>
      </c>
      <c r="E21" s="24">
        <v>7.1</v>
      </c>
      <c r="F21" s="24">
        <v>8.4</v>
      </c>
      <c r="G21" s="24">
        <v>4.5</v>
      </c>
      <c r="H21" s="24">
        <v>6</v>
      </c>
      <c r="I21" s="24">
        <v>13.200000000000001</v>
      </c>
      <c r="M21" s="39" t="s">
        <v>52</v>
      </c>
      <c r="N21" s="39">
        <v>-9.4016963650713076E-2</v>
      </c>
      <c r="O21" s="39">
        <v>7.5545652432290764E-2</v>
      </c>
      <c r="P21" s="39">
        <v>-1.2445052842051709</v>
      </c>
      <c r="Q21" s="43">
        <v>0.21483066130923886</v>
      </c>
      <c r="R21" s="39">
        <v>-0.24302294344230987</v>
      </c>
      <c r="S21" s="39">
        <v>5.4989016140883723E-2</v>
      </c>
      <c r="T21" s="39">
        <v>-0.24302294344230987</v>
      </c>
      <c r="U21" s="39">
        <v>5.4989016140883723E-2</v>
      </c>
    </row>
    <row r="22" spans="1:21" ht="15" x14ac:dyDescent="0.2">
      <c r="A22" s="22" t="s">
        <v>78</v>
      </c>
      <c r="B22" s="23">
        <v>8</v>
      </c>
      <c r="C22" s="24">
        <v>5.2</v>
      </c>
      <c r="D22" s="25">
        <v>3.8</v>
      </c>
      <c r="E22" s="24">
        <v>5</v>
      </c>
      <c r="F22" s="24">
        <v>8.4</v>
      </c>
      <c r="G22" s="24">
        <v>3.3</v>
      </c>
      <c r="H22" s="24">
        <v>5.2</v>
      </c>
      <c r="I22" s="24">
        <v>10.5</v>
      </c>
      <c r="M22" s="39" t="s">
        <v>54</v>
      </c>
      <c r="N22" s="39">
        <v>-9.1649152844353279E-2</v>
      </c>
      <c r="O22" s="39">
        <v>4.1989373094149206E-2</v>
      </c>
      <c r="P22" s="39">
        <v>-2.182674950608483</v>
      </c>
      <c r="Q22" s="39">
        <v>3.0273203040046548E-2</v>
      </c>
      <c r="R22" s="39">
        <v>-0.17446884500779408</v>
      </c>
      <c r="S22" s="39">
        <v>-8.8294606809124626E-3</v>
      </c>
      <c r="T22" s="39">
        <v>-0.17446884500779408</v>
      </c>
      <c r="U22" s="39">
        <v>-8.8294606809124626E-3</v>
      </c>
    </row>
    <row r="23" spans="1:21" ht="15" x14ac:dyDescent="0.2">
      <c r="A23" s="22" t="s">
        <v>79</v>
      </c>
      <c r="B23" s="23">
        <v>12</v>
      </c>
      <c r="C23" s="24">
        <v>9.6</v>
      </c>
      <c r="D23" s="25">
        <v>7.2</v>
      </c>
      <c r="E23" s="24">
        <v>7.8</v>
      </c>
      <c r="F23" s="24">
        <v>4.5</v>
      </c>
      <c r="G23" s="24">
        <v>4.3</v>
      </c>
      <c r="H23" s="24">
        <v>7.7</v>
      </c>
      <c r="I23" s="24">
        <v>14.850000000000001</v>
      </c>
      <c r="M23" s="39" t="s">
        <v>259</v>
      </c>
      <c r="N23" s="39">
        <v>-0.19418847376145476</v>
      </c>
      <c r="O23" s="39">
        <v>8.9287491611810793E-2</v>
      </c>
      <c r="P23" s="39">
        <v>-2.1748676130998827</v>
      </c>
      <c r="Q23" s="39">
        <v>3.0862463355408459E-2</v>
      </c>
      <c r="R23" s="39">
        <v>-0.37029880893495987</v>
      </c>
      <c r="S23" s="39">
        <v>-1.8078138587949655E-2</v>
      </c>
      <c r="T23" s="39">
        <v>-0.37029880893495987</v>
      </c>
      <c r="U23" s="39">
        <v>-1.8078138587949655E-2</v>
      </c>
    </row>
    <row r="24" spans="1:21" ht="15.75" thickBot="1" x14ac:dyDescent="0.25">
      <c r="A24" s="22" t="s">
        <v>80</v>
      </c>
      <c r="B24" s="23">
        <v>3</v>
      </c>
      <c r="C24" s="24">
        <v>8.6</v>
      </c>
      <c r="D24" s="25">
        <v>5.0999999999999996</v>
      </c>
      <c r="E24" s="24">
        <v>4.7</v>
      </c>
      <c r="F24" s="24">
        <v>3.7</v>
      </c>
      <c r="G24" s="24">
        <v>4.8</v>
      </c>
      <c r="H24" s="24">
        <v>5.0999999999999996</v>
      </c>
      <c r="I24" s="24">
        <v>12.149999999999999</v>
      </c>
      <c r="M24" s="40" t="s">
        <v>264</v>
      </c>
      <c r="N24" s="40">
        <v>0.36819910244293808</v>
      </c>
      <c r="O24" s="40">
        <v>7.0490932112702812E-2</v>
      </c>
      <c r="P24" s="40">
        <v>5.2233541451012648</v>
      </c>
      <c r="Q24" s="40">
        <v>4.5508789622393658E-7</v>
      </c>
      <c r="R24" s="40">
        <v>0.22916303527427814</v>
      </c>
      <c r="S24" s="40">
        <v>0.50723516961159798</v>
      </c>
      <c r="T24" s="40">
        <v>0.22916303527427814</v>
      </c>
      <c r="U24" s="40">
        <v>0.50723516961159798</v>
      </c>
    </row>
    <row r="25" spans="1:21" ht="15" x14ac:dyDescent="0.2">
      <c r="A25" s="22" t="s">
        <v>81</v>
      </c>
      <c r="B25" s="23">
        <v>10</v>
      </c>
      <c r="C25" s="24">
        <v>9.3000000000000007</v>
      </c>
      <c r="D25" s="25">
        <v>3.9</v>
      </c>
      <c r="E25" s="24">
        <v>4.5</v>
      </c>
      <c r="F25" s="24">
        <v>6.2</v>
      </c>
      <c r="G25" s="24">
        <v>6.7</v>
      </c>
      <c r="H25" s="24">
        <v>7.2</v>
      </c>
      <c r="I25" s="24">
        <v>12</v>
      </c>
      <c r="M25" s="39"/>
      <c r="N25" s="39"/>
      <c r="O25" s="39"/>
      <c r="P25" s="39"/>
      <c r="Q25" s="39"/>
      <c r="R25" s="39"/>
      <c r="S25" s="39"/>
      <c r="T25" s="39"/>
      <c r="U25" s="39"/>
    </row>
    <row r="26" spans="1:21" ht="15" x14ac:dyDescent="0.2">
      <c r="A26" s="22" t="s">
        <v>82</v>
      </c>
      <c r="B26" s="23">
        <v>5</v>
      </c>
      <c r="C26" s="24">
        <v>6</v>
      </c>
      <c r="D26" s="25">
        <v>4.0999999999999996</v>
      </c>
      <c r="E26" s="24">
        <v>5.3</v>
      </c>
      <c r="F26" s="24">
        <v>8</v>
      </c>
      <c r="G26" s="24">
        <v>4.7</v>
      </c>
      <c r="H26" s="24">
        <v>4.7</v>
      </c>
      <c r="I26" s="24">
        <v>8.25</v>
      </c>
      <c r="M26" s="39"/>
      <c r="N26" s="39"/>
      <c r="O26" s="39"/>
      <c r="P26" s="39"/>
      <c r="Q26" s="39"/>
      <c r="R26" s="39"/>
      <c r="S26" s="39"/>
      <c r="T26" s="39"/>
      <c r="U26" s="39"/>
    </row>
    <row r="27" spans="1:21" ht="15" x14ac:dyDescent="0.2">
      <c r="A27" s="22" t="s">
        <v>83</v>
      </c>
      <c r="B27" s="23">
        <v>3</v>
      </c>
      <c r="C27" s="24">
        <v>6.4</v>
      </c>
      <c r="D27" s="25">
        <v>3.6</v>
      </c>
      <c r="E27" s="24">
        <v>5.3</v>
      </c>
      <c r="F27" s="24">
        <v>7.1</v>
      </c>
      <c r="G27" s="24">
        <v>5.6</v>
      </c>
      <c r="H27" s="24">
        <v>6.1</v>
      </c>
      <c r="I27" s="24">
        <v>10.5</v>
      </c>
      <c r="M27" s="39"/>
      <c r="N27" s="39"/>
      <c r="O27" s="39"/>
      <c r="P27" s="39"/>
      <c r="Q27" s="39"/>
      <c r="R27" s="39"/>
      <c r="S27" s="39"/>
      <c r="T27" s="39"/>
      <c r="U27" s="39"/>
    </row>
    <row r="28" spans="1:21" ht="15" x14ac:dyDescent="0.2">
      <c r="A28" s="22" t="s">
        <v>84</v>
      </c>
      <c r="B28" s="23">
        <v>9</v>
      </c>
      <c r="C28" s="24">
        <v>8.5</v>
      </c>
      <c r="D28" s="25">
        <v>3</v>
      </c>
      <c r="E28" s="24">
        <v>3.7</v>
      </c>
      <c r="F28" s="24">
        <v>4.8</v>
      </c>
      <c r="G28" s="24">
        <v>5.3</v>
      </c>
      <c r="H28" s="24">
        <v>5.8</v>
      </c>
      <c r="I28" s="24">
        <v>10.5</v>
      </c>
      <c r="M28" s="39"/>
      <c r="N28" s="39"/>
      <c r="O28" s="39"/>
      <c r="P28" s="39"/>
      <c r="Q28" s="39"/>
      <c r="R28" s="39"/>
      <c r="S28" s="39"/>
      <c r="T28" s="39"/>
      <c r="U28" s="39"/>
    </row>
    <row r="29" spans="1:21" ht="15" x14ac:dyDescent="0.2">
      <c r="A29" s="22" t="s">
        <v>85</v>
      </c>
      <c r="B29" s="23">
        <v>4</v>
      </c>
      <c r="C29" s="24">
        <v>7</v>
      </c>
      <c r="D29" s="25">
        <v>3.3</v>
      </c>
      <c r="E29" s="24">
        <v>4.2</v>
      </c>
      <c r="F29" s="24">
        <v>9</v>
      </c>
      <c r="G29" s="24">
        <v>4.3</v>
      </c>
      <c r="H29" s="24">
        <v>5.5</v>
      </c>
      <c r="I29" s="24">
        <v>8.3999999999999986</v>
      </c>
    </row>
    <row r="30" spans="1:21" ht="15" x14ac:dyDescent="0.2">
      <c r="A30" s="22" t="s">
        <v>86</v>
      </c>
      <c r="B30" s="23">
        <v>13</v>
      </c>
      <c r="C30" s="24">
        <v>8.5</v>
      </c>
      <c r="D30" s="25">
        <v>3</v>
      </c>
      <c r="E30" s="24">
        <v>3.7</v>
      </c>
      <c r="F30" s="24">
        <v>4.8</v>
      </c>
      <c r="G30" s="24">
        <v>5.7</v>
      </c>
      <c r="H30" s="24">
        <v>6</v>
      </c>
      <c r="I30" s="24">
        <v>10.8</v>
      </c>
    </row>
    <row r="31" spans="1:21" ht="15" x14ac:dyDescent="0.2">
      <c r="A31" s="22" t="s">
        <v>87</v>
      </c>
      <c r="B31" s="23">
        <v>4</v>
      </c>
      <c r="C31" s="24">
        <v>7.6</v>
      </c>
      <c r="D31" s="25">
        <v>3.6</v>
      </c>
      <c r="E31" s="24">
        <v>4.5999999999999996</v>
      </c>
      <c r="F31" s="24">
        <v>7.7</v>
      </c>
      <c r="G31" s="24">
        <v>4.7</v>
      </c>
      <c r="H31" s="24">
        <v>4</v>
      </c>
      <c r="I31" s="24">
        <v>9.3000000000000007</v>
      </c>
    </row>
    <row r="32" spans="1:21" ht="15" x14ac:dyDescent="0.2">
      <c r="A32" s="22" t="s">
        <v>88</v>
      </c>
      <c r="B32" s="23">
        <v>13</v>
      </c>
      <c r="C32" s="24">
        <v>6.9</v>
      </c>
      <c r="D32" s="25">
        <v>3.4</v>
      </c>
      <c r="E32" s="24">
        <v>4.7</v>
      </c>
      <c r="F32" s="24">
        <v>5.2</v>
      </c>
      <c r="G32" s="24">
        <v>3.7</v>
      </c>
      <c r="H32" s="24">
        <v>4.3</v>
      </c>
      <c r="I32" s="24">
        <v>10.649999999999999</v>
      </c>
    </row>
    <row r="33" spans="1:9" ht="15" x14ac:dyDescent="0.2">
      <c r="A33" s="22" t="s">
        <v>89</v>
      </c>
      <c r="B33" s="23">
        <v>2</v>
      </c>
      <c r="C33" s="24">
        <v>8.1</v>
      </c>
      <c r="D33" s="25">
        <v>2.5</v>
      </c>
      <c r="E33" s="24">
        <v>3.8</v>
      </c>
      <c r="F33" s="24">
        <v>6.6</v>
      </c>
      <c r="G33" s="24">
        <v>3</v>
      </c>
      <c r="H33" s="24">
        <v>4.5</v>
      </c>
      <c r="I33" s="24">
        <v>9.3000000000000007</v>
      </c>
    </row>
    <row r="34" spans="1:9" ht="15" x14ac:dyDescent="0.2">
      <c r="A34" s="22" t="s">
        <v>90</v>
      </c>
      <c r="B34" s="23">
        <v>15</v>
      </c>
      <c r="C34" s="24">
        <v>6.7</v>
      </c>
      <c r="D34" s="25">
        <v>3.7</v>
      </c>
      <c r="E34" s="24">
        <v>4.9000000000000004</v>
      </c>
      <c r="F34" s="24">
        <v>9.1999999999999993</v>
      </c>
      <c r="G34" s="24">
        <v>3.5</v>
      </c>
      <c r="H34" s="24">
        <v>5.3</v>
      </c>
      <c r="I34" s="24">
        <v>11.399999999999999</v>
      </c>
    </row>
    <row r="35" spans="1:9" ht="15" x14ac:dyDescent="0.2">
      <c r="A35" s="22" t="s">
        <v>91</v>
      </c>
      <c r="B35" s="23">
        <v>10</v>
      </c>
      <c r="C35" s="24">
        <v>8</v>
      </c>
      <c r="D35" s="25">
        <v>4.8</v>
      </c>
      <c r="E35" s="24">
        <v>4.7</v>
      </c>
      <c r="F35" s="24">
        <v>8.6999999999999993</v>
      </c>
      <c r="G35" s="24">
        <v>4.7</v>
      </c>
      <c r="H35" s="24">
        <v>5.7</v>
      </c>
      <c r="I35" s="24">
        <v>13.5</v>
      </c>
    </row>
    <row r="36" spans="1:9" ht="15" x14ac:dyDescent="0.2">
      <c r="A36" s="22" t="s">
        <v>92</v>
      </c>
      <c r="B36" s="23">
        <v>6</v>
      </c>
      <c r="C36" s="24">
        <v>6.7</v>
      </c>
      <c r="D36" s="25">
        <v>4</v>
      </c>
      <c r="E36" s="24">
        <v>6.8</v>
      </c>
      <c r="F36" s="24">
        <v>8.4</v>
      </c>
      <c r="G36" s="24">
        <v>2.5</v>
      </c>
      <c r="H36" s="24">
        <v>5</v>
      </c>
      <c r="I36" s="24">
        <v>10.050000000000001</v>
      </c>
    </row>
    <row r="37" spans="1:9" ht="15" x14ac:dyDescent="0.2">
      <c r="A37" s="22" t="s">
        <v>93</v>
      </c>
      <c r="B37" s="23">
        <v>3</v>
      </c>
      <c r="C37" s="24">
        <v>8.6999999999999993</v>
      </c>
      <c r="D37" s="25">
        <v>3.2</v>
      </c>
      <c r="E37" s="24">
        <v>2.9</v>
      </c>
      <c r="F37" s="24">
        <v>5.6</v>
      </c>
      <c r="G37" s="24">
        <v>3.1</v>
      </c>
      <c r="H37" s="24">
        <v>4.3</v>
      </c>
      <c r="I37" s="24">
        <v>10.649999999999999</v>
      </c>
    </row>
    <row r="38" spans="1:9" ht="15" x14ac:dyDescent="0.2">
      <c r="A38" s="22" t="s">
        <v>94</v>
      </c>
      <c r="B38" s="23">
        <v>9</v>
      </c>
      <c r="C38" s="24">
        <v>9</v>
      </c>
      <c r="D38" s="25">
        <v>3.4</v>
      </c>
      <c r="E38" s="24">
        <v>4.5</v>
      </c>
      <c r="F38" s="24">
        <v>6.8</v>
      </c>
      <c r="G38" s="24">
        <v>3.9</v>
      </c>
      <c r="H38" s="24">
        <v>4.5999999999999996</v>
      </c>
      <c r="I38" s="24">
        <v>10.8</v>
      </c>
    </row>
    <row r="39" spans="1:9" ht="15" x14ac:dyDescent="0.2">
      <c r="A39" s="22" t="s">
        <v>95</v>
      </c>
      <c r="B39" s="23">
        <v>10</v>
      </c>
      <c r="C39" s="24">
        <v>9.6</v>
      </c>
      <c r="D39" s="25">
        <v>5.6</v>
      </c>
      <c r="E39" s="24">
        <v>5.5</v>
      </c>
      <c r="F39" s="24">
        <v>7.7</v>
      </c>
      <c r="G39" s="24">
        <v>5.2</v>
      </c>
      <c r="H39" s="24">
        <v>8.1</v>
      </c>
      <c r="I39" s="24">
        <v>14.850000000000001</v>
      </c>
    </row>
    <row r="40" spans="1:9" ht="15" x14ac:dyDescent="0.2">
      <c r="A40" s="22" t="s">
        <v>96</v>
      </c>
      <c r="B40" s="23">
        <v>12</v>
      </c>
      <c r="C40" s="24">
        <v>8.1999999999999993</v>
      </c>
      <c r="D40" s="25">
        <v>3.6</v>
      </c>
      <c r="E40" s="24">
        <v>5</v>
      </c>
      <c r="F40" s="24">
        <v>9</v>
      </c>
      <c r="G40" s="24">
        <v>4.7</v>
      </c>
      <c r="H40" s="24">
        <v>6.2</v>
      </c>
      <c r="I40" s="24">
        <v>11.399999999999999</v>
      </c>
    </row>
    <row r="41" spans="1:9" ht="15" x14ac:dyDescent="0.2">
      <c r="A41" s="22" t="s">
        <v>97</v>
      </c>
      <c r="B41" s="23">
        <v>9</v>
      </c>
      <c r="C41" s="24">
        <v>6.1</v>
      </c>
      <c r="D41" s="25">
        <v>4.9000000000000004</v>
      </c>
      <c r="E41" s="24">
        <v>6.4</v>
      </c>
      <c r="F41" s="24">
        <v>8.1999999999999993</v>
      </c>
      <c r="G41" s="24">
        <v>4.5</v>
      </c>
      <c r="H41" s="24">
        <v>4.8</v>
      </c>
      <c r="I41" s="24">
        <v>8.6999999999999993</v>
      </c>
    </row>
    <row r="42" spans="1:9" ht="15" x14ac:dyDescent="0.2">
      <c r="A42" s="22" t="s">
        <v>98</v>
      </c>
      <c r="B42" s="23">
        <v>6</v>
      </c>
      <c r="C42" s="24">
        <v>8.3000000000000007</v>
      </c>
      <c r="D42" s="25">
        <v>4.9000000000000004</v>
      </c>
      <c r="E42" s="24">
        <v>5.2</v>
      </c>
      <c r="F42" s="24">
        <v>9.1</v>
      </c>
      <c r="G42" s="24">
        <v>4.5999999999999996</v>
      </c>
      <c r="H42" s="24">
        <v>5.5</v>
      </c>
      <c r="I42" s="24">
        <v>12.600000000000001</v>
      </c>
    </row>
    <row r="43" spans="1:9" ht="15" x14ac:dyDescent="0.2">
      <c r="A43" s="22" t="s">
        <v>99</v>
      </c>
      <c r="B43" s="23">
        <v>2</v>
      </c>
      <c r="C43" s="24">
        <v>9.4</v>
      </c>
      <c r="D43" s="25">
        <v>5.3</v>
      </c>
      <c r="E43" s="24">
        <v>4.9000000000000004</v>
      </c>
      <c r="F43" s="24">
        <v>8.5</v>
      </c>
      <c r="G43" s="24">
        <v>4.0999999999999996</v>
      </c>
      <c r="H43" s="24">
        <v>5.4</v>
      </c>
      <c r="I43" s="24">
        <v>11.850000000000001</v>
      </c>
    </row>
    <row r="44" spans="1:9" ht="15" x14ac:dyDescent="0.2">
      <c r="A44" s="22" t="s">
        <v>100</v>
      </c>
      <c r="B44" s="23">
        <v>10</v>
      </c>
      <c r="C44" s="24">
        <v>9.3000000000000007</v>
      </c>
      <c r="D44" s="25">
        <v>5.0999999999999996</v>
      </c>
      <c r="E44" s="24">
        <v>6.3</v>
      </c>
      <c r="F44" s="24">
        <v>7.4</v>
      </c>
      <c r="G44" s="24">
        <v>4.5999999999999996</v>
      </c>
      <c r="H44" s="24">
        <v>6.8</v>
      </c>
      <c r="I44" s="24">
        <v>11.399999999999999</v>
      </c>
    </row>
    <row r="45" spans="1:9" ht="15" x14ac:dyDescent="0.2">
      <c r="A45" s="22" t="s">
        <v>101</v>
      </c>
      <c r="B45" s="23">
        <v>15</v>
      </c>
      <c r="C45" s="24">
        <v>5.0999999999999996</v>
      </c>
      <c r="D45" s="25">
        <v>6.6</v>
      </c>
      <c r="E45" s="24">
        <v>7.8</v>
      </c>
      <c r="F45" s="24">
        <v>5.9</v>
      </c>
      <c r="G45" s="24">
        <v>4.9000000000000004</v>
      </c>
      <c r="H45" s="24">
        <v>6.9</v>
      </c>
      <c r="I45" s="24">
        <v>12.600000000000001</v>
      </c>
    </row>
    <row r="46" spans="1:9" ht="15" x14ac:dyDescent="0.2">
      <c r="A46" s="22" t="s">
        <v>102</v>
      </c>
      <c r="B46" s="23">
        <v>6</v>
      </c>
      <c r="C46" s="24">
        <v>8</v>
      </c>
      <c r="D46" s="25">
        <v>2.5</v>
      </c>
      <c r="E46" s="24">
        <v>3</v>
      </c>
      <c r="F46" s="24">
        <v>5.2</v>
      </c>
      <c r="G46" s="24">
        <v>4.3</v>
      </c>
      <c r="H46" s="24">
        <v>6.5</v>
      </c>
      <c r="I46" s="24">
        <v>9.75</v>
      </c>
    </row>
    <row r="47" spans="1:9" ht="15" x14ac:dyDescent="0.2">
      <c r="A47" s="22" t="s">
        <v>103</v>
      </c>
      <c r="B47" s="23">
        <v>5</v>
      </c>
      <c r="C47" s="24">
        <v>5.9</v>
      </c>
      <c r="D47" s="25">
        <v>5.6</v>
      </c>
      <c r="E47" s="24">
        <v>5.5</v>
      </c>
      <c r="F47" s="24">
        <v>8.4</v>
      </c>
      <c r="G47" s="24">
        <v>5.2</v>
      </c>
      <c r="H47" s="24">
        <v>5.9</v>
      </c>
      <c r="I47" s="24">
        <v>11.55</v>
      </c>
    </row>
    <row r="48" spans="1:9" ht="15" x14ac:dyDescent="0.2">
      <c r="A48" s="22" t="s">
        <v>104</v>
      </c>
      <c r="B48" s="23">
        <v>4</v>
      </c>
      <c r="C48" s="24">
        <v>10</v>
      </c>
      <c r="D48" s="25">
        <v>5.8</v>
      </c>
      <c r="E48" s="24">
        <v>4.5</v>
      </c>
      <c r="F48" s="24">
        <v>3.8</v>
      </c>
      <c r="G48" s="24">
        <v>5</v>
      </c>
      <c r="H48" s="24">
        <v>6.3</v>
      </c>
      <c r="I48" s="24">
        <v>12</v>
      </c>
    </row>
    <row r="49" spans="1:9" ht="15" x14ac:dyDescent="0.2">
      <c r="A49" s="22" t="s">
        <v>105</v>
      </c>
      <c r="B49" s="23">
        <v>8</v>
      </c>
      <c r="C49" s="24">
        <v>5.7</v>
      </c>
      <c r="D49" s="25">
        <v>3.8</v>
      </c>
      <c r="E49" s="24">
        <v>6</v>
      </c>
      <c r="F49" s="24">
        <v>8.1999999999999993</v>
      </c>
      <c r="G49" s="24">
        <v>6.5</v>
      </c>
      <c r="H49" s="24">
        <v>7.5</v>
      </c>
      <c r="I49" s="24">
        <v>10.649999999999999</v>
      </c>
    </row>
    <row r="50" spans="1:9" ht="15" x14ac:dyDescent="0.2">
      <c r="A50" s="22" t="s">
        <v>106</v>
      </c>
      <c r="B50" s="23">
        <v>13</v>
      </c>
      <c r="C50" s="24">
        <v>9.9</v>
      </c>
      <c r="D50" s="25">
        <v>5.2</v>
      </c>
      <c r="E50" s="24">
        <v>6.7</v>
      </c>
      <c r="F50" s="24">
        <v>6.8</v>
      </c>
      <c r="G50" s="24">
        <v>4.5</v>
      </c>
      <c r="H50" s="24">
        <v>6.1</v>
      </c>
      <c r="I50" s="24">
        <v>12.75</v>
      </c>
    </row>
    <row r="51" spans="1:9" ht="15" x14ac:dyDescent="0.2">
      <c r="A51" s="22" t="s">
        <v>107</v>
      </c>
      <c r="B51" s="23">
        <v>3</v>
      </c>
      <c r="C51" s="24">
        <v>7.9</v>
      </c>
      <c r="D51" s="25">
        <v>3.9</v>
      </c>
      <c r="E51" s="24">
        <v>5.8</v>
      </c>
      <c r="F51" s="24">
        <v>4.7</v>
      </c>
      <c r="G51" s="24">
        <v>4.0999999999999996</v>
      </c>
      <c r="H51" s="24">
        <v>5.8</v>
      </c>
      <c r="I51" s="24">
        <v>11.399999999999999</v>
      </c>
    </row>
    <row r="52" spans="1:9" ht="15" x14ac:dyDescent="0.2">
      <c r="A52" s="22" t="s">
        <v>108</v>
      </c>
      <c r="B52" s="23">
        <v>10</v>
      </c>
      <c r="C52" s="24">
        <v>6.7</v>
      </c>
      <c r="D52" s="25">
        <v>3.6</v>
      </c>
      <c r="E52" s="24">
        <v>4.8</v>
      </c>
      <c r="F52" s="24">
        <v>7.2</v>
      </c>
      <c r="G52" s="24">
        <v>4</v>
      </c>
      <c r="H52" s="24">
        <v>4.2</v>
      </c>
      <c r="I52" s="24">
        <v>10.8</v>
      </c>
    </row>
    <row r="53" spans="1:9" ht="15" x14ac:dyDescent="0.2">
      <c r="A53" s="22" t="s">
        <v>109</v>
      </c>
      <c r="B53" s="23">
        <v>7</v>
      </c>
      <c r="C53" s="24">
        <v>8.1999999999999993</v>
      </c>
      <c r="D53" s="25">
        <v>4.2</v>
      </c>
      <c r="E53" s="24">
        <v>3.1</v>
      </c>
      <c r="F53" s="24">
        <v>5.3</v>
      </c>
      <c r="G53" s="24">
        <v>4.5</v>
      </c>
      <c r="H53" s="24">
        <v>7.4</v>
      </c>
      <c r="I53" s="24">
        <v>12.299999999999999</v>
      </c>
    </row>
    <row r="54" spans="1:9" ht="15" x14ac:dyDescent="0.2">
      <c r="A54" s="22" t="s">
        <v>110</v>
      </c>
      <c r="B54" s="23">
        <v>8</v>
      </c>
      <c r="C54" s="24">
        <v>9.4</v>
      </c>
      <c r="D54" s="25">
        <v>4</v>
      </c>
      <c r="E54" s="24">
        <v>4.5999999999999996</v>
      </c>
      <c r="F54" s="24">
        <v>6.3</v>
      </c>
      <c r="G54" s="24">
        <v>4.7</v>
      </c>
      <c r="H54" s="24">
        <v>6.1</v>
      </c>
      <c r="I54" s="24">
        <v>13.5</v>
      </c>
    </row>
    <row r="55" spans="1:9" ht="15" x14ac:dyDescent="0.2">
      <c r="A55" s="22" t="s">
        <v>111</v>
      </c>
      <c r="B55" s="23">
        <v>11</v>
      </c>
      <c r="C55" s="24">
        <v>6.9</v>
      </c>
      <c r="D55" s="25">
        <v>3.4</v>
      </c>
      <c r="E55" s="24">
        <v>4.7</v>
      </c>
      <c r="F55" s="24">
        <v>5.2</v>
      </c>
      <c r="G55" s="24">
        <v>3.2</v>
      </c>
      <c r="H55" s="24">
        <v>4.4000000000000004</v>
      </c>
      <c r="I55" s="24">
        <v>10.8</v>
      </c>
    </row>
    <row r="56" spans="1:9" ht="15" x14ac:dyDescent="0.2">
      <c r="A56" s="22" t="s">
        <v>112</v>
      </c>
      <c r="B56" s="23">
        <v>14</v>
      </c>
      <c r="C56" s="24">
        <v>8</v>
      </c>
      <c r="D56" s="25">
        <v>4.8</v>
      </c>
      <c r="E56" s="24">
        <v>4.7</v>
      </c>
      <c r="F56" s="24">
        <v>8.6999999999999993</v>
      </c>
      <c r="G56" s="24">
        <v>4.9000000000000004</v>
      </c>
      <c r="H56" s="24">
        <v>5.8</v>
      </c>
      <c r="I56" s="24">
        <v>12.149999999999999</v>
      </c>
    </row>
    <row r="57" spans="1:9" ht="15" x14ac:dyDescent="0.2">
      <c r="A57" s="22" t="s">
        <v>113</v>
      </c>
      <c r="B57" s="23">
        <v>11</v>
      </c>
      <c r="C57" s="24">
        <v>9.3000000000000007</v>
      </c>
      <c r="D57" s="25">
        <v>5.3</v>
      </c>
      <c r="E57" s="24">
        <v>5.5</v>
      </c>
      <c r="F57" s="24">
        <v>7.4</v>
      </c>
      <c r="G57" s="24">
        <v>4.0999999999999996</v>
      </c>
      <c r="H57" s="24">
        <v>5.7</v>
      </c>
      <c r="I57" s="24">
        <v>13.350000000000001</v>
      </c>
    </row>
    <row r="58" spans="1:9" ht="15" x14ac:dyDescent="0.2">
      <c r="A58" s="22" t="s">
        <v>114</v>
      </c>
      <c r="B58" s="23">
        <v>14</v>
      </c>
      <c r="C58" s="24">
        <v>7.4</v>
      </c>
      <c r="D58" s="25">
        <v>6.6</v>
      </c>
      <c r="E58" s="24">
        <v>6.9</v>
      </c>
      <c r="F58" s="24">
        <v>9.6</v>
      </c>
      <c r="G58" s="24">
        <v>5.7</v>
      </c>
      <c r="H58" s="24">
        <v>7.7</v>
      </c>
      <c r="I58" s="24">
        <v>13.200000000000001</v>
      </c>
    </row>
    <row r="59" spans="1:9" ht="15" x14ac:dyDescent="0.2">
      <c r="A59" s="22" t="s">
        <v>115</v>
      </c>
      <c r="B59" s="23">
        <v>1</v>
      </c>
      <c r="C59" s="24">
        <v>7.6</v>
      </c>
      <c r="D59" s="25">
        <v>3.6</v>
      </c>
      <c r="E59" s="24">
        <v>5.4</v>
      </c>
      <c r="F59" s="24">
        <v>4.4000000000000004</v>
      </c>
      <c r="G59" s="24">
        <v>4.5999999999999996</v>
      </c>
      <c r="H59" s="24">
        <v>5.8</v>
      </c>
      <c r="I59" s="24">
        <v>11.25</v>
      </c>
    </row>
    <row r="60" spans="1:9" ht="15" x14ac:dyDescent="0.2">
      <c r="A60" s="22" t="s">
        <v>116</v>
      </c>
      <c r="B60" s="23">
        <v>1</v>
      </c>
      <c r="C60" s="24">
        <v>10</v>
      </c>
      <c r="D60" s="25">
        <v>4.3</v>
      </c>
      <c r="E60" s="24">
        <v>4.5</v>
      </c>
      <c r="F60" s="24">
        <v>3.8</v>
      </c>
      <c r="G60" s="24">
        <v>3.7</v>
      </c>
      <c r="H60" s="24">
        <v>3.7</v>
      </c>
      <c r="I60" s="24">
        <v>10.5</v>
      </c>
    </row>
    <row r="61" spans="1:9" ht="15" x14ac:dyDescent="0.2">
      <c r="A61" s="22" t="s">
        <v>117</v>
      </c>
      <c r="B61" s="23">
        <v>6</v>
      </c>
      <c r="C61" s="24">
        <v>9.9</v>
      </c>
      <c r="D61" s="25">
        <v>4.3</v>
      </c>
      <c r="E61" s="24">
        <v>3.5</v>
      </c>
      <c r="F61" s="24">
        <v>5.4</v>
      </c>
      <c r="G61" s="24">
        <v>5.6</v>
      </c>
      <c r="H61" s="24">
        <v>6.9</v>
      </c>
      <c r="I61" s="24">
        <v>12.75</v>
      </c>
    </row>
    <row r="62" spans="1:9" ht="15" x14ac:dyDescent="0.2">
      <c r="A62" s="22" t="s">
        <v>118</v>
      </c>
      <c r="B62" s="23">
        <v>5</v>
      </c>
      <c r="C62" s="24">
        <v>8.6999999999999993</v>
      </c>
      <c r="D62" s="25">
        <v>3.2</v>
      </c>
      <c r="E62" s="24">
        <v>3.8</v>
      </c>
      <c r="F62" s="24">
        <v>4.9000000000000004</v>
      </c>
      <c r="G62" s="24">
        <v>5.4</v>
      </c>
      <c r="H62" s="24">
        <v>6.1</v>
      </c>
      <c r="I62" s="24">
        <v>10.8</v>
      </c>
    </row>
    <row r="63" spans="1:9" ht="15" x14ac:dyDescent="0.2">
      <c r="A63" s="22" t="s">
        <v>119</v>
      </c>
      <c r="B63" s="23">
        <v>13</v>
      </c>
      <c r="C63" s="24">
        <v>8.4</v>
      </c>
      <c r="D63" s="25">
        <v>5.3</v>
      </c>
      <c r="E63" s="24">
        <v>5.9</v>
      </c>
      <c r="F63" s="24">
        <v>6.7</v>
      </c>
      <c r="G63" s="24">
        <v>2.7</v>
      </c>
      <c r="H63" s="24">
        <v>5</v>
      </c>
      <c r="I63" s="24">
        <v>13.200000000000001</v>
      </c>
    </row>
    <row r="64" spans="1:9" ht="15" x14ac:dyDescent="0.2">
      <c r="A64" s="22" t="s">
        <v>120</v>
      </c>
      <c r="B64" s="23">
        <v>2</v>
      </c>
      <c r="C64" s="24">
        <v>8.8000000000000007</v>
      </c>
      <c r="D64" s="25">
        <v>5.4</v>
      </c>
      <c r="E64" s="24">
        <v>4.8</v>
      </c>
      <c r="F64" s="24">
        <v>5.8</v>
      </c>
      <c r="G64" s="24">
        <v>4.4000000000000004</v>
      </c>
      <c r="H64" s="24">
        <v>5.0999999999999996</v>
      </c>
      <c r="I64" s="24">
        <v>12</v>
      </c>
    </row>
    <row r="65" spans="1:9" ht="15" x14ac:dyDescent="0.2">
      <c r="A65" s="22" t="s">
        <v>121</v>
      </c>
      <c r="B65" s="23">
        <v>11</v>
      </c>
      <c r="C65" s="24">
        <v>7.7</v>
      </c>
      <c r="D65" s="25">
        <v>3.7</v>
      </c>
      <c r="E65" s="24">
        <v>3.4</v>
      </c>
      <c r="F65" s="24">
        <v>6.2</v>
      </c>
      <c r="G65" s="24">
        <v>3.3</v>
      </c>
      <c r="H65" s="24">
        <v>4.5</v>
      </c>
      <c r="I65" s="24">
        <v>12.149999999999999</v>
      </c>
    </row>
    <row r="66" spans="1:9" ht="15" x14ac:dyDescent="0.2">
      <c r="A66" s="22" t="s">
        <v>122</v>
      </c>
      <c r="B66" s="23">
        <v>7</v>
      </c>
      <c r="C66" s="24">
        <v>6.6</v>
      </c>
      <c r="D66" s="25">
        <v>3.6</v>
      </c>
      <c r="E66" s="24">
        <v>4.8</v>
      </c>
      <c r="F66" s="24">
        <v>7.2</v>
      </c>
      <c r="G66" s="24">
        <v>3.5</v>
      </c>
      <c r="H66" s="24">
        <v>4.0999999999999996</v>
      </c>
      <c r="I66" s="24">
        <v>10.649999999999999</v>
      </c>
    </row>
    <row r="67" spans="1:9" ht="15" x14ac:dyDescent="0.2">
      <c r="A67" s="22" t="s">
        <v>123</v>
      </c>
      <c r="B67" s="23">
        <v>12</v>
      </c>
      <c r="C67" s="24">
        <v>5.7</v>
      </c>
      <c r="D67" s="25">
        <v>5.3</v>
      </c>
      <c r="E67" s="24">
        <v>6</v>
      </c>
      <c r="F67" s="24">
        <v>8.1999999999999993</v>
      </c>
      <c r="G67" s="24">
        <v>4.7</v>
      </c>
      <c r="H67" s="24">
        <v>6.7</v>
      </c>
      <c r="I67" s="24">
        <v>13.5</v>
      </c>
    </row>
    <row r="68" spans="1:9" ht="15" x14ac:dyDescent="0.2">
      <c r="A68" s="22" t="s">
        <v>124</v>
      </c>
      <c r="B68" s="23">
        <v>5</v>
      </c>
      <c r="C68" s="24">
        <v>5.7</v>
      </c>
      <c r="D68" s="25">
        <v>4</v>
      </c>
      <c r="E68" s="24">
        <v>5.0999999999999996</v>
      </c>
      <c r="F68" s="24">
        <v>6.2</v>
      </c>
      <c r="G68" s="24">
        <v>5</v>
      </c>
      <c r="H68" s="24">
        <v>5.5</v>
      </c>
      <c r="I68" s="24">
        <v>9.3000000000000007</v>
      </c>
    </row>
    <row r="69" spans="1:9" ht="15" x14ac:dyDescent="0.2">
      <c r="A69" s="22" t="s">
        <v>125</v>
      </c>
      <c r="B69" s="23">
        <v>7</v>
      </c>
      <c r="C69" s="24">
        <v>5.5</v>
      </c>
      <c r="D69" s="25">
        <v>5.2</v>
      </c>
      <c r="E69" s="24">
        <v>4.9000000000000004</v>
      </c>
      <c r="F69" s="24">
        <v>6</v>
      </c>
      <c r="G69" s="24">
        <v>4.5</v>
      </c>
      <c r="H69" s="24">
        <v>5.4</v>
      </c>
      <c r="I69" s="24">
        <v>12.299999999999999</v>
      </c>
    </row>
    <row r="70" spans="1:9" ht="15" x14ac:dyDescent="0.2">
      <c r="A70" s="22" t="s">
        <v>126</v>
      </c>
      <c r="B70" s="23">
        <v>5</v>
      </c>
      <c r="C70" s="24">
        <v>7.5</v>
      </c>
      <c r="D70" s="25">
        <v>3.5</v>
      </c>
      <c r="E70" s="24">
        <v>4.5</v>
      </c>
      <c r="F70" s="24">
        <v>7.6</v>
      </c>
      <c r="G70" s="24">
        <v>4</v>
      </c>
      <c r="H70" s="24">
        <v>3.5</v>
      </c>
      <c r="I70" s="24">
        <v>8.6999999999999993</v>
      </c>
    </row>
    <row r="71" spans="1:9" ht="15" x14ac:dyDescent="0.2">
      <c r="A71" s="22" t="s">
        <v>127</v>
      </c>
      <c r="B71" s="23">
        <v>9</v>
      </c>
      <c r="C71" s="24">
        <v>6.4</v>
      </c>
      <c r="D71" s="25">
        <v>5.0999999999999996</v>
      </c>
      <c r="E71" s="24">
        <v>5.3</v>
      </c>
      <c r="F71" s="24">
        <v>7.1</v>
      </c>
      <c r="G71" s="24">
        <v>4.7</v>
      </c>
      <c r="H71" s="24">
        <v>5.3</v>
      </c>
      <c r="I71" s="24">
        <v>12</v>
      </c>
    </row>
    <row r="72" spans="1:9" ht="15" x14ac:dyDescent="0.2">
      <c r="A72" s="22" t="s">
        <v>128</v>
      </c>
      <c r="B72" s="23">
        <v>13</v>
      </c>
      <c r="C72" s="24">
        <v>9.1</v>
      </c>
      <c r="D72" s="25">
        <v>6</v>
      </c>
      <c r="E72" s="24">
        <v>7.1</v>
      </c>
      <c r="F72" s="24">
        <v>8.4</v>
      </c>
      <c r="G72" s="24">
        <v>5.4</v>
      </c>
      <c r="H72" s="24">
        <v>5.9</v>
      </c>
      <c r="I72" s="24">
        <v>11.55</v>
      </c>
    </row>
    <row r="73" spans="1:9" ht="15" x14ac:dyDescent="0.2">
      <c r="A73" s="22" t="s">
        <v>129</v>
      </c>
      <c r="B73" s="23">
        <v>8</v>
      </c>
      <c r="C73" s="24">
        <v>6.7</v>
      </c>
      <c r="D73" s="25">
        <v>3.2</v>
      </c>
      <c r="E73" s="24">
        <v>4.5</v>
      </c>
      <c r="F73" s="24">
        <v>5</v>
      </c>
      <c r="G73" s="24">
        <v>2.9</v>
      </c>
      <c r="H73" s="24">
        <v>3.7</v>
      </c>
      <c r="I73" s="24">
        <v>10.5</v>
      </c>
    </row>
    <row r="74" spans="1:9" ht="15" x14ac:dyDescent="0.2">
      <c r="A74" s="22" t="s">
        <v>130</v>
      </c>
      <c r="B74" s="23">
        <v>13</v>
      </c>
      <c r="C74" s="24">
        <v>6.5</v>
      </c>
      <c r="D74" s="25">
        <v>5.8</v>
      </c>
      <c r="E74" s="24">
        <v>6</v>
      </c>
      <c r="F74" s="24">
        <v>8.6999999999999993</v>
      </c>
      <c r="G74" s="24">
        <v>4.5999999999999996</v>
      </c>
      <c r="H74" s="24">
        <v>6.6</v>
      </c>
      <c r="I74" s="24">
        <v>11.850000000000001</v>
      </c>
    </row>
    <row r="75" spans="1:9" ht="15" x14ac:dyDescent="0.2">
      <c r="A75" s="22" t="s">
        <v>131</v>
      </c>
      <c r="B75" s="23">
        <v>14</v>
      </c>
      <c r="C75" s="24">
        <v>9.9</v>
      </c>
      <c r="D75" s="25">
        <v>5.2</v>
      </c>
      <c r="E75" s="24">
        <v>6.7</v>
      </c>
      <c r="F75" s="24">
        <v>6.8</v>
      </c>
      <c r="G75" s="24">
        <v>4.0999999999999996</v>
      </c>
      <c r="H75" s="24">
        <v>7.6</v>
      </c>
      <c r="I75" s="24">
        <v>14.700000000000001</v>
      </c>
    </row>
    <row r="76" spans="1:9" ht="15" x14ac:dyDescent="0.2">
      <c r="A76" s="22" t="s">
        <v>132</v>
      </c>
      <c r="B76" s="23">
        <v>10</v>
      </c>
      <c r="C76" s="24">
        <v>8.5</v>
      </c>
      <c r="D76" s="25">
        <v>5.4</v>
      </c>
      <c r="E76" s="24">
        <v>6</v>
      </c>
      <c r="F76" s="24">
        <v>6.8</v>
      </c>
      <c r="G76" s="24">
        <v>4.4000000000000004</v>
      </c>
      <c r="H76" s="24">
        <v>5.5</v>
      </c>
      <c r="I76" s="24">
        <v>12.600000000000001</v>
      </c>
    </row>
    <row r="77" spans="1:9" ht="15" x14ac:dyDescent="0.2">
      <c r="A77" s="22" t="s">
        <v>133</v>
      </c>
      <c r="B77" s="23">
        <v>7</v>
      </c>
      <c r="C77" s="24">
        <v>9.9</v>
      </c>
      <c r="D77" s="25">
        <v>4.5</v>
      </c>
      <c r="E77" s="24">
        <v>4.8</v>
      </c>
      <c r="F77" s="24">
        <v>4.9000000000000004</v>
      </c>
      <c r="G77" s="24">
        <v>3.1</v>
      </c>
      <c r="H77" s="24">
        <v>5</v>
      </c>
      <c r="I77" s="24">
        <v>13.350000000000001</v>
      </c>
    </row>
    <row r="78" spans="1:9" ht="15" x14ac:dyDescent="0.2">
      <c r="A78" s="22" t="s">
        <v>134</v>
      </c>
      <c r="B78" s="23">
        <v>3</v>
      </c>
      <c r="C78" s="24">
        <v>7.6</v>
      </c>
      <c r="D78" s="25">
        <v>3.6</v>
      </c>
      <c r="E78" s="24">
        <v>5</v>
      </c>
      <c r="F78" s="24">
        <v>7.4</v>
      </c>
      <c r="G78" s="24">
        <v>4.5</v>
      </c>
      <c r="H78" s="24">
        <v>4.5999999999999996</v>
      </c>
      <c r="I78" s="24">
        <v>11.25</v>
      </c>
    </row>
    <row r="79" spans="1:9" ht="15" x14ac:dyDescent="0.2">
      <c r="A79" s="22" t="s">
        <v>135</v>
      </c>
      <c r="B79" s="23">
        <v>5</v>
      </c>
      <c r="C79" s="24">
        <v>9.4</v>
      </c>
      <c r="D79" s="25">
        <v>5.3</v>
      </c>
      <c r="E79" s="24">
        <v>4.9000000000000004</v>
      </c>
      <c r="F79" s="24">
        <v>8.5</v>
      </c>
      <c r="G79" s="24">
        <v>4.3</v>
      </c>
      <c r="H79" s="24">
        <v>6.2</v>
      </c>
      <c r="I79" s="24">
        <v>12</v>
      </c>
    </row>
    <row r="80" spans="1:9" ht="15" x14ac:dyDescent="0.2">
      <c r="A80" s="22" t="s">
        <v>136</v>
      </c>
      <c r="B80" s="23">
        <v>10</v>
      </c>
      <c r="C80" s="24">
        <v>9.3000000000000007</v>
      </c>
      <c r="D80" s="25">
        <v>5</v>
      </c>
      <c r="E80" s="24">
        <v>5.9</v>
      </c>
      <c r="F80" s="24">
        <v>4.5999999999999996</v>
      </c>
      <c r="G80" s="24">
        <v>5.2</v>
      </c>
      <c r="H80" s="24">
        <v>7.6</v>
      </c>
      <c r="I80" s="24">
        <v>12.149999999999999</v>
      </c>
    </row>
    <row r="81" spans="1:9" ht="15" x14ac:dyDescent="0.2">
      <c r="A81" s="22" t="s">
        <v>137</v>
      </c>
      <c r="B81" s="23">
        <v>10</v>
      </c>
      <c r="C81" s="24">
        <v>7.1</v>
      </c>
      <c r="D81" s="25">
        <v>3.4</v>
      </c>
      <c r="E81" s="24">
        <v>5.9</v>
      </c>
      <c r="F81" s="24">
        <v>7.8</v>
      </c>
      <c r="G81" s="24">
        <v>2.6</v>
      </c>
      <c r="H81" s="24">
        <v>4.0999999999999996</v>
      </c>
      <c r="I81" s="24">
        <v>11.399999999999999</v>
      </c>
    </row>
    <row r="82" spans="1:9" ht="15" x14ac:dyDescent="0.2">
      <c r="A82" s="22" t="s">
        <v>138</v>
      </c>
      <c r="B82" s="23">
        <v>8</v>
      </c>
      <c r="C82" s="24">
        <v>9.9</v>
      </c>
      <c r="D82" s="25">
        <v>4.5</v>
      </c>
      <c r="E82" s="24">
        <v>4.8</v>
      </c>
      <c r="F82" s="24">
        <v>4.9000000000000004</v>
      </c>
      <c r="G82" s="24">
        <v>3.2</v>
      </c>
      <c r="H82" s="24">
        <v>4.8</v>
      </c>
      <c r="I82" s="24">
        <v>13.200000000000001</v>
      </c>
    </row>
    <row r="83" spans="1:9" ht="15" x14ac:dyDescent="0.2">
      <c r="A83" s="22" t="s">
        <v>139</v>
      </c>
      <c r="B83" s="23">
        <v>2</v>
      </c>
      <c r="C83" s="24">
        <v>8.6999999999999993</v>
      </c>
      <c r="D83" s="25">
        <v>4.7</v>
      </c>
      <c r="E83" s="24">
        <v>4.5999999999999996</v>
      </c>
      <c r="F83" s="24">
        <v>6.8</v>
      </c>
      <c r="G83" s="24">
        <v>4.3</v>
      </c>
      <c r="H83" s="24">
        <v>4.9000000000000004</v>
      </c>
      <c r="I83" s="24">
        <v>12</v>
      </c>
    </row>
    <row r="84" spans="1:9" ht="15" x14ac:dyDescent="0.2">
      <c r="A84" s="22" t="s">
        <v>140</v>
      </c>
      <c r="B84" s="23">
        <v>6</v>
      </c>
      <c r="C84" s="24">
        <v>8.6</v>
      </c>
      <c r="D84" s="25">
        <v>4.4000000000000004</v>
      </c>
      <c r="E84" s="24">
        <v>4</v>
      </c>
      <c r="F84" s="24">
        <v>6.3</v>
      </c>
      <c r="G84" s="24">
        <v>2.7</v>
      </c>
      <c r="H84" s="24">
        <v>3.9</v>
      </c>
      <c r="I84" s="24">
        <v>12.75</v>
      </c>
    </row>
    <row r="85" spans="1:9" ht="15" x14ac:dyDescent="0.2">
      <c r="A85" s="22" t="s">
        <v>141</v>
      </c>
      <c r="B85" s="23">
        <v>5</v>
      </c>
      <c r="C85" s="24">
        <v>6.4</v>
      </c>
      <c r="D85" s="25">
        <v>3.2</v>
      </c>
      <c r="E85" s="24">
        <v>5</v>
      </c>
      <c r="F85" s="24">
        <v>8.4</v>
      </c>
      <c r="G85" s="24">
        <v>2</v>
      </c>
      <c r="H85" s="24">
        <v>3.6</v>
      </c>
      <c r="I85" s="24">
        <v>9.75</v>
      </c>
    </row>
    <row r="86" spans="1:9" ht="15" x14ac:dyDescent="0.2">
      <c r="A86" s="22" t="s">
        <v>142</v>
      </c>
      <c r="B86" s="23">
        <v>4</v>
      </c>
      <c r="C86" s="24">
        <v>7.7</v>
      </c>
      <c r="D86" s="25">
        <v>4.0999999999999996</v>
      </c>
      <c r="E86" s="24">
        <v>4.3</v>
      </c>
      <c r="F86" s="24">
        <v>5.9</v>
      </c>
      <c r="G86" s="24">
        <v>4.7</v>
      </c>
      <c r="H86" s="24">
        <v>6.6</v>
      </c>
      <c r="I86" s="24">
        <v>11.55</v>
      </c>
    </row>
    <row r="87" spans="1:9" ht="15" x14ac:dyDescent="0.2">
      <c r="A87" s="22" t="s">
        <v>143</v>
      </c>
      <c r="B87" s="23">
        <v>13</v>
      </c>
      <c r="C87" s="24">
        <v>7.5</v>
      </c>
      <c r="D87" s="25">
        <v>3.5</v>
      </c>
      <c r="E87" s="24">
        <v>4.5</v>
      </c>
      <c r="F87" s="24">
        <v>7.6</v>
      </c>
      <c r="G87" s="24">
        <v>3.4</v>
      </c>
      <c r="H87" s="24">
        <v>4.5</v>
      </c>
      <c r="I87" s="24">
        <v>10.8</v>
      </c>
    </row>
    <row r="88" spans="1:9" ht="15" x14ac:dyDescent="0.2">
      <c r="A88" s="22" t="s">
        <v>144</v>
      </c>
      <c r="B88" s="23">
        <v>4</v>
      </c>
      <c r="C88" s="24">
        <v>5</v>
      </c>
      <c r="D88" s="25">
        <v>3.6</v>
      </c>
      <c r="E88" s="24">
        <v>4.9000000000000004</v>
      </c>
      <c r="F88" s="24">
        <v>8.1999999999999993</v>
      </c>
      <c r="G88" s="24">
        <v>2.4</v>
      </c>
      <c r="H88" s="24">
        <v>3</v>
      </c>
      <c r="I88" s="24">
        <v>9</v>
      </c>
    </row>
    <row r="89" spans="1:9" ht="15" x14ac:dyDescent="0.2">
      <c r="A89" s="22" t="s">
        <v>145</v>
      </c>
      <c r="B89" s="23">
        <v>11</v>
      </c>
      <c r="C89" s="24">
        <v>7.7</v>
      </c>
      <c r="D89" s="25">
        <v>4.0999999999999996</v>
      </c>
      <c r="E89" s="24">
        <v>4.3</v>
      </c>
      <c r="F89" s="24">
        <v>5.9</v>
      </c>
      <c r="G89" s="24">
        <v>5.0999999999999996</v>
      </c>
      <c r="H89" s="24">
        <v>6.7</v>
      </c>
      <c r="I89" s="24">
        <v>12.299999999999999</v>
      </c>
    </row>
    <row r="90" spans="1:9" ht="15" x14ac:dyDescent="0.2">
      <c r="A90" s="22" t="s">
        <v>146</v>
      </c>
      <c r="B90" s="23">
        <v>8</v>
      </c>
      <c r="C90" s="24">
        <v>9.1</v>
      </c>
      <c r="D90" s="25">
        <v>3.6</v>
      </c>
      <c r="E90" s="24">
        <v>4.5999999999999996</v>
      </c>
      <c r="F90" s="24">
        <v>8.3000000000000007</v>
      </c>
      <c r="G90" s="24">
        <v>4.5999999999999996</v>
      </c>
      <c r="H90" s="24">
        <v>5.4</v>
      </c>
      <c r="I90" s="24">
        <v>11.100000000000001</v>
      </c>
    </row>
    <row r="91" spans="1:9" ht="15" x14ac:dyDescent="0.2">
      <c r="A91" s="22" t="s">
        <v>147</v>
      </c>
      <c r="B91" s="23">
        <v>14</v>
      </c>
      <c r="C91" s="24">
        <v>5.5</v>
      </c>
      <c r="D91" s="25">
        <v>7</v>
      </c>
      <c r="E91" s="24">
        <v>8.1999999999999993</v>
      </c>
      <c r="F91" s="24">
        <v>6.3</v>
      </c>
      <c r="G91" s="24">
        <v>5.5</v>
      </c>
      <c r="H91" s="24">
        <v>7</v>
      </c>
      <c r="I91" s="24">
        <v>13.950000000000001</v>
      </c>
    </row>
    <row r="92" spans="1:9" ht="15" x14ac:dyDescent="0.2">
      <c r="A92" s="22" t="s">
        <v>148</v>
      </c>
      <c r="B92" s="23">
        <v>15</v>
      </c>
      <c r="C92" s="24">
        <v>9.1</v>
      </c>
      <c r="D92" s="25">
        <v>5.2</v>
      </c>
      <c r="E92" s="24">
        <v>5.4</v>
      </c>
      <c r="F92" s="24">
        <v>7.3</v>
      </c>
      <c r="G92" s="24">
        <v>4.4000000000000004</v>
      </c>
      <c r="H92" s="24">
        <v>4.0999999999999996</v>
      </c>
      <c r="I92" s="24">
        <v>11.850000000000001</v>
      </c>
    </row>
    <row r="93" spans="1:9" ht="15" x14ac:dyDescent="0.2">
      <c r="A93" s="22" t="s">
        <v>149</v>
      </c>
      <c r="B93" s="23">
        <v>7</v>
      </c>
      <c r="C93" s="24">
        <v>7.1</v>
      </c>
      <c r="D93" s="25">
        <v>4.2</v>
      </c>
      <c r="E93" s="24">
        <v>4.5</v>
      </c>
      <c r="F93" s="24">
        <v>9.9</v>
      </c>
      <c r="G93" s="24">
        <v>2</v>
      </c>
      <c r="H93" s="24">
        <v>2.6</v>
      </c>
      <c r="I93" s="24">
        <v>9.75</v>
      </c>
    </row>
    <row r="94" spans="1:9" ht="15" x14ac:dyDescent="0.2">
      <c r="A94" s="22" t="s">
        <v>150</v>
      </c>
      <c r="B94" s="23">
        <v>14</v>
      </c>
      <c r="C94" s="24">
        <v>9.1999999999999993</v>
      </c>
      <c r="D94" s="25">
        <v>5.4</v>
      </c>
      <c r="E94" s="24">
        <v>4.8</v>
      </c>
      <c r="F94" s="24">
        <v>7.1</v>
      </c>
      <c r="G94" s="24">
        <v>4.4000000000000004</v>
      </c>
      <c r="H94" s="24">
        <v>5.3</v>
      </c>
      <c r="I94" s="24">
        <v>12.899999999999999</v>
      </c>
    </row>
    <row r="95" spans="1:9" ht="15" x14ac:dyDescent="0.2">
      <c r="A95" s="22" t="s">
        <v>151</v>
      </c>
      <c r="B95" s="23">
        <v>11</v>
      </c>
      <c r="C95" s="24">
        <v>9.3000000000000007</v>
      </c>
      <c r="D95" s="25">
        <v>5</v>
      </c>
      <c r="E95" s="24">
        <v>5.9</v>
      </c>
      <c r="F95" s="24">
        <v>4.5999999999999996</v>
      </c>
      <c r="G95" s="24">
        <v>4.8</v>
      </c>
      <c r="H95" s="24">
        <v>7</v>
      </c>
      <c r="I95" s="24">
        <v>13.350000000000001</v>
      </c>
    </row>
    <row r="96" spans="1:9" ht="15" x14ac:dyDescent="0.2">
      <c r="A96" s="22" t="s">
        <v>152</v>
      </c>
      <c r="B96" s="23">
        <v>8</v>
      </c>
      <c r="C96" s="24">
        <v>9.3000000000000007</v>
      </c>
      <c r="D96" s="25">
        <v>5.3</v>
      </c>
      <c r="E96" s="24">
        <v>5.5</v>
      </c>
      <c r="F96" s="24">
        <v>7.4</v>
      </c>
      <c r="G96" s="24">
        <v>3.6</v>
      </c>
      <c r="H96" s="24">
        <v>4.5999999999999996</v>
      </c>
      <c r="I96" s="24">
        <v>12.600000000000001</v>
      </c>
    </row>
    <row r="97" spans="1:9" ht="15" x14ac:dyDescent="0.2">
      <c r="A97" s="22" t="s">
        <v>153</v>
      </c>
      <c r="B97" s="23">
        <v>12</v>
      </c>
      <c r="C97" s="24">
        <v>8.6</v>
      </c>
      <c r="D97" s="25">
        <v>6.3</v>
      </c>
      <c r="E97" s="24">
        <v>5.7</v>
      </c>
      <c r="F97" s="24">
        <v>6.7</v>
      </c>
      <c r="G97" s="24">
        <v>4.9000000000000004</v>
      </c>
      <c r="H97" s="24">
        <v>5.3</v>
      </c>
      <c r="I97" s="24">
        <v>12.149999999999999</v>
      </c>
    </row>
    <row r="98" spans="1:9" ht="15" x14ac:dyDescent="0.2">
      <c r="A98" s="22" t="s">
        <v>154</v>
      </c>
      <c r="B98" s="23">
        <v>10</v>
      </c>
      <c r="C98" s="24">
        <v>7.4</v>
      </c>
      <c r="D98" s="25">
        <v>3.4</v>
      </c>
      <c r="E98" s="24">
        <v>4.8</v>
      </c>
      <c r="F98" s="24">
        <v>7.2</v>
      </c>
      <c r="G98" s="24">
        <v>4.2</v>
      </c>
      <c r="H98" s="24">
        <v>5</v>
      </c>
      <c r="I98" s="24">
        <v>10.8</v>
      </c>
    </row>
    <row r="99" spans="1:9" ht="15" x14ac:dyDescent="0.2">
      <c r="A99" s="22" t="s">
        <v>155</v>
      </c>
      <c r="B99" s="23">
        <v>11</v>
      </c>
      <c r="C99" s="24">
        <v>8.6999999999999993</v>
      </c>
      <c r="D99" s="25">
        <v>4.7</v>
      </c>
      <c r="E99" s="24">
        <v>2.9</v>
      </c>
      <c r="F99" s="24">
        <v>5.6</v>
      </c>
      <c r="G99" s="24">
        <v>3.1</v>
      </c>
      <c r="H99" s="24">
        <v>3.2</v>
      </c>
      <c r="I99" s="24">
        <v>11.55</v>
      </c>
    </row>
    <row r="100" spans="1:9" ht="15" x14ac:dyDescent="0.2">
      <c r="A100" s="22" t="s">
        <v>156</v>
      </c>
      <c r="B100" s="23">
        <v>1</v>
      </c>
      <c r="C100" s="24">
        <v>7.8</v>
      </c>
      <c r="D100" s="25">
        <v>4.9000000000000004</v>
      </c>
      <c r="E100" s="24">
        <v>7.1</v>
      </c>
      <c r="F100" s="24">
        <v>7.9</v>
      </c>
      <c r="G100" s="24">
        <v>4.3</v>
      </c>
      <c r="H100" s="24">
        <v>5.3</v>
      </c>
      <c r="I100" s="24">
        <v>11.100000000000001</v>
      </c>
    </row>
    <row r="101" spans="1:9" ht="15" x14ac:dyDescent="0.2">
      <c r="A101" s="22" t="s">
        <v>157</v>
      </c>
      <c r="B101" s="23">
        <v>6</v>
      </c>
      <c r="C101" s="24">
        <v>7.9</v>
      </c>
      <c r="D101" s="25">
        <v>3</v>
      </c>
      <c r="E101" s="24">
        <v>4.8</v>
      </c>
      <c r="F101" s="24">
        <v>9.6999999999999993</v>
      </c>
      <c r="G101" s="24">
        <v>3.4</v>
      </c>
      <c r="H101" s="24">
        <v>5.0999999999999996</v>
      </c>
      <c r="I101" s="24">
        <v>10.5</v>
      </c>
    </row>
    <row r="102" spans="1:9" ht="15" x14ac:dyDescent="0.2">
      <c r="A102" s="22" t="s">
        <v>158</v>
      </c>
      <c r="B102" s="23">
        <v>8</v>
      </c>
      <c r="C102" s="24">
        <v>7.6</v>
      </c>
      <c r="D102" s="25">
        <v>3.6</v>
      </c>
      <c r="E102" s="24">
        <v>4.5999999999999996</v>
      </c>
      <c r="F102" s="24">
        <v>7.7</v>
      </c>
      <c r="G102" s="24">
        <v>3.1</v>
      </c>
      <c r="H102" s="24">
        <v>4.9000000000000004</v>
      </c>
      <c r="I102" s="24">
        <v>9.1499999999999986</v>
      </c>
    </row>
    <row r="103" spans="1:9" ht="15" x14ac:dyDescent="0.2">
      <c r="A103" s="22" t="s">
        <v>159</v>
      </c>
      <c r="B103" s="23">
        <v>14</v>
      </c>
      <c r="C103" s="24">
        <v>9.1999999999999993</v>
      </c>
      <c r="D103" s="25">
        <v>5</v>
      </c>
      <c r="E103" s="24">
        <v>6.2</v>
      </c>
      <c r="F103" s="24">
        <v>7.3</v>
      </c>
      <c r="G103" s="24">
        <v>5.0999999999999996</v>
      </c>
      <c r="H103" s="24">
        <v>5.2</v>
      </c>
      <c r="I103" s="24">
        <v>10.649999999999999</v>
      </c>
    </row>
    <row r="104" spans="1:9" ht="15" x14ac:dyDescent="0.2">
      <c r="A104" s="22" t="s">
        <v>160</v>
      </c>
      <c r="B104" s="23">
        <v>14</v>
      </c>
      <c r="C104" s="24">
        <v>7.7</v>
      </c>
      <c r="D104" s="25">
        <v>4.7</v>
      </c>
      <c r="E104" s="24">
        <v>7</v>
      </c>
      <c r="F104" s="24">
        <v>7.7</v>
      </c>
      <c r="G104" s="24">
        <v>4</v>
      </c>
      <c r="H104" s="24">
        <v>4.7</v>
      </c>
      <c r="I104" s="24">
        <v>11.399999999999999</v>
      </c>
    </row>
    <row r="105" spans="1:9" ht="15" x14ac:dyDescent="0.2">
      <c r="A105" s="22" t="s">
        <v>161</v>
      </c>
      <c r="B105" s="23">
        <v>12</v>
      </c>
      <c r="C105" s="24">
        <v>9.5</v>
      </c>
      <c r="D105" s="25">
        <v>7.1</v>
      </c>
      <c r="E105" s="24">
        <v>6.6</v>
      </c>
      <c r="F105" s="24">
        <v>7.6</v>
      </c>
      <c r="G105" s="24">
        <v>5.6</v>
      </c>
      <c r="H105" s="24">
        <v>5.5</v>
      </c>
      <c r="I105" s="24">
        <v>13.5</v>
      </c>
    </row>
    <row r="106" spans="1:9" ht="15" x14ac:dyDescent="0.2">
      <c r="A106" s="22" t="s">
        <v>162</v>
      </c>
      <c r="B106" s="23">
        <v>15</v>
      </c>
      <c r="C106" s="24">
        <v>6.5</v>
      </c>
      <c r="D106" s="25">
        <v>5.8</v>
      </c>
      <c r="E106" s="24">
        <v>6</v>
      </c>
      <c r="F106" s="24">
        <v>8.6999999999999993</v>
      </c>
      <c r="G106" s="24">
        <v>5</v>
      </c>
      <c r="H106" s="24">
        <v>6.8</v>
      </c>
      <c r="I106" s="24">
        <v>13.350000000000001</v>
      </c>
    </row>
    <row r="107" spans="1:9" ht="15" x14ac:dyDescent="0.2">
      <c r="A107" s="22" t="s">
        <v>163</v>
      </c>
      <c r="B107" s="23">
        <v>13</v>
      </c>
      <c r="C107" s="24">
        <v>8.3000000000000007</v>
      </c>
      <c r="D107" s="25">
        <v>3.4</v>
      </c>
      <c r="E107" s="24">
        <v>5.2</v>
      </c>
      <c r="F107" s="24">
        <v>9.1</v>
      </c>
      <c r="G107" s="24">
        <v>4.2</v>
      </c>
      <c r="H107" s="24">
        <v>5.9</v>
      </c>
      <c r="I107" s="24">
        <v>11.25</v>
      </c>
    </row>
    <row r="108" spans="1:9" ht="15" x14ac:dyDescent="0.2">
      <c r="A108" s="22" t="s">
        <v>164</v>
      </c>
      <c r="B108" s="23">
        <v>15</v>
      </c>
      <c r="C108" s="24">
        <v>9.6</v>
      </c>
      <c r="D108" s="25">
        <v>5.6</v>
      </c>
      <c r="E108" s="24">
        <v>5.5</v>
      </c>
      <c r="F108" s="24">
        <v>7.7</v>
      </c>
      <c r="G108" s="24">
        <v>4.4000000000000004</v>
      </c>
      <c r="H108" s="24">
        <v>6.5</v>
      </c>
      <c r="I108" s="24">
        <v>13.950000000000001</v>
      </c>
    </row>
    <row r="109" spans="1:9" ht="15" x14ac:dyDescent="0.2">
      <c r="A109" s="22" t="s">
        <v>165</v>
      </c>
      <c r="B109" s="23">
        <v>1</v>
      </c>
      <c r="C109" s="24">
        <v>5.9</v>
      </c>
      <c r="D109" s="25">
        <v>5.5</v>
      </c>
      <c r="E109" s="24">
        <v>6.2</v>
      </c>
      <c r="F109" s="24">
        <v>8.4</v>
      </c>
      <c r="G109" s="24">
        <v>5.8</v>
      </c>
      <c r="H109" s="24">
        <v>8.6999999999999993</v>
      </c>
      <c r="I109" s="24">
        <v>12</v>
      </c>
    </row>
    <row r="110" spans="1:9" ht="15" x14ac:dyDescent="0.2">
      <c r="A110" s="22" t="s">
        <v>166</v>
      </c>
      <c r="B110" s="23">
        <v>7</v>
      </c>
      <c r="C110" s="24">
        <v>8.6999999999999993</v>
      </c>
      <c r="D110" s="25">
        <v>3.7</v>
      </c>
      <c r="E110" s="24">
        <v>4.8</v>
      </c>
      <c r="F110" s="24">
        <v>3.8</v>
      </c>
      <c r="G110" s="24">
        <v>4.5999999999999996</v>
      </c>
      <c r="H110" s="24">
        <v>5.5</v>
      </c>
      <c r="I110" s="24">
        <v>11.399999999999999</v>
      </c>
    </row>
    <row r="111" spans="1:9" ht="15" x14ac:dyDescent="0.2">
      <c r="A111" s="22" t="s">
        <v>167</v>
      </c>
      <c r="B111" s="23">
        <v>2</v>
      </c>
      <c r="C111" s="24">
        <v>6.7</v>
      </c>
      <c r="D111" s="25">
        <v>3.2</v>
      </c>
      <c r="E111" s="24">
        <v>4.5</v>
      </c>
      <c r="F111" s="24">
        <v>5</v>
      </c>
      <c r="G111" s="24">
        <v>3.8</v>
      </c>
      <c r="H111" s="24">
        <v>5.5</v>
      </c>
      <c r="I111" s="24">
        <v>10.649999999999999</v>
      </c>
    </row>
    <row r="112" spans="1:9" ht="15" x14ac:dyDescent="0.2">
      <c r="A112" s="22" t="s">
        <v>168</v>
      </c>
      <c r="B112" s="23">
        <v>7</v>
      </c>
      <c r="C112" s="24">
        <v>9.6999999999999993</v>
      </c>
      <c r="D112" s="25">
        <v>6.5</v>
      </c>
      <c r="E112" s="24">
        <v>6.1</v>
      </c>
      <c r="F112" s="24">
        <v>6.7</v>
      </c>
      <c r="G112" s="24">
        <v>3.7</v>
      </c>
      <c r="H112" s="24">
        <v>7.1</v>
      </c>
      <c r="I112" s="24">
        <v>12.149999999999999</v>
      </c>
    </row>
    <row r="113" spans="1:9" ht="15" x14ac:dyDescent="0.2">
      <c r="A113" s="22" t="s">
        <v>169</v>
      </c>
      <c r="B113" s="23">
        <v>12</v>
      </c>
      <c r="C113" s="24">
        <v>8.8000000000000007</v>
      </c>
      <c r="D113" s="25">
        <v>5</v>
      </c>
      <c r="E113" s="24">
        <v>4.5</v>
      </c>
      <c r="F113" s="24">
        <v>6.7</v>
      </c>
      <c r="G113" s="24">
        <v>4</v>
      </c>
      <c r="H113" s="24">
        <v>6.6</v>
      </c>
      <c r="I113" s="24">
        <v>11.850000000000001</v>
      </c>
    </row>
    <row r="114" spans="1:9" ht="15" x14ac:dyDescent="0.2">
      <c r="A114" s="22" t="s">
        <v>170</v>
      </c>
      <c r="B114" s="23">
        <v>7</v>
      </c>
      <c r="C114" s="24">
        <v>8.1999999999999993</v>
      </c>
      <c r="D114" s="25">
        <v>3.6</v>
      </c>
      <c r="E114" s="24">
        <v>5</v>
      </c>
      <c r="F114" s="24">
        <v>9</v>
      </c>
      <c r="G114" s="24">
        <v>4.5</v>
      </c>
      <c r="H114" s="24">
        <v>5.2</v>
      </c>
      <c r="I114" s="24">
        <v>10.8</v>
      </c>
    </row>
    <row r="115" spans="1:9" ht="15" x14ac:dyDescent="0.2">
      <c r="A115" s="22" t="s">
        <v>171</v>
      </c>
      <c r="B115" s="23">
        <v>14</v>
      </c>
      <c r="C115" s="24">
        <v>8.9</v>
      </c>
      <c r="D115" s="25">
        <v>5.8</v>
      </c>
      <c r="E115" s="24">
        <v>6.9</v>
      </c>
      <c r="F115" s="24">
        <v>8.1999999999999993</v>
      </c>
      <c r="G115" s="24">
        <v>4.2</v>
      </c>
      <c r="H115" s="24">
        <v>5.6</v>
      </c>
      <c r="I115" s="24">
        <v>11.55</v>
      </c>
    </row>
    <row r="116" spans="1:9" ht="15" x14ac:dyDescent="0.2">
      <c r="A116" s="22" t="s">
        <v>172</v>
      </c>
      <c r="B116" s="23">
        <v>14</v>
      </c>
      <c r="C116" s="24">
        <v>8.4</v>
      </c>
      <c r="D116" s="25">
        <v>5.3</v>
      </c>
      <c r="E116" s="24">
        <v>5.9</v>
      </c>
      <c r="F116" s="24">
        <v>6.7</v>
      </c>
      <c r="G116" s="24">
        <v>4</v>
      </c>
      <c r="H116" s="24">
        <v>4.9000000000000004</v>
      </c>
      <c r="I116" s="24">
        <v>11.850000000000001</v>
      </c>
    </row>
    <row r="117" spans="1:9" ht="15" x14ac:dyDescent="0.2">
      <c r="A117" s="22" t="s">
        <v>173</v>
      </c>
      <c r="B117" s="23">
        <v>11</v>
      </c>
      <c r="C117" s="24">
        <v>7.7</v>
      </c>
      <c r="D117" s="25">
        <v>4.7</v>
      </c>
      <c r="E117" s="24">
        <v>7</v>
      </c>
      <c r="F117" s="24">
        <v>7.7</v>
      </c>
      <c r="G117" s="24">
        <v>5.0999999999999996</v>
      </c>
      <c r="H117" s="24">
        <v>5.4</v>
      </c>
      <c r="I117" s="24">
        <v>10.350000000000001</v>
      </c>
    </row>
    <row r="118" spans="1:9" ht="15" x14ac:dyDescent="0.2">
      <c r="A118" s="22" t="s">
        <v>174</v>
      </c>
      <c r="B118" s="23">
        <v>10</v>
      </c>
      <c r="C118" s="24">
        <v>9.1999999999999993</v>
      </c>
      <c r="D118" s="25">
        <v>6.5</v>
      </c>
      <c r="E118" s="24">
        <v>6.2</v>
      </c>
      <c r="F118" s="24">
        <v>7.3</v>
      </c>
      <c r="G118" s="24">
        <v>4.2</v>
      </c>
      <c r="H118" s="24">
        <v>7.7</v>
      </c>
      <c r="I118" s="24">
        <v>14.25</v>
      </c>
    </row>
    <row r="119" spans="1:9" ht="15" x14ac:dyDescent="0.2">
      <c r="A119" s="22" t="s">
        <v>175</v>
      </c>
      <c r="B119" s="23">
        <v>5</v>
      </c>
      <c r="C119" s="24">
        <v>7.3</v>
      </c>
      <c r="D119" s="25">
        <v>3.6</v>
      </c>
      <c r="E119" s="24">
        <v>6.1</v>
      </c>
      <c r="F119" s="24">
        <v>8</v>
      </c>
      <c r="G119" s="24">
        <v>2.8</v>
      </c>
      <c r="H119" s="24">
        <v>4.0999999999999996</v>
      </c>
      <c r="I119" s="24">
        <v>11.25</v>
      </c>
    </row>
    <row r="120" spans="1:9" ht="15" x14ac:dyDescent="0.2">
      <c r="A120" s="22" t="s">
        <v>176</v>
      </c>
      <c r="B120" s="23">
        <v>11</v>
      </c>
      <c r="C120" s="24">
        <v>9</v>
      </c>
      <c r="D120" s="25">
        <v>5.6</v>
      </c>
      <c r="E120" s="24">
        <v>5</v>
      </c>
      <c r="F120" s="24">
        <v>6</v>
      </c>
      <c r="G120" s="24">
        <v>3.3</v>
      </c>
      <c r="H120" s="24">
        <v>4.2</v>
      </c>
      <c r="I120" s="24">
        <v>12</v>
      </c>
    </row>
    <row r="121" spans="1:9" ht="15" x14ac:dyDescent="0.2">
      <c r="A121" s="22" t="s">
        <v>177</v>
      </c>
      <c r="B121" s="23">
        <v>6</v>
      </c>
      <c r="C121" s="24">
        <v>8.1</v>
      </c>
      <c r="D121" s="25">
        <v>2.5</v>
      </c>
      <c r="E121" s="24">
        <v>3.8</v>
      </c>
      <c r="F121" s="24">
        <v>6.6</v>
      </c>
      <c r="G121" s="24">
        <v>2.6</v>
      </c>
      <c r="H121" s="24">
        <v>3.9</v>
      </c>
      <c r="I121" s="24">
        <v>10.649999999999999</v>
      </c>
    </row>
    <row r="122" spans="1:9" ht="15" x14ac:dyDescent="0.2">
      <c r="A122" s="22" t="s">
        <v>178</v>
      </c>
      <c r="B122" s="23">
        <v>9</v>
      </c>
      <c r="C122" s="24">
        <v>7.4</v>
      </c>
      <c r="D122" s="25">
        <v>6.6</v>
      </c>
      <c r="E122" s="24">
        <v>6.9</v>
      </c>
      <c r="F122" s="24">
        <v>9.6</v>
      </c>
      <c r="G122" s="24">
        <v>5.7</v>
      </c>
      <c r="H122" s="24">
        <v>7</v>
      </c>
      <c r="I122" s="24">
        <v>13.200000000000001</v>
      </c>
    </row>
    <row r="123" spans="1:9" ht="15" x14ac:dyDescent="0.2">
      <c r="A123" s="22" t="s">
        <v>179</v>
      </c>
      <c r="B123" s="23">
        <v>9</v>
      </c>
      <c r="C123" s="24">
        <v>7.9</v>
      </c>
      <c r="D123" s="25">
        <v>4.5</v>
      </c>
      <c r="E123" s="24">
        <v>4.8</v>
      </c>
      <c r="F123" s="24">
        <v>9.6999999999999993</v>
      </c>
      <c r="G123" s="24">
        <v>4.8</v>
      </c>
      <c r="H123" s="24">
        <v>6.2</v>
      </c>
      <c r="I123" s="24">
        <v>12</v>
      </c>
    </row>
    <row r="124" spans="1:9" ht="15" x14ac:dyDescent="0.2">
      <c r="A124" s="22" t="s">
        <v>180</v>
      </c>
      <c r="B124" s="23">
        <v>10</v>
      </c>
      <c r="C124" s="24">
        <v>7.7</v>
      </c>
      <c r="D124" s="25">
        <v>2.2000000000000002</v>
      </c>
      <c r="E124" s="24">
        <v>3.4</v>
      </c>
      <c r="F124" s="24">
        <v>6.2</v>
      </c>
      <c r="G124" s="24">
        <v>3.2</v>
      </c>
      <c r="H124" s="24">
        <v>3.4</v>
      </c>
      <c r="I124" s="24">
        <v>11.55</v>
      </c>
    </row>
    <row r="125" spans="1:9" ht="15" x14ac:dyDescent="0.2">
      <c r="A125" s="22" t="s">
        <v>181</v>
      </c>
      <c r="B125" s="23">
        <v>5</v>
      </c>
      <c r="C125" s="24">
        <v>9.4</v>
      </c>
      <c r="D125" s="25">
        <v>4</v>
      </c>
      <c r="E125" s="24">
        <v>4.5999999999999996</v>
      </c>
      <c r="F125" s="24">
        <v>6.3</v>
      </c>
      <c r="G125" s="24">
        <v>5.8</v>
      </c>
      <c r="H125" s="24">
        <v>7</v>
      </c>
      <c r="I125" s="24">
        <v>12.299999999999999</v>
      </c>
    </row>
    <row r="126" spans="1:9" ht="15" x14ac:dyDescent="0.2">
      <c r="A126" s="22" t="s">
        <v>182</v>
      </c>
      <c r="B126" s="23">
        <v>7</v>
      </c>
      <c r="C126" s="24">
        <v>7.2</v>
      </c>
      <c r="D126" s="25">
        <v>4.3</v>
      </c>
      <c r="E126" s="24">
        <v>4.7</v>
      </c>
      <c r="F126" s="24">
        <v>10</v>
      </c>
      <c r="G126" s="24">
        <v>3.2</v>
      </c>
      <c r="H126" s="24">
        <v>4.2</v>
      </c>
      <c r="I126" s="24">
        <v>9.75</v>
      </c>
    </row>
    <row r="127" spans="1:9" ht="15" x14ac:dyDescent="0.2">
      <c r="A127" s="22" t="s">
        <v>183</v>
      </c>
      <c r="B127" s="23">
        <v>15</v>
      </c>
      <c r="C127" s="24">
        <v>8.3000000000000007</v>
      </c>
      <c r="D127" s="25">
        <v>5.2</v>
      </c>
      <c r="E127" s="24">
        <v>6.1</v>
      </c>
      <c r="F127" s="24">
        <v>5.3</v>
      </c>
      <c r="G127" s="24">
        <v>4.0999999999999996</v>
      </c>
      <c r="H127" s="24">
        <v>4</v>
      </c>
      <c r="I127" s="24">
        <v>12.149999999999999</v>
      </c>
    </row>
    <row r="128" spans="1:9" ht="15" x14ac:dyDescent="0.2">
      <c r="A128" s="22" t="s">
        <v>184</v>
      </c>
      <c r="B128" s="23">
        <v>12</v>
      </c>
      <c r="C128" s="24">
        <v>7.9</v>
      </c>
      <c r="D128" s="25">
        <v>5.4</v>
      </c>
      <c r="E128" s="24">
        <v>5.8</v>
      </c>
      <c r="F128" s="24">
        <v>4.7</v>
      </c>
      <c r="G128" s="24">
        <v>4.5999999999999996</v>
      </c>
      <c r="H128" s="24">
        <v>6.6</v>
      </c>
      <c r="I128" s="24">
        <v>12.149999999999999</v>
      </c>
    </row>
    <row r="129" spans="1:9" ht="15" x14ac:dyDescent="0.2">
      <c r="A129" s="22" t="s">
        <v>185</v>
      </c>
      <c r="B129" s="23">
        <v>7</v>
      </c>
      <c r="C129" s="24">
        <v>7.3</v>
      </c>
      <c r="D129" s="25">
        <v>3.6</v>
      </c>
      <c r="E129" s="24">
        <v>6.1</v>
      </c>
      <c r="F129" s="24">
        <v>8</v>
      </c>
      <c r="G129" s="24">
        <v>3.3</v>
      </c>
      <c r="H129" s="24">
        <v>4</v>
      </c>
      <c r="I129" s="24">
        <v>10.350000000000001</v>
      </c>
    </row>
    <row r="130" spans="1:9" ht="15" x14ac:dyDescent="0.2">
      <c r="A130" s="22" t="s">
        <v>186</v>
      </c>
      <c r="B130" s="23">
        <v>11</v>
      </c>
      <c r="C130" s="24">
        <v>9.6</v>
      </c>
      <c r="D130" s="25">
        <v>7.2</v>
      </c>
      <c r="E130" s="24">
        <v>7.8</v>
      </c>
      <c r="F130" s="24">
        <v>4.5</v>
      </c>
      <c r="G130" s="24">
        <v>4.4000000000000004</v>
      </c>
      <c r="H130" s="24">
        <v>6.2</v>
      </c>
      <c r="I130" s="24">
        <v>13.950000000000001</v>
      </c>
    </row>
    <row r="131" spans="1:9" ht="15" x14ac:dyDescent="0.2">
      <c r="A131" s="22" t="s">
        <v>187</v>
      </c>
      <c r="B131" s="23">
        <v>4</v>
      </c>
      <c r="C131" s="24">
        <v>8.3000000000000007</v>
      </c>
      <c r="D131" s="25">
        <v>2.8</v>
      </c>
      <c r="E131" s="24">
        <v>2.5</v>
      </c>
      <c r="F131" s="24">
        <v>5.2</v>
      </c>
      <c r="G131" s="24">
        <v>1.2</v>
      </c>
      <c r="H131" s="24">
        <v>2.6</v>
      </c>
      <c r="I131" s="24">
        <v>9.3000000000000007</v>
      </c>
    </row>
    <row r="132" spans="1:9" ht="15" x14ac:dyDescent="0.2">
      <c r="A132" s="22" t="s">
        <v>188</v>
      </c>
      <c r="B132" s="23">
        <v>9</v>
      </c>
      <c r="C132" s="24">
        <v>8.6</v>
      </c>
      <c r="D132" s="25">
        <v>5.0999999999999996</v>
      </c>
      <c r="E132" s="24">
        <v>4.7</v>
      </c>
      <c r="F132" s="24">
        <v>3.7</v>
      </c>
      <c r="G132" s="24">
        <v>5</v>
      </c>
      <c r="H132" s="24">
        <v>6.1</v>
      </c>
      <c r="I132" s="24">
        <v>12</v>
      </c>
    </row>
    <row r="133" spans="1:9" ht="15" x14ac:dyDescent="0.2">
      <c r="A133" s="22" t="s">
        <v>189</v>
      </c>
      <c r="B133" s="23">
        <v>9</v>
      </c>
      <c r="C133" s="24">
        <v>8</v>
      </c>
      <c r="D133" s="25">
        <v>2.5</v>
      </c>
      <c r="E133" s="24">
        <v>3</v>
      </c>
      <c r="F133" s="24">
        <v>5.2</v>
      </c>
      <c r="G133" s="24">
        <v>4.5999999999999996</v>
      </c>
      <c r="H133" s="24">
        <v>6.9</v>
      </c>
      <c r="I133" s="24">
        <v>10.649999999999999</v>
      </c>
    </row>
    <row r="134" spans="1:9" ht="15" x14ac:dyDescent="0.2">
      <c r="A134" s="22" t="s">
        <v>190</v>
      </c>
      <c r="B134" s="23">
        <v>2</v>
      </c>
      <c r="C134" s="24">
        <v>6.4</v>
      </c>
      <c r="D134" s="25">
        <v>3.2</v>
      </c>
      <c r="E134" s="24">
        <v>5</v>
      </c>
      <c r="F134" s="24">
        <v>8.4</v>
      </c>
      <c r="G134" s="24">
        <v>2.4</v>
      </c>
      <c r="H134" s="24">
        <v>3.6</v>
      </c>
      <c r="I134" s="24">
        <v>9.75</v>
      </c>
    </row>
    <row r="135" spans="1:9" ht="15" x14ac:dyDescent="0.2">
      <c r="A135" s="22" t="s">
        <v>191</v>
      </c>
      <c r="B135" s="23">
        <v>10</v>
      </c>
      <c r="C135" s="24">
        <v>6.6</v>
      </c>
      <c r="D135" s="25">
        <v>3.8</v>
      </c>
      <c r="E135" s="24">
        <v>6.6</v>
      </c>
      <c r="F135" s="24">
        <v>8.1999999999999993</v>
      </c>
      <c r="G135" s="24">
        <v>4.3</v>
      </c>
      <c r="H135" s="24">
        <v>6.3</v>
      </c>
      <c r="I135" s="24">
        <v>10.649999999999999</v>
      </c>
    </row>
    <row r="136" spans="1:9" ht="15" x14ac:dyDescent="0.2">
      <c r="A136" s="22" t="s">
        <v>192</v>
      </c>
      <c r="B136" s="23">
        <v>14</v>
      </c>
      <c r="C136" s="24">
        <v>7.6</v>
      </c>
      <c r="D136" s="25">
        <v>4</v>
      </c>
      <c r="E136" s="24">
        <v>4.2</v>
      </c>
      <c r="F136" s="24">
        <v>5.8</v>
      </c>
      <c r="G136" s="24">
        <v>3.6</v>
      </c>
      <c r="H136" s="24">
        <v>6</v>
      </c>
      <c r="I136" s="24">
        <v>12.299999999999999</v>
      </c>
    </row>
    <row r="137" spans="1:9" ht="15" x14ac:dyDescent="0.2">
      <c r="A137" s="22" t="s">
        <v>193</v>
      </c>
      <c r="B137" s="23">
        <v>1</v>
      </c>
      <c r="C137" s="24">
        <v>9.4</v>
      </c>
      <c r="D137" s="25">
        <v>4.0999999999999996</v>
      </c>
      <c r="E137" s="24">
        <v>4.7</v>
      </c>
      <c r="F137" s="24">
        <v>7.6</v>
      </c>
      <c r="G137" s="24">
        <v>5.0999999999999996</v>
      </c>
      <c r="H137" s="24">
        <v>5.6</v>
      </c>
      <c r="I137" s="24">
        <v>10.5</v>
      </c>
    </row>
    <row r="138" spans="1:9" ht="15" x14ac:dyDescent="0.2">
      <c r="A138" s="22" t="s">
        <v>194</v>
      </c>
      <c r="B138" s="23">
        <v>4</v>
      </c>
      <c r="C138" s="24">
        <v>8.3000000000000007</v>
      </c>
      <c r="D138" s="25">
        <v>2.8</v>
      </c>
      <c r="E138" s="24">
        <v>2.5</v>
      </c>
      <c r="F138" s="24">
        <v>5.2</v>
      </c>
      <c r="G138" s="24">
        <v>1.8</v>
      </c>
      <c r="H138" s="24">
        <v>3.1</v>
      </c>
      <c r="I138" s="24">
        <v>10.050000000000001</v>
      </c>
    </row>
    <row r="139" spans="1:9" ht="15" x14ac:dyDescent="0.2">
      <c r="A139" s="22" t="s">
        <v>195</v>
      </c>
      <c r="B139" s="23">
        <v>13</v>
      </c>
      <c r="C139" s="24">
        <v>7.8</v>
      </c>
      <c r="D139" s="25">
        <v>4.9000000000000004</v>
      </c>
      <c r="E139" s="24">
        <v>7.1</v>
      </c>
      <c r="F139" s="24">
        <v>7.9</v>
      </c>
      <c r="G139" s="24">
        <v>4.0999999999999996</v>
      </c>
      <c r="H139" s="24">
        <v>5.7</v>
      </c>
      <c r="I139" s="24">
        <v>11.25</v>
      </c>
    </row>
    <row r="140" spans="1:9" ht="15" x14ac:dyDescent="0.2">
      <c r="A140" s="22" t="s">
        <v>196</v>
      </c>
      <c r="B140" s="23">
        <v>13</v>
      </c>
      <c r="C140" s="24">
        <v>7.1</v>
      </c>
      <c r="D140" s="25">
        <v>4.2</v>
      </c>
      <c r="E140" s="24">
        <v>4.5</v>
      </c>
      <c r="F140" s="24">
        <v>9.9</v>
      </c>
      <c r="G140" s="24">
        <v>2.8</v>
      </c>
      <c r="H140" s="24">
        <v>3.3</v>
      </c>
      <c r="I140" s="24">
        <v>11.100000000000001</v>
      </c>
    </row>
    <row r="141" spans="1:9" ht="15" x14ac:dyDescent="0.2">
      <c r="A141" s="22" t="s">
        <v>197</v>
      </c>
      <c r="B141" s="23">
        <v>15</v>
      </c>
      <c r="C141" s="24">
        <v>7.6</v>
      </c>
      <c r="D141" s="25">
        <v>3.6</v>
      </c>
      <c r="E141" s="24">
        <v>5</v>
      </c>
      <c r="F141" s="24">
        <v>7.4</v>
      </c>
      <c r="G141" s="24">
        <v>4.4000000000000004</v>
      </c>
      <c r="H141" s="24">
        <v>4.8</v>
      </c>
      <c r="I141" s="24">
        <v>11.100000000000001</v>
      </c>
    </row>
    <row r="142" spans="1:9" ht="15" x14ac:dyDescent="0.2">
      <c r="A142" s="22" t="s">
        <v>198</v>
      </c>
      <c r="B142" s="23">
        <v>12</v>
      </c>
      <c r="C142" s="24">
        <v>5.6</v>
      </c>
      <c r="D142" s="25">
        <v>4.9000000000000004</v>
      </c>
      <c r="E142" s="24">
        <v>5.6</v>
      </c>
      <c r="F142" s="24">
        <v>9.1</v>
      </c>
      <c r="G142" s="24">
        <v>4.5</v>
      </c>
      <c r="H142" s="24">
        <v>6.3</v>
      </c>
      <c r="I142" s="24">
        <v>11.850000000000001</v>
      </c>
    </row>
    <row r="143" spans="1:9" ht="15" x14ac:dyDescent="0.2">
      <c r="A143" s="22" t="s">
        <v>199</v>
      </c>
      <c r="B143" s="23">
        <v>3</v>
      </c>
      <c r="C143" s="24">
        <v>9.9</v>
      </c>
      <c r="D143" s="25">
        <v>4.3</v>
      </c>
      <c r="E143" s="24">
        <v>3.5</v>
      </c>
      <c r="F143" s="24">
        <v>5.4</v>
      </c>
      <c r="G143" s="24">
        <v>4</v>
      </c>
      <c r="H143" s="24">
        <v>5.8</v>
      </c>
      <c r="I143" s="24">
        <v>12</v>
      </c>
    </row>
    <row r="144" spans="1:9" ht="15" x14ac:dyDescent="0.2">
      <c r="A144" s="22" t="s">
        <v>200</v>
      </c>
      <c r="B144" s="23">
        <v>3</v>
      </c>
      <c r="C144" s="24">
        <v>9.1999999999999993</v>
      </c>
      <c r="D144" s="25">
        <v>4.9000000000000004</v>
      </c>
      <c r="E144" s="24">
        <v>5.8</v>
      </c>
      <c r="F144" s="24">
        <v>4.5</v>
      </c>
      <c r="G144" s="24">
        <v>4.2</v>
      </c>
      <c r="H144" s="24">
        <v>6.9</v>
      </c>
      <c r="I144" s="24">
        <v>12</v>
      </c>
    </row>
    <row r="145" spans="1:9" ht="15" x14ac:dyDescent="0.2">
      <c r="A145" s="22" t="s">
        <v>201</v>
      </c>
      <c r="B145" s="23">
        <v>7</v>
      </c>
      <c r="C145" s="24">
        <v>9.1</v>
      </c>
      <c r="D145" s="25">
        <v>5.3</v>
      </c>
      <c r="E145" s="24">
        <v>4.5</v>
      </c>
      <c r="F145" s="24">
        <v>7.3</v>
      </c>
      <c r="G145" s="24">
        <v>4.5</v>
      </c>
      <c r="H145" s="24">
        <v>5.0999999999999996</v>
      </c>
      <c r="I145" s="24">
        <v>12.600000000000001</v>
      </c>
    </row>
    <row r="146" spans="1:9" ht="15" x14ac:dyDescent="0.2">
      <c r="A146" s="22" t="s">
        <v>202</v>
      </c>
      <c r="B146" s="23">
        <v>7</v>
      </c>
      <c r="C146" s="24">
        <v>9.9</v>
      </c>
      <c r="D146" s="25">
        <v>5.7</v>
      </c>
      <c r="E146" s="24">
        <v>4.5</v>
      </c>
      <c r="F146" s="24">
        <v>3.8</v>
      </c>
      <c r="G146" s="24">
        <v>3.8</v>
      </c>
      <c r="H146" s="24">
        <v>5.4</v>
      </c>
      <c r="I146" s="24">
        <v>13.200000000000001</v>
      </c>
    </row>
    <row r="147" spans="1:9" ht="15" x14ac:dyDescent="0.2">
      <c r="A147" s="22" t="s">
        <v>203</v>
      </c>
      <c r="B147" s="23">
        <v>14</v>
      </c>
      <c r="C147" s="24">
        <v>9.9</v>
      </c>
      <c r="D147" s="25">
        <v>5.7</v>
      </c>
      <c r="E147" s="24">
        <v>4.5</v>
      </c>
      <c r="F147" s="24">
        <v>3.8</v>
      </c>
      <c r="G147" s="24">
        <v>4.0999999999999996</v>
      </c>
      <c r="H147" s="24">
        <v>4.0999999999999996</v>
      </c>
      <c r="I147" s="24">
        <v>11.850000000000001</v>
      </c>
    </row>
    <row r="148" spans="1:9" ht="15" x14ac:dyDescent="0.2">
      <c r="A148" s="22" t="s">
        <v>204</v>
      </c>
      <c r="B148" s="23">
        <v>5</v>
      </c>
      <c r="C148" s="24">
        <v>6.6</v>
      </c>
      <c r="D148" s="25">
        <v>3.8</v>
      </c>
      <c r="E148" s="24">
        <v>6.6</v>
      </c>
      <c r="F148" s="24">
        <v>8.1999999999999993</v>
      </c>
      <c r="G148" s="24">
        <v>4.5999999999999996</v>
      </c>
      <c r="H148" s="24">
        <v>4.7</v>
      </c>
      <c r="I148" s="24">
        <v>9</v>
      </c>
    </row>
    <row r="149" spans="1:9" ht="15" x14ac:dyDescent="0.2">
      <c r="A149" s="22" t="s">
        <v>205</v>
      </c>
      <c r="B149" s="23">
        <v>15</v>
      </c>
      <c r="C149" s="24">
        <v>9.1</v>
      </c>
      <c r="D149" s="25">
        <v>5.2</v>
      </c>
      <c r="E149" s="24">
        <v>5.4</v>
      </c>
      <c r="F149" s="24">
        <v>7.3</v>
      </c>
      <c r="G149" s="24">
        <v>3.7</v>
      </c>
      <c r="H149" s="24">
        <v>4.7</v>
      </c>
      <c r="I149" s="24">
        <v>12.299999999999999</v>
      </c>
    </row>
    <row r="150" spans="1:9" ht="15" x14ac:dyDescent="0.2">
      <c r="A150" s="22" t="s">
        <v>206</v>
      </c>
      <c r="B150" s="23">
        <v>7</v>
      </c>
      <c r="C150" s="24">
        <v>5.0999999999999996</v>
      </c>
      <c r="D150" s="25">
        <v>6.6</v>
      </c>
      <c r="E150" s="24">
        <v>7.8</v>
      </c>
      <c r="F150" s="24">
        <v>5.9</v>
      </c>
      <c r="G150" s="24">
        <v>5.0999999999999996</v>
      </c>
      <c r="H150" s="24">
        <v>6.2</v>
      </c>
      <c r="I150" s="24">
        <v>12.600000000000001</v>
      </c>
    </row>
    <row r="151" spans="1:9" ht="15" x14ac:dyDescent="0.2">
      <c r="A151" s="22" t="s">
        <v>207</v>
      </c>
      <c r="B151" s="23">
        <v>13</v>
      </c>
      <c r="C151" s="24">
        <v>6</v>
      </c>
      <c r="D151" s="25">
        <v>4.0999999999999996</v>
      </c>
      <c r="E151" s="24">
        <v>5.3</v>
      </c>
      <c r="F151" s="24">
        <v>8</v>
      </c>
      <c r="G151" s="24">
        <v>4.3</v>
      </c>
      <c r="H151" s="24">
        <v>5.8</v>
      </c>
      <c r="I151" s="24">
        <v>11.100000000000001</v>
      </c>
    </row>
    <row r="152" spans="1:9" ht="15" x14ac:dyDescent="0.2">
      <c r="A152" s="22" t="s">
        <v>208</v>
      </c>
      <c r="B152" s="23">
        <v>8</v>
      </c>
      <c r="C152" s="24">
        <v>8.9</v>
      </c>
      <c r="D152" s="25">
        <v>5.8</v>
      </c>
      <c r="E152" s="24">
        <v>6.9</v>
      </c>
      <c r="F152" s="24">
        <v>8.1999999999999993</v>
      </c>
      <c r="G152" s="24">
        <v>5</v>
      </c>
      <c r="H152" s="24">
        <v>5.7</v>
      </c>
      <c r="I152" s="24">
        <v>12</v>
      </c>
    </row>
    <row r="153" spans="1:9" ht="15" x14ac:dyDescent="0.2">
      <c r="A153" s="22" t="s">
        <v>209</v>
      </c>
      <c r="B153" s="23">
        <v>5</v>
      </c>
      <c r="C153" s="24">
        <v>6.2</v>
      </c>
      <c r="D153" s="25">
        <v>3.3</v>
      </c>
      <c r="E153" s="24">
        <v>5.0999999999999996</v>
      </c>
      <c r="F153" s="24">
        <v>6.9</v>
      </c>
      <c r="G153" s="24">
        <v>4</v>
      </c>
      <c r="H153" s="24">
        <v>5.4</v>
      </c>
      <c r="I153" s="24">
        <v>9.8999999999999986</v>
      </c>
    </row>
    <row r="154" spans="1:9" ht="15" x14ac:dyDescent="0.2">
      <c r="A154" s="22" t="s">
        <v>210</v>
      </c>
      <c r="B154" s="23">
        <v>9</v>
      </c>
      <c r="C154" s="24">
        <v>7.2</v>
      </c>
      <c r="D154" s="25">
        <v>4.3</v>
      </c>
      <c r="E154" s="24">
        <v>4.7</v>
      </c>
      <c r="F154" s="24">
        <v>10</v>
      </c>
      <c r="G154" s="24">
        <v>3</v>
      </c>
      <c r="H154" s="24">
        <v>3.8</v>
      </c>
      <c r="I154" s="24">
        <v>11.399999999999999</v>
      </c>
    </row>
    <row r="155" spans="1:9" ht="15" x14ac:dyDescent="0.2">
      <c r="A155" s="22" t="s">
        <v>211</v>
      </c>
      <c r="B155" s="23">
        <v>6</v>
      </c>
      <c r="C155" s="24">
        <v>8.8000000000000007</v>
      </c>
      <c r="D155" s="25">
        <v>3.5</v>
      </c>
      <c r="E155" s="24">
        <v>4.5</v>
      </c>
      <c r="F155" s="24">
        <v>6.7</v>
      </c>
      <c r="G155" s="24">
        <v>4.0999999999999996</v>
      </c>
      <c r="H155" s="24">
        <v>5.4</v>
      </c>
      <c r="I155" s="24">
        <v>11.25</v>
      </c>
    </row>
    <row r="156" spans="1:9" ht="15" x14ac:dyDescent="0.2">
      <c r="A156" s="22" t="s">
        <v>212</v>
      </c>
      <c r="B156" s="23">
        <v>3</v>
      </c>
      <c r="C156" s="24">
        <v>6.3</v>
      </c>
      <c r="D156" s="25">
        <v>5.0999999999999996</v>
      </c>
      <c r="E156" s="24">
        <v>6.6</v>
      </c>
      <c r="F156" s="24">
        <v>8.4</v>
      </c>
      <c r="G156" s="24">
        <v>4.4000000000000004</v>
      </c>
      <c r="H156" s="24">
        <v>5.3</v>
      </c>
      <c r="I156" s="24">
        <v>10.649999999999999</v>
      </c>
    </row>
    <row r="157" spans="1:9" ht="15" x14ac:dyDescent="0.2">
      <c r="A157" s="22" t="s">
        <v>213</v>
      </c>
      <c r="B157" s="23">
        <v>2</v>
      </c>
      <c r="C157" s="24">
        <v>9.6999999999999993</v>
      </c>
      <c r="D157" s="25">
        <v>4.3</v>
      </c>
      <c r="E157" s="24">
        <v>4.7</v>
      </c>
      <c r="F157" s="24">
        <v>4.8</v>
      </c>
      <c r="G157" s="24">
        <v>4</v>
      </c>
      <c r="H157" s="24">
        <v>5.8</v>
      </c>
      <c r="I157" s="24">
        <v>11.850000000000001</v>
      </c>
    </row>
    <row r="158" spans="1:9" ht="15" x14ac:dyDescent="0.2">
      <c r="A158" s="22" t="s">
        <v>214</v>
      </c>
      <c r="B158" s="23">
        <v>1</v>
      </c>
      <c r="C158" s="24">
        <v>5</v>
      </c>
      <c r="D158" s="25">
        <v>3.6</v>
      </c>
      <c r="E158" s="24">
        <v>4.9000000000000004</v>
      </c>
      <c r="F158" s="24">
        <v>8.1999999999999993</v>
      </c>
      <c r="G158" s="24">
        <v>3.7</v>
      </c>
      <c r="H158" s="24">
        <v>4.4000000000000004</v>
      </c>
      <c r="I158" s="24">
        <v>11.399999999999999</v>
      </c>
    </row>
    <row r="159" spans="1:9" ht="15" x14ac:dyDescent="0.2">
      <c r="A159" s="22" t="s">
        <v>215</v>
      </c>
      <c r="B159" s="23">
        <v>10</v>
      </c>
      <c r="C159" s="24">
        <v>7.4</v>
      </c>
      <c r="D159" s="25">
        <v>3.4</v>
      </c>
      <c r="E159" s="24">
        <v>4.8</v>
      </c>
      <c r="F159" s="24">
        <v>7.2</v>
      </c>
      <c r="G159" s="24">
        <v>4</v>
      </c>
      <c r="H159" s="24">
        <v>4.3</v>
      </c>
      <c r="I159" s="24">
        <v>10.649999999999999</v>
      </c>
    </row>
    <row r="160" spans="1:9" ht="15" x14ac:dyDescent="0.2">
      <c r="A160" s="22" t="s">
        <v>216</v>
      </c>
      <c r="B160" s="23">
        <v>5</v>
      </c>
      <c r="C160" s="24">
        <v>5.5</v>
      </c>
      <c r="D160" s="25">
        <v>3.7</v>
      </c>
      <c r="E160" s="24">
        <v>4.9000000000000004</v>
      </c>
      <c r="F160" s="24">
        <v>6</v>
      </c>
      <c r="G160" s="24">
        <v>4.3</v>
      </c>
      <c r="H160" s="24">
        <v>5.7</v>
      </c>
      <c r="I160" s="24">
        <v>11.399999999999999</v>
      </c>
    </row>
    <row r="161" spans="1:9" ht="15" x14ac:dyDescent="0.2">
      <c r="A161" s="22" t="s">
        <v>217</v>
      </c>
      <c r="B161" s="23">
        <v>13</v>
      </c>
      <c r="C161" s="24">
        <v>9.1</v>
      </c>
      <c r="D161" s="25">
        <v>5.0999999999999996</v>
      </c>
      <c r="E161" s="24">
        <v>4.5999999999999996</v>
      </c>
      <c r="F161" s="24">
        <v>8.3000000000000007</v>
      </c>
      <c r="G161" s="24">
        <v>4.5999999999999996</v>
      </c>
      <c r="H161" s="24">
        <v>4.8</v>
      </c>
      <c r="I161" s="24">
        <v>12.299999999999999</v>
      </c>
    </row>
    <row r="162" spans="1:9" ht="15" x14ac:dyDescent="0.2">
      <c r="A162" s="22" t="s">
        <v>218</v>
      </c>
      <c r="B162" s="23">
        <v>5</v>
      </c>
      <c r="C162" s="24">
        <v>6.7</v>
      </c>
      <c r="D162" s="25">
        <v>3.7</v>
      </c>
      <c r="E162" s="24">
        <v>4.9000000000000004</v>
      </c>
      <c r="F162" s="24">
        <v>9.1999999999999993</v>
      </c>
      <c r="G162" s="24">
        <v>3.7</v>
      </c>
      <c r="H162" s="24">
        <v>4.9000000000000004</v>
      </c>
      <c r="I162" s="24">
        <v>10.350000000000001</v>
      </c>
    </row>
    <row r="163" spans="1:9" ht="15" x14ac:dyDescent="0.2">
      <c r="A163" s="22" t="s">
        <v>219</v>
      </c>
      <c r="B163" s="23">
        <v>11</v>
      </c>
      <c r="C163" s="24">
        <v>6.3</v>
      </c>
      <c r="D163" s="25">
        <v>6</v>
      </c>
      <c r="E163" s="24">
        <v>5.9</v>
      </c>
      <c r="F163" s="24">
        <v>8.8000000000000007</v>
      </c>
      <c r="G163" s="24">
        <v>6.4</v>
      </c>
      <c r="H163" s="24">
        <v>6.4</v>
      </c>
      <c r="I163" s="24">
        <v>12.149999999999999</v>
      </c>
    </row>
    <row r="164" spans="1:9" ht="15" x14ac:dyDescent="0.2">
      <c r="A164" s="22" t="s">
        <v>220</v>
      </c>
      <c r="B164" s="23">
        <v>13</v>
      </c>
      <c r="C164" s="24">
        <v>8.3000000000000007</v>
      </c>
      <c r="D164" s="25">
        <v>3.7</v>
      </c>
      <c r="E164" s="24">
        <v>6.1</v>
      </c>
      <c r="F164" s="24">
        <v>5.3</v>
      </c>
      <c r="G164" s="24">
        <v>3.6</v>
      </c>
      <c r="H164" s="24">
        <v>4.9000000000000004</v>
      </c>
      <c r="I164" s="24">
        <v>11.399999999999999</v>
      </c>
    </row>
    <row r="165" spans="1:9" ht="15" x14ac:dyDescent="0.2">
      <c r="A165" s="22" t="s">
        <v>221</v>
      </c>
      <c r="B165" s="23">
        <v>12</v>
      </c>
      <c r="C165" s="24">
        <v>8.1999999999999993</v>
      </c>
      <c r="D165" s="25">
        <v>5.0999999999999996</v>
      </c>
      <c r="E165" s="24">
        <v>6</v>
      </c>
      <c r="F165" s="24">
        <v>5.2</v>
      </c>
      <c r="G165" s="24">
        <v>4.7</v>
      </c>
      <c r="H165" s="24">
        <v>4</v>
      </c>
      <c r="I165" s="24">
        <v>12.600000000000001</v>
      </c>
    </row>
    <row r="166" spans="1:9" ht="15" x14ac:dyDescent="0.2">
      <c r="A166" s="22" t="s">
        <v>222</v>
      </c>
      <c r="B166" s="23">
        <v>11</v>
      </c>
      <c r="C166" s="24">
        <v>8.1999999999999993</v>
      </c>
      <c r="D166" s="25">
        <v>3.6</v>
      </c>
      <c r="E166" s="24">
        <v>6</v>
      </c>
      <c r="F166" s="24">
        <v>5.2</v>
      </c>
      <c r="G166" s="24">
        <v>4</v>
      </c>
      <c r="H166" s="24">
        <v>4</v>
      </c>
      <c r="I166" s="24">
        <v>11.100000000000001</v>
      </c>
    </row>
    <row r="167" spans="1:9" ht="15" x14ac:dyDescent="0.2">
      <c r="A167" s="22" t="s">
        <v>223</v>
      </c>
      <c r="B167" s="23">
        <v>10</v>
      </c>
      <c r="C167" s="24">
        <v>9</v>
      </c>
      <c r="D167" s="25">
        <v>5.6</v>
      </c>
      <c r="E167" s="24">
        <v>5</v>
      </c>
      <c r="F167" s="24">
        <v>6</v>
      </c>
      <c r="G167" s="24">
        <v>4.3</v>
      </c>
      <c r="H167" s="24">
        <v>4.4000000000000004</v>
      </c>
      <c r="I167" s="24">
        <v>11.850000000000001</v>
      </c>
    </row>
    <row r="168" spans="1:9" ht="15" x14ac:dyDescent="0.2">
      <c r="A168" s="22" t="s">
        <v>224</v>
      </c>
      <c r="B168" s="23">
        <v>1</v>
      </c>
      <c r="C168" s="24">
        <v>7.1</v>
      </c>
      <c r="D168" s="25">
        <v>3.4</v>
      </c>
      <c r="E168" s="24">
        <v>5.9</v>
      </c>
      <c r="F168" s="24">
        <v>7.8</v>
      </c>
      <c r="G168" s="24">
        <v>3.6</v>
      </c>
      <c r="H168" s="24">
        <v>3.7</v>
      </c>
      <c r="I168" s="24">
        <v>10.8</v>
      </c>
    </row>
    <row r="169" spans="1:9" ht="15" x14ac:dyDescent="0.2">
      <c r="A169" s="22" t="s">
        <v>225</v>
      </c>
      <c r="B169" s="23">
        <v>10</v>
      </c>
      <c r="C169" s="24">
        <v>6.9</v>
      </c>
      <c r="D169" s="25">
        <v>3.7</v>
      </c>
      <c r="E169" s="24">
        <v>5.4</v>
      </c>
      <c r="F169" s="24">
        <v>8.9</v>
      </c>
      <c r="G169" s="24">
        <v>2.7</v>
      </c>
      <c r="H169" s="24">
        <v>3.4</v>
      </c>
      <c r="I169" s="24">
        <v>11.399999999999999</v>
      </c>
    </row>
    <row r="170" spans="1:9" ht="15" x14ac:dyDescent="0.2">
      <c r="A170" s="22" t="s">
        <v>226</v>
      </c>
      <c r="B170" s="23">
        <v>12</v>
      </c>
      <c r="C170" s="24">
        <v>8.6</v>
      </c>
      <c r="D170" s="25">
        <v>2.9</v>
      </c>
      <c r="E170" s="24">
        <v>4</v>
      </c>
      <c r="F170" s="24">
        <v>6.3</v>
      </c>
      <c r="G170" s="24">
        <v>4</v>
      </c>
      <c r="H170" s="24">
        <v>4</v>
      </c>
      <c r="I170" s="24">
        <v>10.050000000000001</v>
      </c>
    </row>
    <row r="171" spans="1:9" ht="15" x14ac:dyDescent="0.2">
      <c r="A171" s="22" t="s">
        <v>227</v>
      </c>
      <c r="B171" s="23">
        <v>9</v>
      </c>
      <c r="C171" s="24">
        <v>6.7</v>
      </c>
      <c r="D171" s="25">
        <v>4</v>
      </c>
      <c r="E171" s="24">
        <v>6.8</v>
      </c>
      <c r="F171" s="24">
        <v>8.4</v>
      </c>
      <c r="G171" s="24">
        <v>3.8</v>
      </c>
      <c r="H171" s="24">
        <v>4.3</v>
      </c>
      <c r="I171" s="24">
        <v>11.100000000000001</v>
      </c>
    </row>
    <row r="172" spans="1:9" ht="15" x14ac:dyDescent="0.2">
      <c r="A172" s="22" t="s">
        <v>228</v>
      </c>
      <c r="B172" s="23">
        <v>8</v>
      </c>
      <c r="C172" s="24">
        <v>7</v>
      </c>
      <c r="D172" s="25">
        <v>3.3</v>
      </c>
      <c r="E172" s="24">
        <v>4.2</v>
      </c>
      <c r="F172" s="24">
        <v>9</v>
      </c>
      <c r="G172" s="24">
        <v>3.3</v>
      </c>
      <c r="H172" s="24">
        <v>5.6</v>
      </c>
      <c r="I172" s="24">
        <v>9.3000000000000007</v>
      </c>
    </row>
    <row r="173" spans="1:9" ht="15" x14ac:dyDescent="0.2">
      <c r="A173" s="22" t="s">
        <v>229</v>
      </c>
      <c r="B173" s="23">
        <v>1</v>
      </c>
      <c r="C173" s="24">
        <v>9.6999999999999993</v>
      </c>
      <c r="D173" s="25">
        <v>2.6</v>
      </c>
      <c r="E173" s="24">
        <v>3.3</v>
      </c>
      <c r="F173" s="24">
        <v>5.2</v>
      </c>
      <c r="G173" s="24">
        <v>4.5</v>
      </c>
      <c r="H173" s="24">
        <v>5.8</v>
      </c>
      <c r="I173" s="24">
        <v>11.25</v>
      </c>
    </row>
    <row r="174" spans="1:9" ht="15" x14ac:dyDescent="0.2">
      <c r="A174" s="22" t="s">
        <v>230</v>
      </c>
      <c r="B174" s="23">
        <v>4</v>
      </c>
      <c r="C174" s="24">
        <v>9.9</v>
      </c>
      <c r="D174" s="25">
        <v>3.7</v>
      </c>
      <c r="E174" s="24">
        <v>6.7</v>
      </c>
      <c r="F174" s="24">
        <v>6.8</v>
      </c>
      <c r="G174" s="24">
        <v>5</v>
      </c>
      <c r="H174" s="24">
        <v>5.3</v>
      </c>
      <c r="I174" s="24">
        <v>11.100000000000001</v>
      </c>
    </row>
    <row r="175" spans="1:9" ht="15" x14ac:dyDescent="0.2">
      <c r="A175" s="22" t="s">
        <v>231</v>
      </c>
      <c r="B175" s="23">
        <v>1</v>
      </c>
      <c r="C175" s="24">
        <v>8.6</v>
      </c>
      <c r="D175" s="25">
        <v>6.3</v>
      </c>
      <c r="E175" s="24">
        <v>5.7</v>
      </c>
      <c r="F175" s="24">
        <v>6.7</v>
      </c>
      <c r="G175" s="24">
        <v>4.8</v>
      </c>
      <c r="H175" s="24">
        <v>4.2</v>
      </c>
      <c r="I175" s="24">
        <v>11.850000000000001</v>
      </c>
    </row>
    <row r="176" spans="1:9" ht="15" x14ac:dyDescent="0.2">
      <c r="A176" s="22" t="s">
        <v>232</v>
      </c>
      <c r="B176" s="23">
        <v>8</v>
      </c>
      <c r="C176" s="24">
        <v>6.3</v>
      </c>
      <c r="D176" s="25">
        <v>5.0999999999999996</v>
      </c>
      <c r="E176" s="24">
        <v>6.6</v>
      </c>
      <c r="F176" s="24">
        <v>8.4</v>
      </c>
      <c r="G176" s="24">
        <v>2.8</v>
      </c>
      <c r="H176" s="24">
        <v>4.7</v>
      </c>
      <c r="I176" s="24">
        <v>9.75</v>
      </c>
    </row>
    <row r="177" spans="1:9" ht="15" x14ac:dyDescent="0.2">
      <c r="A177" s="22" t="s">
        <v>233</v>
      </c>
      <c r="B177" s="23">
        <v>11</v>
      </c>
      <c r="C177" s="24">
        <v>9.9</v>
      </c>
      <c r="D177" s="25">
        <v>5.2</v>
      </c>
      <c r="E177" s="24">
        <v>6.7</v>
      </c>
      <c r="F177" s="24">
        <v>6.8</v>
      </c>
      <c r="G177" s="24">
        <v>4.3</v>
      </c>
      <c r="H177" s="24">
        <v>4.2</v>
      </c>
      <c r="I177" s="24">
        <v>12.899999999999999</v>
      </c>
    </row>
    <row r="178" spans="1:9" ht="15" x14ac:dyDescent="0.2">
      <c r="A178" s="22" t="s">
        <v>234</v>
      </c>
      <c r="B178" s="23">
        <v>7</v>
      </c>
      <c r="C178" s="24">
        <v>9.3000000000000007</v>
      </c>
      <c r="D178" s="25">
        <v>3.9</v>
      </c>
      <c r="E178" s="24">
        <v>4.5</v>
      </c>
      <c r="F178" s="24">
        <v>6.2</v>
      </c>
      <c r="G178" s="24">
        <v>4</v>
      </c>
      <c r="H178" s="24">
        <v>5.8</v>
      </c>
      <c r="I178" s="24">
        <v>12.899999999999999</v>
      </c>
    </row>
    <row r="179" spans="1:9" ht="15" x14ac:dyDescent="0.2">
      <c r="A179" s="22" t="s">
        <v>235</v>
      </c>
      <c r="B179" s="23">
        <v>12</v>
      </c>
      <c r="C179" s="24">
        <v>9.6999999999999993</v>
      </c>
      <c r="D179" s="25">
        <v>6.5</v>
      </c>
      <c r="E179" s="24">
        <v>6.1</v>
      </c>
      <c r="F179" s="24">
        <v>6.7</v>
      </c>
      <c r="G179" s="24">
        <v>4.9000000000000004</v>
      </c>
      <c r="H179" s="24">
        <v>5.8</v>
      </c>
      <c r="I179" s="24">
        <v>12</v>
      </c>
    </row>
    <row r="180" spans="1:9" ht="15" x14ac:dyDescent="0.2">
      <c r="A180" s="22" t="s">
        <v>236</v>
      </c>
      <c r="B180" s="23">
        <v>14</v>
      </c>
      <c r="C180" s="24">
        <v>9.6999999999999993</v>
      </c>
      <c r="D180" s="25">
        <v>4.0999999999999996</v>
      </c>
      <c r="E180" s="24">
        <v>3.3</v>
      </c>
      <c r="F180" s="24">
        <v>5.2</v>
      </c>
      <c r="G180" s="24">
        <v>4.5999999999999996</v>
      </c>
      <c r="H180" s="24">
        <v>5.3</v>
      </c>
      <c r="I180" s="24">
        <v>12.149999999999999</v>
      </c>
    </row>
    <row r="181" spans="1:9" ht="15" x14ac:dyDescent="0.2">
      <c r="A181" s="22" t="s">
        <v>237</v>
      </c>
      <c r="B181" s="23">
        <v>5</v>
      </c>
      <c r="C181" s="24">
        <v>9.6</v>
      </c>
      <c r="D181" s="25">
        <v>7.2</v>
      </c>
      <c r="E181" s="24">
        <v>7.8</v>
      </c>
      <c r="F181" s="24">
        <v>4.5</v>
      </c>
      <c r="G181" s="24">
        <v>4</v>
      </c>
      <c r="H181" s="24">
        <v>6.1</v>
      </c>
      <c r="I181" s="24">
        <v>12.299999999999999</v>
      </c>
    </row>
    <row r="182" spans="1:9" ht="15" x14ac:dyDescent="0.2">
      <c r="A182" s="22" t="s">
        <v>238</v>
      </c>
      <c r="B182" s="23">
        <v>10</v>
      </c>
      <c r="C182" s="24">
        <v>7.6</v>
      </c>
      <c r="D182" s="25">
        <v>2.5</v>
      </c>
      <c r="E182" s="24">
        <v>4.2</v>
      </c>
      <c r="F182" s="24">
        <v>5.8</v>
      </c>
      <c r="G182" s="24">
        <v>4.4000000000000004</v>
      </c>
      <c r="H182" s="24">
        <v>6.3</v>
      </c>
      <c r="I182" s="24">
        <v>10.8</v>
      </c>
    </row>
    <row r="183" spans="1:9" ht="15" x14ac:dyDescent="0.2">
      <c r="A183" s="22" t="s">
        <v>239</v>
      </c>
      <c r="B183" s="23">
        <v>7</v>
      </c>
      <c r="C183" s="24">
        <v>9.4</v>
      </c>
      <c r="D183" s="25">
        <v>5.6</v>
      </c>
      <c r="E183" s="24">
        <v>4.7</v>
      </c>
      <c r="F183" s="24">
        <v>7.6</v>
      </c>
      <c r="G183" s="24">
        <v>4.7</v>
      </c>
      <c r="H183" s="24">
        <v>6.4</v>
      </c>
      <c r="I183" s="24">
        <v>12.600000000000001</v>
      </c>
    </row>
    <row r="184" spans="1:9" ht="15" x14ac:dyDescent="0.2">
      <c r="A184" s="22" t="s">
        <v>240</v>
      </c>
      <c r="B184" s="23">
        <v>15</v>
      </c>
      <c r="C184" s="24">
        <v>9.6</v>
      </c>
      <c r="D184" s="25">
        <v>7.2</v>
      </c>
      <c r="E184" s="24">
        <v>7.8</v>
      </c>
      <c r="F184" s="24">
        <v>4.5</v>
      </c>
      <c r="G184" s="24">
        <v>4.5999999999999996</v>
      </c>
      <c r="H184" s="24">
        <v>6.7</v>
      </c>
      <c r="I184" s="24">
        <v>14.100000000000001</v>
      </c>
    </row>
    <row r="185" spans="1:9" ht="15" x14ac:dyDescent="0.2">
      <c r="A185" s="22" t="s">
        <v>241</v>
      </c>
      <c r="B185" s="23">
        <v>14</v>
      </c>
      <c r="C185" s="24">
        <v>9.3000000000000007</v>
      </c>
      <c r="D185" s="25">
        <v>6.6</v>
      </c>
      <c r="E185" s="24">
        <v>6.3</v>
      </c>
      <c r="F185" s="24">
        <v>7.4</v>
      </c>
      <c r="G185" s="24">
        <v>4.4000000000000004</v>
      </c>
      <c r="H185" s="24">
        <v>5.8</v>
      </c>
      <c r="I185" s="24">
        <v>14.100000000000001</v>
      </c>
    </row>
    <row r="186" spans="1:9" ht="15" x14ac:dyDescent="0.2">
      <c r="A186" s="22" t="s">
        <v>242</v>
      </c>
      <c r="B186" s="23">
        <v>4</v>
      </c>
      <c r="C186" s="24">
        <v>9.6999999999999993</v>
      </c>
      <c r="D186" s="25">
        <v>2.8</v>
      </c>
      <c r="E186" s="24">
        <v>4.7</v>
      </c>
      <c r="F186" s="24">
        <v>4.8</v>
      </c>
      <c r="G186" s="24">
        <v>4.7</v>
      </c>
      <c r="H186" s="24">
        <v>5.0999999999999996</v>
      </c>
      <c r="I186" s="24">
        <v>11.25</v>
      </c>
    </row>
    <row r="187" spans="1:9" ht="15" x14ac:dyDescent="0.2">
      <c r="A187" s="22" t="s">
        <v>243</v>
      </c>
      <c r="B187" s="23">
        <v>1</v>
      </c>
      <c r="C187" s="24">
        <v>9.1</v>
      </c>
      <c r="D187" s="25">
        <v>3.8</v>
      </c>
      <c r="E187" s="24">
        <v>4.5</v>
      </c>
      <c r="F187" s="24">
        <v>7.3</v>
      </c>
      <c r="G187" s="24">
        <v>6</v>
      </c>
      <c r="H187" s="24">
        <v>6.3</v>
      </c>
      <c r="I187" s="24">
        <v>9.8999999999999986</v>
      </c>
    </row>
    <row r="188" spans="1:9" ht="15" x14ac:dyDescent="0.2">
      <c r="A188" s="22" t="s">
        <v>244</v>
      </c>
      <c r="B188" s="23">
        <v>2</v>
      </c>
      <c r="C188" s="24">
        <v>6.5</v>
      </c>
      <c r="D188" s="25">
        <v>2.8</v>
      </c>
      <c r="E188" s="24">
        <v>3.7</v>
      </c>
      <c r="F188" s="24">
        <v>8.5</v>
      </c>
      <c r="G188" s="24">
        <v>4.3</v>
      </c>
      <c r="H188" s="24">
        <v>3.3</v>
      </c>
      <c r="I188" s="24">
        <v>6.4499999999999993</v>
      </c>
    </row>
    <row r="189" spans="1:9" ht="15" x14ac:dyDescent="0.2">
      <c r="A189" s="22" t="s">
        <v>245</v>
      </c>
      <c r="B189" s="23">
        <v>2</v>
      </c>
      <c r="C189" s="24">
        <v>6.6</v>
      </c>
      <c r="D189" s="25">
        <v>3.6</v>
      </c>
      <c r="E189" s="24">
        <v>4.8</v>
      </c>
      <c r="F189" s="24">
        <v>7.2</v>
      </c>
      <c r="G189" s="24">
        <v>3.2</v>
      </c>
      <c r="H189" s="24">
        <v>4</v>
      </c>
      <c r="I189" s="24">
        <v>9.8999999999999986</v>
      </c>
    </row>
    <row r="190" spans="1:9" ht="15" x14ac:dyDescent="0.2">
      <c r="A190" s="22" t="s">
        <v>246</v>
      </c>
      <c r="B190" s="23">
        <v>13</v>
      </c>
      <c r="C190" s="24">
        <v>5.8</v>
      </c>
      <c r="D190" s="25">
        <v>3.6</v>
      </c>
      <c r="E190" s="24">
        <v>5.8</v>
      </c>
      <c r="F190" s="24">
        <v>9.3000000000000007</v>
      </c>
      <c r="G190" s="24">
        <v>5.9</v>
      </c>
      <c r="H190" s="24">
        <v>6.6</v>
      </c>
      <c r="I190" s="24">
        <v>11.100000000000001</v>
      </c>
    </row>
    <row r="191" spans="1:9" ht="15" x14ac:dyDescent="0.2">
      <c r="A191" s="22" t="s">
        <v>247</v>
      </c>
      <c r="B191" s="23">
        <v>11</v>
      </c>
      <c r="C191" s="24">
        <v>8.6999999999999993</v>
      </c>
      <c r="D191" s="25">
        <v>3.7</v>
      </c>
      <c r="E191" s="24">
        <v>4.8</v>
      </c>
      <c r="F191" s="24">
        <v>3.8</v>
      </c>
      <c r="G191" s="24">
        <v>5.5</v>
      </c>
      <c r="H191" s="24">
        <v>5.6</v>
      </c>
      <c r="I191" s="24">
        <v>10.649999999999999</v>
      </c>
    </row>
    <row r="192" spans="1:9" ht="15" x14ac:dyDescent="0.2">
      <c r="A192" s="22" t="s">
        <v>248</v>
      </c>
      <c r="B192" s="23">
        <v>2</v>
      </c>
      <c r="C192" s="24">
        <v>8.8000000000000007</v>
      </c>
      <c r="D192" s="25">
        <v>3.9</v>
      </c>
      <c r="E192" s="24">
        <v>4.8</v>
      </c>
      <c r="F192" s="24">
        <v>5.8</v>
      </c>
      <c r="G192" s="24">
        <v>3.8</v>
      </c>
      <c r="H192" s="24">
        <v>4.2</v>
      </c>
      <c r="I192" s="24">
        <v>10.050000000000001</v>
      </c>
    </row>
    <row r="193" spans="1:9" ht="15" x14ac:dyDescent="0.2">
      <c r="A193" s="22" t="s">
        <v>249</v>
      </c>
      <c r="B193" s="23">
        <v>8</v>
      </c>
      <c r="C193" s="24">
        <v>6.4</v>
      </c>
      <c r="D193" s="25">
        <v>4.5</v>
      </c>
      <c r="E193" s="24">
        <v>5.7</v>
      </c>
      <c r="F193" s="24">
        <v>8.4</v>
      </c>
      <c r="G193" s="24">
        <v>4</v>
      </c>
      <c r="H193" s="24">
        <v>5.8</v>
      </c>
      <c r="I193" s="24">
        <v>10.050000000000001</v>
      </c>
    </row>
    <row r="194" spans="1:9" ht="15" x14ac:dyDescent="0.2">
      <c r="A194" s="22" t="s">
        <v>250</v>
      </c>
      <c r="B194" s="23">
        <v>13</v>
      </c>
      <c r="C194" s="24">
        <v>6.7</v>
      </c>
      <c r="D194" s="25">
        <v>3.6</v>
      </c>
      <c r="E194" s="24">
        <v>4.8</v>
      </c>
      <c r="F194" s="24">
        <v>7.2</v>
      </c>
      <c r="G194" s="24">
        <v>2.9</v>
      </c>
      <c r="H194" s="24">
        <v>3.2</v>
      </c>
      <c r="I194" s="24">
        <v>10.8</v>
      </c>
    </row>
    <row r="195" spans="1:9" ht="15" x14ac:dyDescent="0.2">
      <c r="A195" s="22" t="s">
        <v>251</v>
      </c>
      <c r="B195" s="23">
        <v>1</v>
      </c>
      <c r="C195" s="24">
        <v>5.2</v>
      </c>
      <c r="D195" s="25">
        <v>3.8</v>
      </c>
      <c r="E195" s="24">
        <v>5</v>
      </c>
      <c r="F195" s="24">
        <v>8.4</v>
      </c>
      <c r="G195" s="24">
        <v>4.3</v>
      </c>
      <c r="H195" s="24">
        <v>4.7</v>
      </c>
      <c r="I195" s="24">
        <v>10.649999999999999</v>
      </c>
    </row>
    <row r="196" spans="1:9" ht="15" x14ac:dyDescent="0.2">
      <c r="A196" s="22" t="s">
        <v>252</v>
      </c>
      <c r="B196" s="23">
        <v>3</v>
      </c>
      <c r="C196" s="24">
        <v>6.4</v>
      </c>
      <c r="D196" s="25">
        <v>3.3</v>
      </c>
      <c r="E196" s="24">
        <v>4.5</v>
      </c>
      <c r="F196" s="24">
        <v>8.8000000000000007</v>
      </c>
      <c r="G196" s="24">
        <v>3.6</v>
      </c>
      <c r="H196" s="24">
        <v>4</v>
      </c>
      <c r="I196" s="24">
        <v>9</v>
      </c>
    </row>
    <row r="197" spans="1:9" ht="15" x14ac:dyDescent="0.2">
      <c r="A197" s="22" t="s">
        <v>253</v>
      </c>
      <c r="B197" s="23">
        <v>10</v>
      </c>
      <c r="C197" s="24">
        <v>7.6</v>
      </c>
      <c r="D197" s="25">
        <v>5.0999999999999996</v>
      </c>
      <c r="E197" s="24">
        <v>5.4</v>
      </c>
      <c r="F197" s="24">
        <v>4.4000000000000004</v>
      </c>
      <c r="G197" s="24">
        <v>4.4000000000000004</v>
      </c>
      <c r="H197" s="24">
        <v>5.2</v>
      </c>
      <c r="I197" s="24">
        <v>12.600000000000001</v>
      </c>
    </row>
    <row r="198" spans="1:9" ht="15" x14ac:dyDescent="0.2">
      <c r="A198" s="22" t="s">
        <v>254</v>
      </c>
      <c r="B198" s="23">
        <v>8</v>
      </c>
      <c r="C198" s="24">
        <v>5.9</v>
      </c>
      <c r="D198" s="25">
        <v>5.5</v>
      </c>
      <c r="E198" s="24">
        <v>6.2</v>
      </c>
      <c r="F198" s="24">
        <v>8.4</v>
      </c>
      <c r="G198" s="24">
        <v>6</v>
      </c>
      <c r="H198" s="24">
        <v>6</v>
      </c>
      <c r="I198" s="24">
        <v>12.899999999999999</v>
      </c>
    </row>
    <row r="199" spans="1:9" ht="15" x14ac:dyDescent="0.2">
      <c r="A199" s="22" t="s">
        <v>255</v>
      </c>
      <c r="B199" s="23">
        <v>9</v>
      </c>
      <c r="C199" s="24">
        <v>9.6999999999999993</v>
      </c>
      <c r="D199" s="25">
        <v>6.5</v>
      </c>
      <c r="E199" s="24">
        <v>6.1</v>
      </c>
      <c r="F199" s="24">
        <v>6.8</v>
      </c>
      <c r="G199" s="24">
        <v>4.4000000000000004</v>
      </c>
      <c r="H199" s="24">
        <v>6.3</v>
      </c>
      <c r="I199" s="24">
        <v>11.850000000000001</v>
      </c>
    </row>
    <row r="200" spans="1:9" ht="15" x14ac:dyDescent="0.2">
      <c r="A200" s="22" t="s">
        <v>256</v>
      </c>
      <c r="B200" s="23">
        <v>6</v>
      </c>
      <c r="C200" s="24">
        <v>5.5</v>
      </c>
      <c r="D200" s="25">
        <v>5.5</v>
      </c>
      <c r="E200" s="24">
        <v>8.1999999999999993</v>
      </c>
      <c r="F200" s="24">
        <v>6.3</v>
      </c>
      <c r="G200" s="24">
        <v>5.9</v>
      </c>
      <c r="H200" s="24">
        <v>6.6</v>
      </c>
      <c r="I200" s="24">
        <v>11.399999999999999</v>
      </c>
    </row>
    <row r="201" spans="1:9" ht="15" x14ac:dyDescent="0.2">
      <c r="A201" s="22" t="s">
        <v>257</v>
      </c>
      <c r="B201" s="23">
        <v>4</v>
      </c>
      <c r="C201" s="24">
        <v>9.6999999999999993</v>
      </c>
      <c r="D201" s="25">
        <v>6.5</v>
      </c>
      <c r="E201" s="24">
        <v>6.1</v>
      </c>
      <c r="F201" s="24">
        <v>6.8</v>
      </c>
      <c r="G201" s="24">
        <v>4.3</v>
      </c>
      <c r="H201" s="24">
        <v>5.9</v>
      </c>
      <c r="I201" s="24">
        <v>12.75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9"/>
  <sheetViews>
    <sheetView topLeftCell="A4" workbookViewId="0">
      <selection activeCell="P4" sqref="P4"/>
    </sheetView>
  </sheetViews>
  <sheetFormatPr defaultRowHeight="12.75" x14ac:dyDescent="0.2"/>
  <cols>
    <col min="11" max="11" width="18.7109375" style="39" bestFit="1" customWidth="1"/>
    <col min="12" max="12" width="9.140625" style="39"/>
    <col min="13" max="13" width="13.7109375" style="39" bestFit="1" customWidth="1"/>
    <col min="14" max="15" width="9.140625" style="39"/>
    <col min="16" max="16" width="21.140625" style="39" bestFit="1" customWidth="1"/>
    <col min="17" max="17" width="9.140625" style="39"/>
    <col min="18" max="18" width="12.140625" style="39" bestFit="1" customWidth="1"/>
    <col min="19" max="19" width="12.28515625" style="39" bestFit="1" customWidth="1"/>
  </cols>
  <sheetData>
    <row r="1" spans="1:19" ht="15.75" x14ac:dyDescent="0.2">
      <c r="A1" s="21" t="s">
        <v>0</v>
      </c>
      <c r="B1" s="21" t="s">
        <v>258</v>
      </c>
      <c r="C1" s="21" t="s">
        <v>46</v>
      </c>
      <c r="D1" s="21" t="s">
        <v>49</v>
      </c>
      <c r="E1" s="21" t="s">
        <v>54</v>
      </c>
      <c r="F1" s="21" t="s">
        <v>259</v>
      </c>
      <c r="G1" s="21" t="s">
        <v>264</v>
      </c>
      <c r="H1" s="21" t="s">
        <v>270</v>
      </c>
      <c r="K1" s="39" t="s">
        <v>296</v>
      </c>
    </row>
    <row r="2" spans="1:19" ht="15.75" thickBot="1" x14ac:dyDescent="0.25">
      <c r="A2" s="22" t="s">
        <v>58</v>
      </c>
      <c r="B2" s="23">
        <v>3</v>
      </c>
      <c r="C2" s="24">
        <v>8.5</v>
      </c>
      <c r="D2" s="25">
        <v>5.4</v>
      </c>
      <c r="E2" s="24">
        <v>6.8</v>
      </c>
      <c r="F2" s="24">
        <v>5</v>
      </c>
      <c r="G2" s="24">
        <v>5.9</v>
      </c>
      <c r="H2" s="24">
        <v>12.600000000000001</v>
      </c>
    </row>
    <row r="3" spans="1:19" ht="15" x14ac:dyDescent="0.2">
      <c r="A3" s="22" t="s">
        <v>59</v>
      </c>
      <c r="B3" s="23">
        <v>13</v>
      </c>
      <c r="C3" s="24">
        <v>8.1999999999999993</v>
      </c>
      <c r="D3" s="25">
        <v>2.7</v>
      </c>
      <c r="E3" s="24">
        <v>5.3</v>
      </c>
      <c r="F3" s="24">
        <v>3.9</v>
      </c>
      <c r="G3" s="24">
        <v>7.2</v>
      </c>
      <c r="H3" s="24">
        <v>11.25</v>
      </c>
      <c r="K3" s="44" t="s">
        <v>297</v>
      </c>
      <c r="L3" s="44"/>
    </row>
    <row r="4" spans="1:19" ht="15" x14ac:dyDescent="0.2">
      <c r="A4" s="22" t="s">
        <v>60</v>
      </c>
      <c r="B4" s="23">
        <v>12</v>
      </c>
      <c r="C4" s="24">
        <v>9.1999999999999993</v>
      </c>
      <c r="D4" s="25">
        <v>4.9000000000000004</v>
      </c>
      <c r="E4" s="24">
        <v>4.5</v>
      </c>
      <c r="F4" s="24">
        <v>5.4</v>
      </c>
      <c r="G4" s="24">
        <v>5.6</v>
      </c>
      <c r="H4" s="24">
        <v>13.5</v>
      </c>
      <c r="K4" s="39" t="s">
        <v>298</v>
      </c>
      <c r="L4" s="39">
        <v>0.79857476086951606</v>
      </c>
    </row>
    <row r="5" spans="1:19" ht="15" x14ac:dyDescent="0.2">
      <c r="A5" s="22" t="s">
        <v>61</v>
      </c>
      <c r="B5" s="23">
        <v>14</v>
      </c>
      <c r="C5" s="24">
        <v>6.4</v>
      </c>
      <c r="D5" s="25">
        <v>3.3</v>
      </c>
      <c r="E5" s="24">
        <v>8.8000000000000007</v>
      </c>
      <c r="F5" s="24">
        <v>4.3</v>
      </c>
      <c r="G5" s="24">
        <v>3.7</v>
      </c>
      <c r="H5" s="24">
        <v>10.8</v>
      </c>
      <c r="K5" s="39" t="s">
        <v>299</v>
      </c>
      <c r="L5" s="41">
        <v>0.63772164869780479</v>
      </c>
    </row>
    <row r="6" spans="1:19" ht="15" x14ac:dyDescent="0.2">
      <c r="A6" s="22" t="s">
        <v>62</v>
      </c>
      <c r="B6" s="23">
        <v>9</v>
      </c>
      <c r="C6" s="24">
        <v>9</v>
      </c>
      <c r="D6" s="25">
        <v>4.9000000000000004</v>
      </c>
      <c r="E6" s="24">
        <v>6.8</v>
      </c>
      <c r="F6" s="24">
        <v>4.5</v>
      </c>
      <c r="G6" s="24">
        <v>6.9</v>
      </c>
      <c r="H6" s="24">
        <v>13.5</v>
      </c>
      <c r="K6" s="39" t="s">
        <v>300</v>
      </c>
      <c r="L6" s="41">
        <v>0.62645910927908377</v>
      </c>
    </row>
    <row r="7" spans="1:19" ht="15" x14ac:dyDescent="0.2">
      <c r="A7" s="22" t="s">
        <v>63</v>
      </c>
      <c r="B7" s="23">
        <v>8</v>
      </c>
      <c r="C7" s="24">
        <v>6.5</v>
      </c>
      <c r="D7" s="25">
        <v>2.8</v>
      </c>
      <c r="E7" s="24">
        <v>8.5</v>
      </c>
      <c r="F7" s="24">
        <v>3.6</v>
      </c>
      <c r="G7" s="24">
        <v>4.0999999999999996</v>
      </c>
      <c r="H7" s="24">
        <v>9.1499999999999986</v>
      </c>
      <c r="K7" s="39" t="s">
        <v>301</v>
      </c>
      <c r="L7" s="41">
        <v>0.81888865914591258</v>
      </c>
    </row>
    <row r="8" spans="1:19" ht="15.75" thickBot="1" x14ac:dyDescent="0.25">
      <c r="A8" s="22" t="s">
        <v>64</v>
      </c>
      <c r="B8" s="23">
        <v>2</v>
      </c>
      <c r="C8" s="24">
        <v>6.9</v>
      </c>
      <c r="D8" s="25">
        <v>3.7</v>
      </c>
      <c r="E8" s="24">
        <v>8.9</v>
      </c>
      <c r="F8" s="24">
        <v>2.1</v>
      </c>
      <c r="G8" s="24">
        <v>2.6</v>
      </c>
      <c r="H8" s="24">
        <v>10.8</v>
      </c>
      <c r="K8" s="40" t="s">
        <v>302</v>
      </c>
      <c r="L8" s="40">
        <v>200</v>
      </c>
    </row>
    <row r="9" spans="1:19" ht="15" x14ac:dyDescent="0.2">
      <c r="A9" s="22" t="s">
        <v>65</v>
      </c>
      <c r="B9" s="23">
        <v>9</v>
      </c>
      <c r="C9" s="24">
        <v>6.2</v>
      </c>
      <c r="D9" s="25">
        <v>4.8</v>
      </c>
      <c r="E9" s="24">
        <v>6.9</v>
      </c>
      <c r="F9" s="24">
        <v>4.3</v>
      </c>
      <c r="G9" s="24">
        <v>4.8</v>
      </c>
      <c r="H9" s="24">
        <v>11.55</v>
      </c>
    </row>
    <row r="10" spans="1:19" ht="15.75" thickBot="1" x14ac:dyDescent="0.25">
      <c r="A10" s="22" t="s">
        <v>66</v>
      </c>
      <c r="B10" s="23">
        <v>7</v>
      </c>
      <c r="C10" s="24">
        <v>5.8</v>
      </c>
      <c r="D10" s="25">
        <v>5.0999999999999996</v>
      </c>
      <c r="E10" s="24">
        <v>9.3000000000000007</v>
      </c>
      <c r="F10" s="24">
        <v>4.4000000000000004</v>
      </c>
      <c r="G10" s="24">
        <v>6.7</v>
      </c>
      <c r="H10" s="24">
        <v>12.299999999999999</v>
      </c>
      <c r="K10" s="39" t="s">
        <v>303</v>
      </c>
    </row>
    <row r="11" spans="1:19" ht="15" x14ac:dyDescent="0.2">
      <c r="A11" s="22" t="s">
        <v>67</v>
      </c>
      <c r="B11" s="23">
        <v>9</v>
      </c>
      <c r="C11" s="24">
        <v>6.4</v>
      </c>
      <c r="D11" s="25">
        <v>4.5</v>
      </c>
      <c r="E11" s="24">
        <v>8.4</v>
      </c>
      <c r="F11" s="24">
        <v>4.0999999999999996</v>
      </c>
      <c r="G11" s="24">
        <v>6.1</v>
      </c>
      <c r="H11" s="24">
        <v>10.050000000000001</v>
      </c>
      <c r="K11" s="38"/>
      <c r="L11" s="38" t="s">
        <v>308</v>
      </c>
      <c r="M11" s="38" t="s">
        <v>309</v>
      </c>
      <c r="N11" s="38" t="s">
        <v>310</v>
      </c>
      <c r="O11" s="38" t="s">
        <v>311</v>
      </c>
      <c r="P11" s="38" t="s">
        <v>312</v>
      </c>
    </row>
    <row r="12" spans="1:19" ht="15" x14ac:dyDescent="0.2">
      <c r="A12" s="22" t="s">
        <v>68</v>
      </c>
      <c r="B12" s="23">
        <v>10</v>
      </c>
      <c r="C12" s="24">
        <v>8.6999999999999993</v>
      </c>
      <c r="D12" s="25">
        <v>4.7</v>
      </c>
      <c r="E12" s="24">
        <v>6.8</v>
      </c>
      <c r="F12" s="24">
        <v>3.8</v>
      </c>
      <c r="G12" s="24">
        <v>4.8</v>
      </c>
      <c r="H12" s="24">
        <v>12.600000000000001</v>
      </c>
      <c r="K12" s="39" t="s">
        <v>304</v>
      </c>
      <c r="L12" s="39">
        <v>6</v>
      </c>
      <c r="M12" s="39">
        <v>227.82207323698643</v>
      </c>
      <c r="N12" s="39">
        <v>37.970345539497735</v>
      </c>
      <c r="O12" s="39">
        <v>56.623255643194952</v>
      </c>
      <c r="P12" s="41">
        <v>5.5376245378365466E-40</v>
      </c>
    </row>
    <row r="13" spans="1:19" ht="15" x14ac:dyDescent="0.2">
      <c r="A13" s="22" t="s">
        <v>69</v>
      </c>
      <c r="B13" s="23">
        <v>4</v>
      </c>
      <c r="C13" s="24">
        <v>6.1</v>
      </c>
      <c r="D13" s="25">
        <v>4.9000000000000004</v>
      </c>
      <c r="E13" s="24">
        <v>8.1999999999999993</v>
      </c>
      <c r="F13" s="24">
        <v>3</v>
      </c>
      <c r="G13" s="24">
        <v>3.9</v>
      </c>
      <c r="H13" s="24">
        <v>9.8999999999999986</v>
      </c>
      <c r="K13" s="39" t="s">
        <v>305</v>
      </c>
      <c r="L13" s="39">
        <v>193</v>
      </c>
      <c r="M13" s="39">
        <v>129.42167676301361</v>
      </c>
      <c r="N13" s="39">
        <v>0.67057863607779067</v>
      </c>
    </row>
    <row r="14" spans="1:19" ht="15.75" thickBot="1" x14ac:dyDescent="0.25">
      <c r="A14" s="22" t="s">
        <v>70</v>
      </c>
      <c r="B14" s="23">
        <v>13</v>
      </c>
      <c r="C14" s="24">
        <v>9.5</v>
      </c>
      <c r="D14" s="25">
        <v>7.1</v>
      </c>
      <c r="E14" s="24">
        <v>7.6</v>
      </c>
      <c r="F14" s="24">
        <v>5.0999999999999996</v>
      </c>
      <c r="G14" s="24">
        <v>6.9</v>
      </c>
      <c r="H14" s="24">
        <v>11.850000000000001</v>
      </c>
      <c r="K14" s="40" t="s">
        <v>306</v>
      </c>
      <c r="L14" s="40">
        <v>199</v>
      </c>
      <c r="M14" s="40">
        <v>357.24375000000003</v>
      </c>
      <c r="N14" s="40"/>
      <c r="O14" s="40"/>
      <c r="P14" s="40"/>
    </row>
    <row r="15" spans="1:19" ht="15.75" thickBot="1" x14ac:dyDescent="0.25">
      <c r="A15" s="22" t="s">
        <v>71</v>
      </c>
      <c r="B15" s="23">
        <v>7</v>
      </c>
      <c r="C15" s="24">
        <v>9.1999999999999993</v>
      </c>
      <c r="D15" s="25">
        <v>5.4</v>
      </c>
      <c r="E15" s="24">
        <v>7.1</v>
      </c>
      <c r="F15" s="24">
        <v>4.5</v>
      </c>
      <c r="G15" s="24">
        <v>5.5</v>
      </c>
      <c r="H15" s="24">
        <v>12.299999999999999</v>
      </c>
    </row>
    <row r="16" spans="1:19" ht="15" x14ac:dyDescent="0.2">
      <c r="A16" s="22" t="s">
        <v>72</v>
      </c>
      <c r="B16" s="23">
        <v>15</v>
      </c>
      <c r="C16" s="24">
        <v>6.3</v>
      </c>
      <c r="D16" s="25">
        <v>4.5</v>
      </c>
      <c r="E16" s="24">
        <v>8.8000000000000007</v>
      </c>
      <c r="F16" s="24">
        <v>4.8</v>
      </c>
      <c r="G16" s="24">
        <v>6.9</v>
      </c>
      <c r="H16" s="24">
        <v>11.399999999999999</v>
      </c>
      <c r="K16" s="38"/>
      <c r="L16" s="38" t="s">
        <v>313</v>
      </c>
      <c r="M16" s="38" t="s">
        <v>301</v>
      </c>
      <c r="N16" s="38" t="s">
        <v>314</v>
      </c>
      <c r="O16" s="38" t="s">
        <v>315</v>
      </c>
      <c r="P16" s="38" t="s">
        <v>316</v>
      </c>
      <c r="Q16" s="38" t="s">
        <v>317</v>
      </c>
      <c r="R16" s="38" t="s">
        <v>318</v>
      </c>
      <c r="S16" s="38" t="s">
        <v>319</v>
      </c>
    </row>
    <row r="17" spans="1:19" ht="15" x14ac:dyDescent="0.2">
      <c r="A17" s="22" t="s">
        <v>73</v>
      </c>
      <c r="B17" s="23">
        <v>1</v>
      </c>
      <c r="C17" s="24">
        <v>8.6999999999999993</v>
      </c>
      <c r="D17" s="25">
        <v>3.2</v>
      </c>
      <c r="E17" s="24">
        <v>4.9000000000000004</v>
      </c>
      <c r="F17" s="24">
        <v>4.3</v>
      </c>
      <c r="G17" s="24">
        <v>6.8</v>
      </c>
      <c r="H17" s="24">
        <v>10.649999999999999</v>
      </c>
      <c r="K17" s="39" t="s">
        <v>307</v>
      </c>
      <c r="L17" s="39">
        <v>6.3786242493194489</v>
      </c>
      <c r="M17" s="39">
        <v>0.62424255863487887</v>
      </c>
      <c r="N17" s="39">
        <v>10.218182277204081</v>
      </c>
      <c r="O17" s="41">
        <v>7.2305516248226774E-20</v>
      </c>
      <c r="P17" s="39">
        <v>5.1474108775440923</v>
      </c>
      <c r="Q17" s="39">
        <v>7.6098376210948055</v>
      </c>
      <c r="R17" s="39">
        <v>5.1474108775440923</v>
      </c>
      <c r="S17" s="39">
        <v>7.6098376210948055</v>
      </c>
    </row>
    <row r="18" spans="1:19" ht="15" x14ac:dyDescent="0.2">
      <c r="A18" s="22" t="s">
        <v>74</v>
      </c>
      <c r="B18" s="23">
        <v>4</v>
      </c>
      <c r="C18" s="24">
        <v>5.7</v>
      </c>
      <c r="D18" s="25">
        <v>4</v>
      </c>
      <c r="E18" s="24">
        <v>6.2</v>
      </c>
      <c r="F18" s="24">
        <v>4.2</v>
      </c>
      <c r="G18" s="24">
        <v>6</v>
      </c>
      <c r="H18" s="24">
        <v>10.8</v>
      </c>
      <c r="K18" s="39" t="s">
        <v>258</v>
      </c>
      <c r="L18" s="113">
        <v>6.8632814824493585E-2</v>
      </c>
      <c r="M18" s="39">
        <v>1.4781387947032834E-2</v>
      </c>
      <c r="N18" s="39">
        <v>4.6431914966598722</v>
      </c>
      <c r="O18" s="41">
        <v>6.3309501646421248E-6</v>
      </c>
      <c r="P18" s="39">
        <v>3.9479015164335232E-2</v>
      </c>
      <c r="Q18" s="39">
        <v>9.7786614484651938E-2</v>
      </c>
      <c r="R18" s="39">
        <v>3.9479015164335232E-2</v>
      </c>
      <c r="S18" s="39">
        <v>9.7786614484651938E-2</v>
      </c>
    </row>
    <row r="19" spans="1:19" ht="15" x14ac:dyDescent="0.2">
      <c r="A19" s="22" t="s">
        <v>75</v>
      </c>
      <c r="B19" s="23">
        <v>8</v>
      </c>
      <c r="C19" s="24">
        <v>5.9</v>
      </c>
      <c r="D19" s="25">
        <v>5.6</v>
      </c>
      <c r="E19" s="24">
        <v>8.4</v>
      </c>
      <c r="F19" s="24">
        <v>5.7</v>
      </c>
      <c r="G19" s="24">
        <v>7.2</v>
      </c>
      <c r="H19" s="24">
        <v>12.299999999999999</v>
      </c>
      <c r="K19" s="39" t="s">
        <v>46</v>
      </c>
      <c r="L19" s="113">
        <v>0.21126172401052579</v>
      </c>
      <c r="M19" s="39">
        <v>4.8887649891406273E-2</v>
      </c>
      <c r="N19" s="39">
        <v>4.3213720536740805</v>
      </c>
      <c r="O19" s="41">
        <v>2.4805406927261426E-5</v>
      </c>
      <c r="P19" s="39">
        <v>0.11483906357449258</v>
      </c>
      <c r="Q19" s="39">
        <v>0.30768438444655899</v>
      </c>
      <c r="R19" s="39">
        <v>0.11483906357449258</v>
      </c>
      <c r="S19" s="39">
        <v>0.30768438444655899</v>
      </c>
    </row>
    <row r="20" spans="1:19" ht="15" x14ac:dyDescent="0.2">
      <c r="A20" s="22" t="s">
        <v>76</v>
      </c>
      <c r="B20" s="23">
        <v>12</v>
      </c>
      <c r="C20" s="24">
        <v>5.6</v>
      </c>
      <c r="D20" s="25">
        <v>4.9000000000000004</v>
      </c>
      <c r="E20" s="24">
        <v>9.1</v>
      </c>
      <c r="F20" s="24">
        <v>5</v>
      </c>
      <c r="G20" s="24">
        <v>6.4</v>
      </c>
      <c r="H20" s="24">
        <v>11.850000000000001</v>
      </c>
      <c r="K20" s="39" t="s">
        <v>49</v>
      </c>
      <c r="L20" s="113">
        <v>0.5392533350249572</v>
      </c>
      <c r="M20" s="39">
        <v>5.9550922953887676E-2</v>
      </c>
      <c r="N20" s="39">
        <v>9.0553312740848622</v>
      </c>
      <c r="O20" s="41">
        <v>1.5034533090923134E-16</v>
      </c>
      <c r="P20" s="39">
        <v>0.4217991633601324</v>
      </c>
      <c r="Q20" s="39">
        <v>0.65670750668978206</v>
      </c>
      <c r="R20" s="39">
        <v>0.4217991633601324</v>
      </c>
      <c r="S20" s="39">
        <v>0.65670750668978206</v>
      </c>
    </row>
    <row r="21" spans="1:19" ht="15" x14ac:dyDescent="0.2">
      <c r="A21" s="22" t="s">
        <v>77</v>
      </c>
      <c r="B21" s="23">
        <v>13</v>
      </c>
      <c r="C21" s="24">
        <v>9.1</v>
      </c>
      <c r="D21" s="25">
        <v>6</v>
      </c>
      <c r="E21" s="24">
        <v>8.4</v>
      </c>
      <c r="F21" s="24">
        <v>4.5</v>
      </c>
      <c r="G21" s="24">
        <v>6</v>
      </c>
      <c r="H21" s="24">
        <v>13.200000000000001</v>
      </c>
      <c r="K21" s="39" t="s">
        <v>54</v>
      </c>
      <c r="L21" s="43">
        <v>-9.7295690142267174E-2</v>
      </c>
      <c r="M21" s="39">
        <v>4.1802826983951713E-2</v>
      </c>
      <c r="N21" s="39">
        <v>-2.3274906785519414</v>
      </c>
      <c r="O21" s="41">
        <v>2.0975957237723098E-2</v>
      </c>
      <c r="P21" s="39">
        <v>-0.17974472994052443</v>
      </c>
      <c r="Q21" s="39">
        <v>-1.4846650344009935E-2</v>
      </c>
      <c r="R21" s="39">
        <v>-0.17974472994052443</v>
      </c>
      <c r="S21" s="39">
        <v>-1.4846650344009935E-2</v>
      </c>
    </row>
    <row r="22" spans="1:19" ht="15" x14ac:dyDescent="0.2">
      <c r="A22" s="22" t="s">
        <v>78</v>
      </c>
      <c r="B22" s="23">
        <v>8</v>
      </c>
      <c r="C22" s="24">
        <v>5.2</v>
      </c>
      <c r="D22" s="25">
        <v>3.8</v>
      </c>
      <c r="E22" s="24">
        <v>8.4</v>
      </c>
      <c r="F22" s="24">
        <v>3.3</v>
      </c>
      <c r="G22" s="24">
        <v>5.2</v>
      </c>
      <c r="H22" s="24">
        <v>10.5</v>
      </c>
      <c r="K22" s="39" t="s">
        <v>259</v>
      </c>
      <c r="L22" s="43">
        <v>-0.19917792309468313</v>
      </c>
      <c r="M22" s="39">
        <v>8.9324162069401664E-2</v>
      </c>
      <c r="N22" s="39">
        <v>-2.2298325389263551</v>
      </c>
      <c r="O22" s="41">
        <v>2.6911025066175119E-2</v>
      </c>
      <c r="P22" s="39">
        <v>-0.3753547973580772</v>
      </c>
      <c r="Q22" s="39">
        <v>-2.3001048831289062E-2</v>
      </c>
      <c r="R22" s="39">
        <v>-0.3753547973580772</v>
      </c>
      <c r="S22" s="39">
        <v>-2.3001048831289062E-2</v>
      </c>
    </row>
    <row r="23" spans="1:19" ht="15.75" thickBot="1" x14ac:dyDescent="0.25">
      <c r="A23" s="22" t="s">
        <v>79</v>
      </c>
      <c r="B23" s="23">
        <v>12</v>
      </c>
      <c r="C23" s="24">
        <v>9.6</v>
      </c>
      <c r="D23" s="25">
        <v>7.2</v>
      </c>
      <c r="E23" s="24">
        <v>4.5</v>
      </c>
      <c r="F23" s="24">
        <v>4.3</v>
      </c>
      <c r="G23" s="24">
        <v>7.7</v>
      </c>
      <c r="H23" s="24">
        <v>14.850000000000001</v>
      </c>
      <c r="K23" s="40" t="s">
        <v>264</v>
      </c>
      <c r="L23" s="115">
        <v>0.36722256315515572</v>
      </c>
      <c r="M23" s="40">
        <v>7.0586707332078641E-2</v>
      </c>
      <c r="N23" s="40">
        <v>5.2024322572171995</v>
      </c>
      <c r="O23" s="45">
        <v>5.0011576207159714E-7</v>
      </c>
      <c r="P23" s="40">
        <v>0.22800216439397297</v>
      </c>
      <c r="Q23" s="40">
        <v>0.50644296191633842</v>
      </c>
      <c r="R23" s="40">
        <v>0.22800216439397297</v>
      </c>
      <c r="S23" s="40">
        <v>0.50644296191633842</v>
      </c>
    </row>
    <row r="24" spans="1:19" ht="15" x14ac:dyDescent="0.2">
      <c r="A24" s="22" t="s">
        <v>80</v>
      </c>
      <c r="B24" s="23">
        <v>3</v>
      </c>
      <c r="C24" s="24">
        <v>8.6</v>
      </c>
      <c r="D24" s="25">
        <v>5.0999999999999996</v>
      </c>
      <c r="E24" s="24">
        <v>3.7</v>
      </c>
      <c r="F24" s="24">
        <v>4.8</v>
      </c>
      <c r="G24" s="24">
        <v>5.0999999999999996</v>
      </c>
      <c r="H24" s="24">
        <v>12.149999999999999</v>
      </c>
    </row>
    <row r="25" spans="1:19" ht="15" x14ac:dyDescent="0.2">
      <c r="A25" s="22" t="s">
        <v>81</v>
      </c>
      <c r="B25" s="23">
        <v>10</v>
      </c>
      <c r="C25" s="24">
        <v>9.3000000000000007</v>
      </c>
      <c r="D25" s="25">
        <v>3.9</v>
      </c>
      <c r="E25" s="24">
        <v>6.2</v>
      </c>
      <c r="F25" s="24">
        <v>6.7</v>
      </c>
      <c r="G25" s="24">
        <v>7.2</v>
      </c>
      <c r="H25" s="24">
        <v>12</v>
      </c>
    </row>
    <row r="26" spans="1:19" ht="15" x14ac:dyDescent="0.2">
      <c r="A26" s="22" t="s">
        <v>82</v>
      </c>
      <c r="B26" s="23">
        <v>5</v>
      </c>
      <c r="C26" s="24">
        <v>6</v>
      </c>
      <c r="D26" s="25">
        <v>4.0999999999999996</v>
      </c>
      <c r="E26" s="24">
        <v>8</v>
      </c>
      <c r="F26" s="24">
        <v>4.7</v>
      </c>
      <c r="G26" s="24">
        <v>4.7</v>
      </c>
      <c r="H26" s="24">
        <v>8.25</v>
      </c>
    </row>
    <row r="27" spans="1:19" ht="15" x14ac:dyDescent="0.2">
      <c r="A27" s="22" t="s">
        <v>83</v>
      </c>
      <c r="B27" s="23">
        <v>3</v>
      </c>
      <c r="C27" s="24">
        <v>6.4</v>
      </c>
      <c r="D27" s="25">
        <v>3.6</v>
      </c>
      <c r="E27" s="24">
        <v>7.1</v>
      </c>
      <c r="F27" s="24">
        <v>5.6</v>
      </c>
      <c r="G27" s="24">
        <v>6.1</v>
      </c>
      <c r="H27" s="24">
        <v>10.5</v>
      </c>
      <c r="K27" s="39" t="s">
        <v>320</v>
      </c>
      <c r="P27" s="39" t="s">
        <v>325</v>
      </c>
    </row>
    <row r="28" spans="1:19" ht="15.75" thickBot="1" x14ac:dyDescent="0.25">
      <c r="A28" s="22" t="s">
        <v>84</v>
      </c>
      <c r="B28" s="23">
        <v>9</v>
      </c>
      <c r="C28" s="24">
        <v>8.5</v>
      </c>
      <c r="D28" s="25">
        <v>3</v>
      </c>
      <c r="E28" s="24">
        <v>4.8</v>
      </c>
      <c r="F28" s="24">
        <v>5.3</v>
      </c>
      <c r="G28" s="24">
        <v>5.8</v>
      </c>
      <c r="H28" s="24">
        <v>10.5</v>
      </c>
    </row>
    <row r="29" spans="1:19" ht="15" x14ac:dyDescent="0.2">
      <c r="A29" s="22" t="s">
        <v>85</v>
      </c>
      <c r="B29" s="23">
        <v>4</v>
      </c>
      <c r="C29" s="24">
        <v>7</v>
      </c>
      <c r="D29" s="25">
        <v>3.3</v>
      </c>
      <c r="E29" s="24">
        <v>9</v>
      </c>
      <c r="F29" s="24">
        <v>4.3</v>
      </c>
      <c r="G29" s="24">
        <v>5.5</v>
      </c>
      <c r="H29" s="24">
        <v>8.3999999999999986</v>
      </c>
      <c r="K29" s="38" t="s">
        <v>321</v>
      </c>
      <c r="L29" s="38" t="s">
        <v>322</v>
      </c>
      <c r="M29" s="38" t="s">
        <v>323</v>
      </c>
      <c r="N29" s="38" t="s">
        <v>324</v>
      </c>
      <c r="P29" s="38" t="s">
        <v>326</v>
      </c>
      <c r="Q29" s="38" t="s">
        <v>270</v>
      </c>
    </row>
    <row r="30" spans="1:19" ht="15" x14ac:dyDescent="0.2">
      <c r="A30" s="22" t="s">
        <v>86</v>
      </c>
      <c r="B30" s="23">
        <v>13</v>
      </c>
      <c r="C30" s="24">
        <v>8.5</v>
      </c>
      <c r="D30" s="25">
        <v>3</v>
      </c>
      <c r="E30" s="24">
        <v>4.8</v>
      </c>
      <c r="F30" s="24">
        <v>5.7</v>
      </c>
      <c r="G30" s="24">
        <v>6</v>
      </c>
      <c r="H30" s="24">
        <v>10.8</v>
      </c>
      <c r="K30" s="39">
        <v>1</v>
      </c>
      <c r="L30" s="39">
        <v>11.801328171191756</v>
      </c>
      <c r="M30" s="39">
        <v>0.79867182880824572</v>
      </c>
      <c r="N30" s="39">
        <v>0.99035612790048899</v>
      </c>
      <c r="P30" s="39">
        <v>0.25</v>
      </c>
      <c r="Q30" s="39">
        <v>6.4499999999999993</v>
      </c>
    </row>
    <row r="31" spans="1:19" ht="15" x14ac:dyDescent="0.2">
      <c r="A31" s="22" t="s">
        <v>87</v>
      </c>
      <c r="B31" s="23">
        <v>4</v>
      </c>
      <c r="C31" s="24">
        <v>7.6</v>
      </c>
      <c r="D31" s="25">
        <v>3.6</v>
      </c>
      <c r="E31" s="24">
        <v>7.7</v>
      </c>
      <c r="F31" s="24">
        <v>4.7</v>
      </c>
      <c r="G31" s="24">
        <v>4</v>
      </c>
      <c r="H31" s="24">
        <v>9.3000000000000007</v>
      </c>
      <c r="K31" s="39">
        <v>2</v>
      </c>
      <c r="L31" s="39">
        <v>11.8107223803854</v>
      </c>
      <c r="M31" s="39">
        <v>-0.56072238038539979</v>
      </c>
      <c r="N31" s="39">
        <v>-0.69529790013284165</v>
      </c>
      <c r="P31" s="39">
        <v>0.75</v>
      </c>
      <c r="Q31" s="39">
        <v>8.25</v>
      </c>
    </row>
    <row r="32" spans="1:19" ht="15" x14ac:dyDescent="0.2">
      <c r="A32" s="22" t="s">
        <v>88</v>
      </c>
      <c r="B32" s="23">
        <v>13</v>
      </c>
      <c r="C32" s="24">
        <v>6.9</v>
      </c>
      <c r="D32" s="25">
        <v>3.4</v>
      </c>
      <c r="E32" s="24">
        <v>5.2</v>
      </c>
      <c r="F32" s="24">
        <v>3.7</v>
      </c>
      <c r="G32" s="24">
        <v>4.3</v>
      </c>
      <c r="H32" s="24">
        <v>10.649999999999999</v>
      </c>
      <c r="K32" s="39">
        <v>3</v>
      </c>
      <c r="L32" s="39">
        <v>12.33122219304988</v>
      </c>
      <c r="M32" s="39">
        <v>1.1687778069501196</v>
      </c>
      <c r="N32" s="39">
        <v>1.4492889588885862</v>
      </c>
      <c r="P32" s="39">
        <v>1.25</v>
      </c>
      <c r="Q32" s="39">
        <v>8.3999999999999986</v>
      </c>
    </row>
    <row r="33" spans="1:17" ht="15" x14ac:dyDescent="0.2">
      <c r="A33" s="22" t="s">
        <v>89</v>
      </c>
      <c r="B33" s="23">
        <v>2</v>
      </c>
      <c r="C33" s="24">
        <v>8.1</v>
      </c>
      <c r="D33" s="25">
        <v>2.5</v>
      </c>
      <c r="E33" s="24">
        <v>6.6</v>
      </c>
      <c r="F33" s="24">
        <v>3</v>
      </c>
      <c r="G33" s="24">
        <v>4.5</v>
      </c>
      <c r="H33" s="24">
        <v>9.3000000000000007</v>
      </c>
      <c r="K33" s="39">
        <v>4</v>
      </c>
      <c r="L33" s="39">
        <v>10.117151037227069</v>
      </c>
      <c r="M33" s="39">
        <v>0.6828489627729315</v>
      </c>
      <c r="N33" s="39">
        <v>0.84673533023164982</v>
      </c>
      <c r="P33" s="39">
        <v>1.75</v>
      </c>
      <c r="Q33" s="39">
        <v>8.6999999999999993</v>
      </c>
    </row>
    <row r="34" spans="1:17" ht="15" x14ac:dyDescent="0.2">
      <c r="A34" s="22" t="s">
        <v>90</v>
      </c>
      <c r="B34" s="23">
        <v>15</v>
      </c>
      <c r="C34" s="24">
        <v>6.7</v>
      </c>
      <c r="D34" s="25">
        <v>3.7</v>
      </c>
      <c r="E34" s="24">
        <v>9.1999999999999993</v>
      </c>
      <c r="F34" s="24">
        <v>3.5</v>
      </c>
      <c r="G34" s="24">
        <v>5.3</v>
      </c>
      <c r="H34" s="24">
        <v>11.399999999999999</v>
      </c>
      <c r="K34" s="39">
        <v>5</v>
      </c>
      <c r="L34" s="39">
        <v>12.515940779333997</v>
      </c>
      <c r="M34" s="39">
        <v>0.98405922066600304</v>
      </c>
      <c r="N34" s="39">
        <v>1.2202372041314873</v>
      </c>
      <c r="P34" s="39">
        <v>2.25</v>
      </c>
      <c r="Q34" s="39">
        <v>8.6999999999999993</v>
      </c>
    </row>
    <row r="35" spans="1:17" ht="15" x14ac:dyDescent="0.2">
      <c r="A35" s="22" t="s">
        <v>91</v>
      </c>
      <c r="B35" s="23">
        <v>10</v>
      </c>
      <c r="C35" s="24">
        <v>8</v>
      </c>
      <c r="D35" s="25">
        <v>4.8</v>
      </c>
      <c r="E35" s="24">
        <v>8.6999999999999993</v>
      </c>
      <c r="F35" s="24">
        <v>4.7</v>
      </c>
      <c r="G35" s="24">
        <v>5.7</v>
      </c>
      <c r="H35" s="24">
        <v>13.5</v>
      </c>
      <c r="K35" s="39">
        <v>6</v>
      </c>
      <c r="L35" s="39">
        <v>9.7723559316397033</v>
      </c>
      <c r="M35" s="39">
        <v>-0.62235593163970471</v>
      </c>
      <c r="N35" s="39">
        <v>-0.77172373984231357</v>
      </c>
      <c r="P35" s="39">
        <v>2.75</v>
      </c>
      <c r="Q35" s="39">
        <v>9</v>
      </c>
    </row>
    <row r="36" spans="1:17" ht="15" x14ac:dyDescent="0.2">
      <c r="A36" s="22" t="s">
        <v>92</v>
      </c>
      <c r="B36" s="23">
        <v>6</v>
      </c>
      <c r="C36" s="24">
        <v>6.7</v>
      </c>
      <c r="D36" s="25">
        <v>4</v>
      </c>
      <c r="E36" s="24">
        <v>8.4</v>
      </c>
      <c r="F36" s="24">
        <v>2.5</v>
      </c>
      <c r="G36" s="24">
        <v>5</v>
      </c>
      <c r="H36" s="24">
        <v>10.050000000000001</v>
      </c>
      <c r="K36" s="39">
        <v>7</v>
      </c>
      <c r="L36" s="39">
        <v>9.6394064976717981</v>
      </c>
      <c r="M36" s="39">
        <v>1.1605935023282026</v>
      </c>
      <c r="N36" s="39">
        <v>1.439140389798558</v>
      </c>
      <c r="P36" s="39">
        <v>3.25</v>
      </c>
      <c r="Q36" s="39">
        <v>9</v>
      </c>
    </row>
    <row r="37" spans="1:17" ht="15" x14ac:dyDescent="0.2">
      <c r="A37" s="22" t="s">
        <v>93</v>
      </c>
      <c r="B37" s="23">
        <v>3</v>
      </c>
      <c r="C37" s="24">
        <v>8.6999999999999993</v>
      </c>
      <c r="D37" s="25">
        <v>3.2</v>
      </c>
      <c r="E37" s="24">
        <v>5.6</v>
      </c>
      <c r="F37" s="24">
        <v>3.1</v>
      </c>
      <c r="G37" s="24">
        <v>4.3</v>
      </c>
      <c r="H37" s="24">
        <v>10.649999999999999</v>
      </c>
      <c r="K37" s="39">
        <v>8</v>
      </c>
      <c r="L37" s="39">
        <v>11.129421251580913</v>
      </c>
      <c r="M37" s="39">
        <v>0.42057874841908749</v>
      </c>
      <c r="N37" s="39">
        <v>0.52151925952250522</v>
      </c>
      <c r="P37" s="39">
        <v>3.75</v>
      </c>
      <c r="Q37" s="39">
        <v>9</v>
      </c>
    </row>
    <row r="38" spans="1:17" ht="15" x14ac:dyDescent="0.2">
      <c r="A38" s="22" t="s">
        <v>94</v>
      </c>
      <c r="B38" s="23">
        <v>9</v>
      </c>
      <c r="C38" s="24">
        <v>9</v>
      </c>
      <c r="D38" s="25">
        <v>3.4</v>
      </c>
      <c r="E38" s="24">
        <v>6.8</v>
      </c>
      <c r="F38" s="24">
        <v>3.9</v>
      </c>
      <c r="G38" s="24">
        <v>4.5999999999999996</v>
      </c>
      <c r="H38" s="24">
        <v>10.8</v>
      </c>
      <c r="K38" s="39">
        <v>9</v>
      </c>
      <c r="L38" s="39">
        <v>11.513722354179089</v>
      </c>
      <c r="M38" s="39">
        <v>0.78627764582090975</v>
      </c>
      <c r="N38" s="39">
        <v>0.97498729350683822</v>
      </c>
      <c r="P38" s="39">
        <v>4.25</v>
      </c>
      <c r="Q38" s="39">
        <v>9.1499999999999986</v>
      </c>
    </row>
    <row r="39" spans="1:17" ht="15" x14ac:dyDescent="0.2">
      <c r="A39" s="22" t="s">
        <v>95</v>
      </c>
      <c r="B39" s="23">
        <v>10</v>
      </c>
      <c r="C39" s="24">
        <v>9.6</v>
      </c>
      <c r="D39" s="25">
        <v>5.6</v>
      </c>
      <c r="E39" s="24">
        <v>7.7</v>
      </c>
      <c r="F39" s="24">
        <v>5.2</v>
      </c>
      <c r="G39" s="24">
        <v>8.1</v>
      </c>
      <c r="H39" s="24">
        <v>14.850000000000001</v>
      </c>
      <c r="K39" s="39">
        <v>10</v>
      </c>
      <c r="L39" s="39">
        <v>11.381178977382769</v>
      </c>
      <c r="M39" s="39">
        <v>-1.331178977382768</v>
      </c>
      <c r="N39" s="39">
        <v>-1.6506670324788095</v>
      </c>
      <c r="P39" s="39">
        <v>4.75</v>
      </c>
      <c r="Q39" s="39">
        <v>9.1499999999999986</v>
      </c>
    </row>
    <row r="40" spans="1:17" ht="15" x14ac:dyDescent="0.2">
      <c r="A40" s="22" t="s">
        <v>96</v>
      </c>
      <c r="B40" s="23">
        <v>12</v>
      </c>
      <c r="C40" s="24">
        <v>8.1999999999999993</v>
      </c>
      <c r="D40" s="25">
        <v>3.6</v>
      </c>
      <c r="E40" s="24">
        <v>9</v>
      </c>
      <c r="F40" s="24">
        <v>4.7</v>
      </c>
      <c r="G40" s="24">
        <v>6.2</v>
      </c>
      <c r="H40" s="24">
        <v>11.399999999999999</v>
      </c>
      <c r="K40" s="39">
        <v>11</v>
      </c>
      <c r="L40" s="39">
        <v>11.781601573490795</v>
      </c>
      <c r="M40" s="39">
        <v>0.8183984265092068</v>
      </c>
      <c r="N40" s="39">
        <v>1.0148171846337986</v>
      </c>
      <c r="P40" s="39">
        <v>5.25</v>
      </c>
      <c r="Q40" s="39">
        <v>9.3000000000000007</v>
      </c>
    </row>
    <row r="41" spans="1:17" ht="15" x14ac:dyDescent="0.2">
      <c r="A41" s="22" t="s">
        <v>97</v>
      </c>
      <c r="B41" s="23">
        <v>9</v>
      </c>
      <c r="C41" s="24">
        <v>6.1</v>
      </c>
      <c r="D41" s="25">
        <v>4.9000000000000004</v>
      </c>
      <c r="E41" s="24">
        <v>8.1999999999999993</v>
      </c>
      <c r="F41" s="24">
        <v>4.5</v>
      </c>
      <c r="G41" s="24">
        <v>4.8</v>
      </c>
      <c r="H41" s="24">
        <v>8.6999999999999993</v>
      </c>
      <c r="K41" s="39">
        <v>12</v>
      </c>
      <c r="L41" s="39">
        <v>10.621002934558389</v>
      </c>
      <c r="M41" s="39">
        <v>-0.72100293455839015</v>
      </c>
      <c r="N41" s="39">
        <v>-0.89404640143576941</v>
      </c>
      <c r="P41" s="39">
        <v>5.75</v>
      </c>
      <c r="Q41" s="39">
        <v>9.3000000000000007</v>
      </c>
    </row>
    <row r="42" spans="1:17" ht="15" x14ac:dyDescent="0.2">
      <c r="A42" s="22" t="s">
        <v>98</v>
      </c>
      <c r="B42" s="23">
        <v>6</v>
      </c>
      <c r="C42" s="24">
        <v>8.3000000000000007</v>
      </c>
      <c r="D42" s="25">
        <v>4.9000000000000004</v>
      </c>
      <c r="E42" s="24">
        <v>9.1</v>
      </c>
      <c r="F42" s="24">
        <v>4.5999999999999996</v>
      </c>
      <c r="G42" s="24">
        <v>5.5</v>
      </c>
      <c r="H42" s="24">
        <v>12.600000000000001</v>
      </c>
      <c r="K42" s="39">
        <v>13</v>
      </c>
      <c r="L42" s="39">
        <v>13.885116931721516</v>
      </c>
      <c r="M42" s="39">
        <v>-2.0351169317215145</v>
      </c>
      <c r="N42" s="39">
        <v>-2.5235527930563144</v>
      </c>
      <c r="P42" s="39">
        <v>6.25</v>
      </c>
      <c r="Q42" s="39">
        <v>9.3000000000000007</v>
      </c>
    </row>
    <row r="43" spans="1:17" ht="15" x14ac:dyDescent="0.2">
      <c r="A43" s="22" t="s">
        <v>99</v>
      </c>
      <c r="B43" s="23">
        <v>2</v>
      </c>
      <c r="C43" s="24">
        <v>9.4</v>
      </c>
      <c r="D43" s="25">
        <v>5.3</v>
      </c>
      <c r="E43" s="24">
        <v>8.5</v>
      </c>
      <c r="F43" s="24">
        <v>4.0999999999999996</v>
      </c>
      <c r="G43" s="24">
        <v>5.4</v>
      </c>
      <c r="H43" s="24">
        <v>11.850000000000001</v>
      </c>
      <c r="K43" s="39">
        <v>14</v>
      </c>
      <c r="L43" s="39">
        <v>12.147253866539696</v>
      </c>
      <c r="M43" s="39">
        <v>0.15274613346030286</v>
      </c>
      <c r="N43" s="39">
        <v>0.18940579075042877</v>
      </c>
      <c r="P43" s="39">
        <v>6.75</v>
      </c>
      <c r="Q43" s="39">
        <v>9.3000000000000007</v>
      </c>
    </row>
    <row r="44" spans="1:17" ht="15" x14ac:dyDescent="0.2">
      <c r="A44" s="22" t="s">
        <v>100</v>
      </c>
      <c r="B44" s="23">
        <v>10</v>
      </c>
      <c r="C44" s="24">
        <v>9.3000000000000007</v>
      </c>
      <c r="D44" s="25">
        <v>5.0999999999999996</v>
      </c>
      <c r="E44" s="24">
        <v>7.4</v>
      </c>
      <c r="F44" s="24">
        <v>4.5999999999999996</v>
      </c>
      <c r="G44" s="24">
        <v>6.8</v>
      </c>
      <c r="H44" s="24">
        <v>11.399999999999999</v>
      </c>
      <c r="K44" s="39">
        <v>15</v>
      </c>
      <c r="L44" s="39">
        <v>11.887284922229616</v>
      </c>
      <c r="M44" s="39">
        <v>-0.48728492222961783</v>
      </c>
      <c r="N44" s="39">
        <v>-0.60423517063787646</v>
      </c>
      <c r="P44" s="39">
        <v>7.25</v>
      </c>
      <c r="Q44" s="39">
        <v>9.3000000000000007</v>
      </c>
    </row>
    <row r="45" spans="1:17" ht="15" x14ac:dyDescent="0.2">
      <c r="A45" s="22" t="s">
        <v>101</v>
      </c>
      <c r="B45" s="23">
        <v>15</v>
      </c>
      <c r="C45" s="24">
        <v>5.0999999999999996</v>
      </c>
      <c r="D45" s="25">
        <v>6.6</v>
      </c>
      <c r="E45" s="24">
        <v>5.9</v>
      </c>
      <c r="F45" s="24">
        <v>4.9000000000000004</v>
      </c>
      <c r="G45" s="24">
        <v>6.9</v>
      </c>
      <c r="H45" s="24">
        <v>12.600000000000001</v>
      </c>
      <c r="K45" s="39">
        <v>16</v>
      </c>
      <c r="L45" s="39">
        <v>11.174744213566193</v>
      </c>
      <c r="M45" s="39">
        <v>-0.52474421356619416</v>
      </c>
      <c r="N45" s="39">
        <v>-0.65068483542365552</v>
      </c>
      <c r="P45" s="39">
        <v>7.75</v>
      </c>
      <c r="Q45" s="39">
        <v>9.75</v>
      </c>
    </row>
    <row r="46" spans="1:17" ht="15" x14ac:dyDescent="0.2">
      <c r="A46" s="22" t="s">
        <v>102</v>
      </c>
      <c r="B46" s="23">
        <v>6</v>
      </c>
      <c r="C46" s="24">
        <v>8</v>
      </c>
      <c r="D46" s="25">
        <v>2.5</v>
      </c>
      <c r="E46" s="24">
        <v>5.2</v>
      </c>
      <c r="F46" s="24">
        <v>4.3</v>
      </c>
      <c r="G46" s="24">
        <v>6.5</v>
      </c>
      <c r="H46" s="24">
        <v>9.75</v>
      </c>
      <c r="K46" s="39">
        <v>17</v>
      </c>
      <c r="L46" s="39">
        <v>10.777915498628458</v>
      </c>
      <c r="M46" s="39">
        <v>2.2084501371542942E-2</v>
      </c>
      <c r="N46" s="39">
        <v>2.7384866319337117E-2</v>
      </c>
      <c r="P46" s="39">
        <v>8.25</v>
      </c>
      <c r="Q46" s="39">
        <v>9.75</v>
      </c>
    </row>
    <row r="47" spans="1:17" ht="15" x14ac:dyDescent="0.2">
      <c r="A47" s="22" t="s">
        <v>103</v>
      </c>
      <c r="B47" s="23">
        <v>5</v>
      </c>
      <c r="C47" s="24">
        <v>5.9</v>
      </c>
      <c r="D47" s="25">
        <v>5.6</v>
      </c>
      <c r="E47" s="24">
        <v>8.4</v>
      </c>
      <c r="F47" s="24">
        <v>5.2</v>
      </c>
      <c r="G47" s="24">
        <v>5.9</v>
      </c>
      <c r="H47" s="24">
        <v>11.55</v>
      </c>
      <c r="K47" s="39">
        <v>18</v>
      </c>
      <c r="L47" s="39">
        <v>11.885354111599643</v>
      </c>
      <c r="M47" s="39">
        <v>0.4146458884003561</v>
      </c>
      <c r="N47" s="39">
        <v>0.51416249036702633</v>
      </c>
      <c r="P47" s="39">
        <v>8.75</v>
      </c>
      <c r="Q47" s="39">
        <v>9.75</v>
      </c>
    </row>
    <row r="48" spans="1:17" ht="15" x14ac:dyDescent="0.2">
      <c r="A48" s="22" t="s">
        <v>104</v>
      </c>
      <c r="B48" s="23">
        <v>4</v>
      </c>
      <c r="C48" s="24">
        <v>10</v>
      </c>
      <c r="D48" s="25">
        <v>5.8</v>
      </c>
      <c r="E48" s="24">
        <v>3.8</v>
      </c>
      <c r="F48" s="24">
        <v>5</v>
      </c>
      <c r="G48" s="24">
        <v>6.3</v>
      </c>
      <c r="H48" s="24">
        <v>12</v>
      </c>
      <c r="K48" s="39">
        <v>19</v>
      </c>
      <c r="L48" s="39">
        <v>11.496569031719556</v>
      </c>
      <c r="M48" s="39">
        <v>0.35343096828044551</v>
      </c>
      <c r="N48" s="39">
        <v>0.43825575486822382</v>
      </c>
      <c r="P48" s="39">
        <v>9.25</v>
      </c>
      <c r="Q48" s="39">
        <v>9.75</v>
      </c>
    </row>
    <row r="49" spans="1:17" ht="15" x14ac:dyDescent="0.2">
      <c r="A49" s="22" t="s">
        <v>105</v>
      </c>
      <c r="B49" s="23">
        <v>8</v>
      </c>
      <c r="C49" s="24">
        <v>5.7</v>
      </c>
      <c r="D49" s="25">
        <v>3.8</v>
      </c>
      <c r="E49" s="24">
        <v>8.1999999999999993</v>
      </c>
      <c r="F49" s="24">
        <v>6.5</v>
      </c>
      <c r="G49" s="24">
        <v>7.5</v>
      </c>
      <c r="H49" s="24">
        <v>10.649999999999999</v>
      </c>
      <c r="K49" s="39">
        <v>20</v>
      </c>
      <c r="L49" s="39">
        <v>12.91860346849321</v>
      </c>
      <c r="M49" s="39">
        <v>0.28139653150679145</v>
      </c>
      <c r="N49" s="39">
        <v>0.34893277726289168</v>
      </c>
      <c r="P49" s="39">
        <v>9.75</v>
      </c>
      <c r="Q49" s="39">
        <v>9.75</v>
      </c>
    </row>
    <row r="50" spans="1:17" ht="15" x14ac:dyDescent="0.2">
      <c r="A50" s="22" t="s">
        <v>106</v>
      </c>
      <c r="B50" s="23">
        <v>13</v>
      </c>
      <c r="C50" s="24">
        <v>9.9</v>
      </c>
      <c r="D50" s="25">
        <v>5.2</v>
      </c>
      <c r="E50" s="24">
        <v>6.8</v>
      </c>
      <c r="F50" s="24">
        <v>4.5</v>
      </c>
      <c r="G50" s="24">
        <v>6.1</v>
      </c>
      <c r="H50" s="24">
        <v>12.75</v>
      </c>
      <c r="K50" s="39">
        <v>21</v>
      </c>
      <c r="L50" s="39">
        <v>10.510396790864283</v>
      </c>
      <c r="M50" s="39">
        <v>-1.0396790864282579E-2</v>
      </c>
      <c r="N50" s="39">
        <v>-1.2892060507888756E-2</v>
      </c>
      <c r="P50" s="39">
        <v>10.25</v>
      </c>
      <c r="Q50" s="39">
        <v>9.75</v>
      </c>
    </row>
    <row r="51" spans="1:17" ht="15" x14ac:dyDescent="0.2">
      <c r="A51" s="22" t="s">
        <v>107</v>
      </c>
      <c r="B51" s="23">
        <v>3</v>
      </c>
      <c r="C51" s="24">
        <v>7.9</v>
      </c>
      <c r="D51" s="25">
        <v>3.9</v>
      </c>
      <c r="E51" s="24">
        <v>4.7</v>
      </c>
      <c r="F51" s="24">
        <v>4.0999999999999996</v>
      </c>
      <c r="G51" s="24">
        <v>5.8</v>
      </c>
      <c r="H51" s="24">
        <v>11.399999999999999</v>
      </c>
      <c r="K51" s="39">
        <v>22</v>
      </c>
      <c r="L51" s="39">
        <v>14.646272651241469</v>
      </c>
      <c r="M51" s="39">
        <v>0.20372734875853205</v>
      </c>
      <c r="N51" s="39">
        <v>0.25262269305904589</v>
      </c>
      <c r="P51" s="39">
        <v>10.75</v>
      </c>
      <c r="Q51" s="39">
        <v>9.8999999999999986</v>
      </c>
    </row>
    <row r="52" spans="1:17" ht="15" x14ac:dyDescent="0.2">
      <c r="A52" s="22" t="s">
        <v>108</v>
      </c>
      <c r="B52" s="23">
        <v>10</v>
      </c>
      <c r="C52" s="24">
        <v>6.7</v>
      </c>
      <c r="D52" s="25">
        <v>3.6</v>
      </c>
      <c r="E52" s="24">
        <v>7.2</v>
      </c>
      <c r="F52" s="24">
        <v>4</v>
      </c>
      <c r="G52" s="24">
        <v>4.2</v>
      </c>
      <c r="H52" s="24">
        <v>10.8</v>
      </c>
      <c r="K52" s="39">
        <v>23</v>
      </c>
      <c r="L52" s="39">
        <v>11.708352516621161</v>
      </c>
      <c r="M52" s="39">
        <v>0.44164748337883708</v>
      </c>
      <c r="N52" s="39">
        <v>0.54764457159922419</v>
      </c>
      <c r="P52" s="39">
        <v>11.25</v>
      </c>
      <c r="Q52" s="39">
        <v>9.8999999999999986</v>
      </c>
    </row>
    <row r="53" spans="1:17" ht="15" x14ac:dyDescent="0.2">
      <c r="A53" s="22" t="s">
        <v>109</v>
      </c>
      <c r="B53" s="23">
        <v>7</v>
      </c>
      <c r="C53" s="24">
        <v>8.1999999999999993</v>
      </c>
      <c r="D53" s="25">
        <v>4.2</v>
      </c>
      <c r="E53" s="24">
        <v>5.3</v>
      </c>
      <c r="F53" s="24">
        <v>4.5</v>
      </c>
      <c r="G53" s="24">
        <v>7.4</v>
      </c>
      <c r="H53" s="24">
        <v>12.299999999999999</v>
      </c>
      <c r="K53" s="39">
        <v>24</v>
      </c>
      <c r="L53" s="39">
        <v>11.839051528560297</v>
      </c>
      <c r="M53" s="39">
        <v>0.1609484714397027</v>
      </c>
      <c r="N53" s="39">
        <v>0.19957672127283219</v>
      </c>
      <c r="P53" s="39">
        <v>11.75</v>
      </c>
      <c r="Q53" s="39">
        <v>9.8999999999999986</v>
      </c>
    </row>
    <row r="54" spans="1:17" ht="15" x14ac:dyDescent="0.2">
      <c r="A54" s="22" t="s">
        <v>110</v>
      </c>
      <c r="B54" s="23">
        <v>8</v>
      </c>
      <c r="C54" s="24">
        <v>9.4</v>
      </c>
      <c r="D54" s="25">
        <v>4</v>
      </c>
      <c r="E54" s="24">
        <v>6.3</v>
      </c>
      <c r="F54" s="24">
        <v>4.7</v>
      </c>
      <c r="G54" s="24">
        <v>6.1</v>
      </c>
      <c r="H54" s="24">
        <v>13.5</v>
      </c>
      <c r="K54" s="39">
        <v>25</v>
      </c>
      <c r="L54" s="39">
        <v>10.211741628253479</v>
      </c>
      <c r="M54" s="39">
        <v>-1.9617416282534794</v>
      </c>
      <c r="N54" s="39">
        <v>-2.432567135612306</v>
      </c>
      <c r="P54" s="39">
        <v>12.25</v>
      </c>
      <c r="Q54" s="39">
        <v>9.8999999999999986</v>
      </c>
    </row>
    <row r="55" spans="1:17" ht="15" x14ac:dyDescent="0.2">
      <c r="A55" s="22" t="s">
        <v>111</v>
      </c>
      <c r="B55" s="23">
        <v>11</v>
      </c>
      <c r="C55" s="24">
        <v>6.9</v>
      </c>
      <c r="D55" s="25">
        <v>3.4</v>
      </c>
      <c r="E55" s="24">
        <v>5.2</v>
      </c>
      <c r="F55" s="24">
        <v>3.2</v>
      </c>
      <c r="G55" s="24">
        <v>4.4000000000000004</v>
      </c>
      <c r="H55" s="24">
        <v>10.8</v>
      </c>
      <c r="K55" s="39">
        <v>26</v>
      </c>
      <c r="L55" s="39">
        <v>10.311771599456268</v>
      </c>
      <c r="M55" s="39">
        <v>0.18822840054373202</v>
      </c>
      <c r="N55" s="39">
        <v>0.23340393788717062</v>
      </c>
      <c r="P55" s="39">
        <v>12.75</v>
      </c>
      <c r="Q55" s="39">
        <v>10.050000000000001</v>
      </c>
    </row>
    <row r="56" spans="1:17" ht="15" x14ac:dyDescent="0.2">
      <c r="A56" s="22" t="s">
        <v>112</v>
      </c>
      <c r="B56" s="23">
        <v>14</v>
      </c>
      <c r="C56" s="24">
        <v>8</v>
      </c>
      <c r="D56" s="25">
        <v>4.8</v>
      </c>
      <c r="E56" s="24">
        <v>8.6999999999999993</v>
      </c>
      <c r="F56" s="24">
        <v>4.9000000000000004</v>
      </c>
      <c r="G56" s="24">
        <v>5.8</v>
      </c>
      <c r="H56" s="24">
        <v>12.149999999999999</v>
      </c>
      <c r="K56" s="39">
        <v>27</v>
      </c>
      <c r="L56" s="39">
        <v>11.017032803119433</v>
      </c>
      <c r="M56" s="39">
        <v>-0.51703280311943267</v>
      </c>
      <c r="N56" s="39">
        <v>-0.64112265692275372</v>
      </c>
      <c r="P56" s="39">
        <v>13.25</v>
      </c>
      <c r="Q56" s="39">
        <v>10.050000000000001</v>
      </c>
    </row>
    <row r="57" spans="1:17" ht="15" x14ac:dyDescent="0.2">
      <c r="A57" s="22" t="s">
        <v>113</v>
      </c>
      <c r="B57" s="23">
        <v>11</v>
      </c>
      <c r="C57" s="24">
        <v>9.3000000000000007</v>
      </c>
      <c r="D57" s="25">
        <v>5.3</v>
      </c>
      <c r="E57" s="24">
        <v>7.4</v>
      </c>
      <c r="F57" s="24">
        <v>4.0999999999999996</v>
      </c>
      <c r="G57" s="24">
        <v>5.7</v>
      </c>
      <c r="H57" s="24">
        <v>13.350000000000001</v>
      </c>
      <c r="K57" s="39">
        <v>28</v>
      </c>
      <c r="L57" s="39">
        <v>10.199121399039278</v>
      </c>
      <c r="M57" s="39">
        <v>-1.7991213990392794</v>
      </c>
      <c r="N57" s="39">
        <v>-2.2309174282936168</v>
      </c>
      <c r="P57" s="39">
        <v>13.75</v>
      </c>
      <c r="Q57" s="39">
        <v>10.050000000000001</v>
      </c>
    </row>
    <row r="58" spans="1:17" ht="15" x14ac:dyDescent="0.2">
      <c r="A58" s="22" t="s">
        <v>114</v>
      </c>
      <c r="B58" s="23">
        <v>14</v>
      </c>
      <c r="C58" s="24">
        <v>7.4</v>
      </c>
      <c r="D58" s="25">
        <v>6.6</v>
      </c>
      <c r="E58" s="24">
        <v>9.6</v>
      </c>
      <c r="F58" s="24">
        <v>5.7</v>
      </c>
      <c r="G58" s="24">
        <v>7.7</v>
      </c>
      <c r="H58" s="24">
        <v>13.200000000000001</v>
      </c>
      <c r="K58" s="39">
        <v>29</v>
      </c>
      <c r="L58" s="39">
        <v>11.285337405810562</v>
      </c>
      <c r="M58" s="39">
        <v>-0.48533740581056151</v>
      </c>
      <c r="N58" s="39">
        <v>-0.60182024281617374</v>
      </c>
      <c r="P58" s="39">
        <v>14.25</v>
      </c>
      <c r="Q58" s="39">
        <v>10.050000000000001</v>
      </c>
    </row>
    <row r="59" spans="1:17" ht="15" x14ac:dyDescent="0.2">
      <c r="A59" s="22" t="s">
        <v>115</v>
      </c>
      <c r="B59" s="23">
        <v>1</v>
      </c>
      <c r="C59" s="24">
        <v>7.6</v>
      </c>
      <c r="D59" s="25">
        <v>3.6</v>
      </c>
      <c r="E59" s="24">
        <v>4.4000000000000004</v>
      </c>
      <c r="F59" s="24">
        <v>4.5999999999999996</v>
      </c>
      <c r="G59" s="24">
        <v>5.8</v>
      </c>
      <c r="H59" s="24">
        <v>11.25</v>
      </c>
      <c r="K59" s="39">
        <v>30</v>
      </c>
      <c r="L59" s="39">
        <v>9.9836338171674193</v>
      </c>
      <c r="M59" s="39">
        <v>-0.68363381716741856</v>
      </c>
      <c r="N59" s="39">
        <v>-0.84770855268804934</v>
      </c>
      <c r="P59" s="39">
        <v>14.75</v>
      </c>
      <c r="Q59" s="39">
        <v>10.050000000000001</v>
      </c>
    </row>
    <row r="60" spans="1:17" ht="15" x14ac:dyDescent="0.2">
      <c r="A60" s="22" t="s">
        <v>116</v>
      </c>
      <c r="B60" s="23">
        <v>1</v>
      </c>
      <c r="C60" s="24">
        <v>10</v>
      </c>
      <c r="D60" s="25">
        <v>4.3</v>
      </c>
      <c r="E60" s="24">
        <v>3.8</v>
      </c>
      <c r="F60" s="24">
        <v>3.7</v>
      </c>
      <c r="G60" s="24">
        <v>3.7</v>
      </c>
      <c r="H60" s="24">
        <v>10.5</v>
      </c>
      <c r="K60" s="39">
        <v>31</v>
      </c>
      <c r="L60" s="39">
        <v>10.8981791941724</v>
      </c>
      <c r="M60" s="39">
        <v>-0.2481791941724012</v>
      </c>
      <c r="N60" s="39">
        <v>-0.30774315169322686</v>
      </c>
      <c r="P60" s="39">
        <v>15.25</v>
      </c>
      <c r="Q60" s="39">
        <v>10.050000000000001</v>
      </c>
    </row>
    <row r="61" spans="1:17" ht="15" x14ac:dyDescent="0.2">
      <c r="A61" s="22" t="s">
        <v>117</v>
      </c>
      <c r="B61" s="23">
        <v>6</v>
      </c>
      <c r="C61" s="24">
        <v>9.9</v>
      </c>
      <c r="D61" s="25">
        <v>4.3</v>
      </c>
      <c r="E61" s="24">
        <v>5.4</v>
      </c>
      <c r="F61" s="24">
        <v>5.6</v>
      </c>
      <c r="G61" s="24">
        <v>6.9</v>
      </c>
      <c r="H61" s="24">
        <v>12.75</v>
      </c>
      <c r="K61" s="39">
        <v>32</v>
      </c>
      <c r="L61" s="39">
        <v>9.9880593909912765</v>
      </c>
      <c r="M61" s="39">
        <v>-0.68805939099127578</v>
      </c>
      <c r="N61" s="39">
        <v>-0.85319628118659052</v>
      </c>
      <c r="P61" s="39">
        <v>15.75</v>
      </c>
      <c r="Q61" s="39">
        <v>10.350000000000001</v>
      </c>
    </row>
    <row r="62" spans="1:17" ht="15" x14ac:dyDescent="0.2">
      <c r="A62" s="22" t="s">
        <v>118</v>
      </c>
      <c r="B62" s="23">
        <v>5</v>
      </c>
      <c r="C62" s="24">
        <v>8.6999999999999993</v>
      </c>
      <c r="D62" s="25">
        <v>3.2</v>
      </c>
      <c r="E62" s="24">
        <v>4.9000000000000004</v>
      </c>
      <c r="F62" s="24">
        <v>5.4</v>
      </c>
      <c r="G62" s="24">
        <v>6.1</v>
      </c>
      <c r="H62" s="24">
        <v>10.8</v>
      </c>
      <c r="K62" s="39">
        <v>33</v>
      </c>
      <c r="L62" s="39">
        <v>11.172843866731796</v>
      </c>
      <c r="M62" s="39">
        <v>0.22715613326820261</v>
      </c>
      <c r="N62" s="39">
        <v>0.2816744756203951</v>
      </c>
      <c r="P62" s="39">
        <v>16.25</v>
      </c>
      <c r="Q62" s="39">
        <v>10.350000000000001</v>
      </c>
    </row>
    <row r="63" spans="1:17" ht="15" x14ac:dyDescent="0.2">
      <c r="A63" s="22" t="s">
        <v>119</v>
      </c>
      <c r="B63" s="23">
        <v>13</v>
      </c>
      <c r="C63" s="24">
        <v>8.4</v>
      </c>
      <c r="D63" s="25">
        <v>5.3</v>
      </c>
      <c r="E63" s="24">
        <v>6.7</v>
      </c>
      <c r="F63" s="24">
        <v>2.7</v>
      </c>
      <c r="G63" s="24">
        <v>5</v>
      </c>
      <c r="H63" s="24">
        <v>13.200000000000001</v>
      </c>
      <c r="K63" s="39">
        <v>34</v>
      </c>
      <c r="L63" s="39">
        <v>11.654022064970039</v>
      </c>
      <c r="M63" s="39">
        <v>1.8459779350299605</v>
      </c>
      <c r="N63" s="39">
        <v>2.2890197124568186</v>
      </c>
      <c r="P63" s="39">
        <v>16.75</v>
      </c>
      <c r="Q63" s="39">
        <v>10.350000000000001</v>
      </c>
    </row>
    <row r="64" spans="1:17" ht="15" x14ac:dyDescent="0.2">
      <c r="A64" s="22" t="s">
        <v>120</v>
      </c>
      <c r="B64" s="23">
        <v>2</v>
      </c>
      <c r="C64" s="24">
        <v>8.8000000000000007</v>
      </c>
      <c r="D64" s="25">
        <v>5.4</v>
      </c>
      <c r="E64" s="24">
        <v>5.8</v>
      </c>
      <c r="F64" s="24">
        <v>4.4000000000000004</v>
      </c>
      <c r="G64" s="24">
        <v>5.0999999999999996</v>
      </c>
      <c r="H64" s="24">
        <v>12</v>
      </c>
      <c r="K64" s="39">
        <v>35</v>
      </c>
      <c r="L64" s="39">
        <v>10.883772240080789</v>
      </c>
      <c r="M64" s="39">
        <v>-0.83377224008078876</v>
      </c>
      <c r="N64" s="39">
        <v>-1.0338807723686194</v>
      </c>
      <c r="P64" s="39">
        <v>17.25</v>
      </c>
      <c r="Q64" s="39">
        <v>10.5</v>
      </c>
    </row>
    <row r="65" spans="1:17" ht="15" x14ac:dyDescent="0.2">
      <c r="A65" s="22" t="s">
        <v>121</v>
      </c>
      <c r="B65" s="23">
        <v>11</v>
      </c>
      <c r="C65" s="24">
        <v>7.7</v>
      </c>
      <c r="D65" s="25">
        <v>3.7</v>
      </c>
      <c r="E65" s="24">
        <v>6.2</v>
      </c>
      <c r="F65" s="24">
        <v>3.3</v>
      </c>
      <c r="G65" s="24">
        <v>4.5</v>
      </c>
      <c r="H65" s="24">
        <v>12.149999999999999</v>
      </c>
      <c r="K65" s="39">
        <v>36</v>
      </c>
      <c r="L65" s="39">
        <v>10.564859959941323</v>
      </c>
      <c r="M65" s="39">
        <v>8.5140040058675481E-2</v>
      </c>
      <c r="N65" s="39">
        <v>0.10557397589397964</v>
      </c>
      <c r="P65" s="39">
        <v>17.75</v>
      </c>
      <c r="Q65" s="39">
        <v>10.5</v>
      </c>
    </row>
    <row r="66" spans="1:17" ht="15" x14ac:dyDescent="0.2">
      <c r="A66" s="22" t="s">
        <v>122</v>
      </c>
      <c r="B66" s="23">
        <v>7</v>
      </c>
      <c r="C66" s="24">
        <v>6.6</v>
      </c>
      <c r="D66" s="25">
        <v>3.6</v>
      </c>
      <c r="E66" s="24">
        <v>7.2</v>
      </c>
      <c r="F66" s="24">
        <v>3.5</v>
      </c>
      <c r="G66" s="24">
        <v>4.0999999999999996</v>
      </c>
      <c r="H66" s="24">
        <v>10.649999999999999</v>
      </c>
      <c r="K66" s="39">
        <v>37</v>
      </c>
      <c r="L66" s="39">
        <v>10.981955635396513</v>
      </c>
      <c r="M66" s="39">
        <v>-0.1819556353965126</v>
      </c>
      <c r="N66" s="39">
        <v>-0.22562568506999145</v>
      </c>
      <c r="P66" s="39">
        <v>18.25</v>
      </c>
      <c r="Q66" s="39">
        <v>10.5</v>
      </c>
    </row>
    <row r="67" spans="1:17" ht="15" x14ac:dyDescent="0.2">
      <c r="A67" s="22" t="s">
        <v>123</v>
      </c>
      <c r="B67" s="23">
        <v>12</v>
      </c>
      <c r="C67" s="24">
        <v>5.7</v>
      </c>
      <c r="D67" s="25">
        <v>5.3</v>
      </c>
      <c r="E67" s="24">
        <v>8.1999999999999993</v>
      </c>
      <c r="F67" s="24">
        <v>4.7</v>
      </c>
      <c r="G67" s="24">
        <v>6.7</v>
      </c>
      <c r="H67" s="24">
        <v>13.5</v>
      </c>
      <c r="K67" s="39">
        <v>38</v>
      </c>
      <c r="L67" s="39">
        <v>13.302484371574144</v>
      </c>
      <c r="M67" s="39">
        <v>1.5475156284258578</v>
      </c>
      <c r="N67" s="39">
        <v>1.918925308684309</v>
      </c>
      <c r="P67" s="39">
        <v>18.75</v>
      </c>
      <c r="Q67" s="39">
        <v>10.5</v>
      </c>
    </row>
    <row r="68" spans="1:17" ht="15" x14ac:dyDescent="0.2">
      <c r="A68" s="22" t="s">
        <v>124</v>
      </c>
      <c r="B68" s="23">
        <v>5</v>
      </c>
      <c r="C68" s="24">
        <v>5.7</v>
      </c>
      <c r="D68" s="25">
        <v>4</v>
      </c>
      <c r="E68" s="24">
        <v>6.2</v>
      </c>
      <c r="F68" s="24">
        <v>5</v>
      </c>
      <c r="G68" s="24">
        <v>5.5</v>
      </c>
      <c r="H68" s="24">
        <v>9.3000000000000007</v>
      </c>
      <c r="K68" s="39">
        <v>39</v>
      </c>
      <c r="L68" s="39">
        <v>11.340858611926079</v>
      </c>
      <c r="M68" s="39">
        <v>5.9141388073919998E-2</v>
      </c>
      <c r="N68" s="39">
        <v>7.3335547816861801E-2</v>
      </c>
      <c r="P68" s="39">
        <v>19.25</v>
      </c>
      <c r="Q68" s="39">
        <v>10.5</v>
      </c>
    </row>
    <row r="69" spans="1:17" ht="15" x14ac:dyDescent="0.2">
      <c r="A69" s="22" t="s">
        <v>125</v>
      </c>
      <c r="B69" s="23">
        <v>7</v>
      </c>
      <c r="C69" s="24">
        <v>5.5</v>
      </c>
      <c r="D69" s="25">
        <v>5.2</v>
      </c>
      <c r="E69" s="24">
        <v>6</v>
      </c>
      <c r="F69" s="24">
        <v>4.5</v>
      </c>
      <c r="G69" s="24">
        <v>5.4</v>
      </c>
      <c r="H69" s="24">
        <v>12.299999999999999</v>
      </c>
      <c r="K69" s="39">
        <v>40</v>
      </c>
      <c r="L69" s="39">
        <v>10.995900430878475</v>
      </c>
      <c r="M69" s="39">
        <v>-2.2959004308784756</v>
      </c>
      <c r="N69" s="39">
        <v>-2.8469253312248499</v>
      </c>
      <c r="P69" s="39">
        <v>19.75</v>
      </c>
      <c r="Q69" s="39">
        <v>10.5</v>
      </c>
    </row>
    <row r="70" spans="1:17" ht="15" x14ac:dyDescent="0.2">
      <c r="A70" s="22" t="s">
        <v>126</v>
      </c>
      <c r="B70" s="23">
        <v>5</v>
      </c>
      <c r="C70" s="24">
        <v>7.5</v>
      </c>
      <c r="D70" s="25">
        <v>3.5</v>
      </c>
      <c r="E70" s="24">
        <v>7.6</v>
      </c>
      <c r="F70" s="24">
        <v>4</v>
      </c>
      <c r="G70" s="24">
        <v>3.5</v>
      </c>
      <c r="H70" s="24">
        <v>8.6999999999999993</v>
      </c>
      <c r="K70" s="39">
        <v>41</v>
      </c>
      <c r="L70" s="39">
        <v>11.404349659999248</v>
      </c>
      <c r="M70" s="39">
        <v>1.1956503400007534</v>
      </c>
      <c r="N70" s="39">
        <v>1.4826110028357422</v>
      </c>
      <c r="P70" s="39">
        <v>20.25</v>
      </c>
      <c r="Q70" s="39">
        <v>10.5</v>
      </c>
    </row>
    <row r="71" spans="1:17" ht="15" x14ac:dyDescent="0.2">
      <c r="A71" s="22" t="s">
        <v>127</v>
      </c>
      <c r="B71" s="23">
        <v>9</v>
      </c>
      <c r="C71" s="24">
        <v>6.4</v>
      </c>
      <c r="D71" s="25">
        <v>5.0999999999999996</v>
      </c>
      <c r="E71" s="24">
        <v>7.1</v>
      </c>
      <c r="F71" s="24">
        <v>4.7</v>
      </c>
      <c r="G71" s="24">
        <v>5.3</v>
      </c>
      <c r="H71" s="24">
        <v>12</v>
      </c>
      <c r="K71" s="39">
        <v>42</v>
      </c>
      <c r="L71" s="39">
        <v>11.69915175044002</v>
      </c>
      <c r="M71" s="39">
        <v>0.15084824955998144</v>
      </c>
      <c r="N71" s="39">
        <v>0.18705240744212848</v>
      </c>
      <c r="P71" s="39">
        <v>20.75</v>
      </c>
      <c r="Q71" s="39">
        <v>10.649999999999999</v>
      </c>
    </row>
    <row r="72" spans="1:17" ht="15" x14ac:dyDescent="0.2">
      <c r="A72" s="22" t="s">
        <v>128</v>
      </c>
      <c r="B72" s="23">
        <v>13</v>
      </c>
      <c r="C72" s="24">
        <v>9.1</v>
      </c>
      <c r="D72" s="25">
        <v>6</v>
      </c>
      <c r="E72" s="24">
        <v>8.4</v>
      </c>
      <c r="F72" s="24">
        <v>5.4</v>
      </c>
      <c r="G72" s="24">
        <v>5.9</v>
      </c>
      <c r="H72" s="24">
        <v>11.55</v>
      </c>
      <c r="K72" s="39">
        <v>43</v>
      </c>
      <c r="L72" s="39">
        <v>12.640785315656297</v>
      </c>
      <c r="M72" s="39">
        <v>-1.2407853156562982</v>
      </c>
      <c r="N72" s="39">
        <v>-1.5385785455870717</v>
      </c>
      <c r="P72" s="39">
        <v>21.25</v>
      </c>
      <c r="Q72" s="39">
        <v>10.649999999999999</v>
      </c>
    </row>
    <row r="73" spans="1:17" ht="15" x14ac:dyDescent="0.2">
      <c r="A73" s="22" t="s">
        <v>129</v>
      </c>
      <c r="B73" s="23">
        <v>8</v>
      </c>
      <c r="C73" s="24">
        <v>6.7</v>
      </c>
      <c r="D73" s="25">
        <v>3.2</v>
      </c>
      <c r="E73" s="24">
        <v>5</v>
      </c>
      <c r="F73" s="24">
        <v>2.9</v>
      </c>
      <c r="G73" s="24">
        <v>3.7</v>
      </c>
      <c r="H73" s="24">
        <v>10.5</v>
      </c>
      <c r="K73" s="39">
        <v>44</v>
      </c>
      <c r="L73" s="39">
        <v>13.028442566072503</v>
      </c>
      <c r="M73" s="39">
        <v>-0.42844256607250131</v>
      </c>
      <c r="N73" s="39">
        <v>-0.53127042354361698</v>
      </c>
      <c r="P73" s="39">
        <v>21.75</v>
      </c>
      <c r="Q73" s="39">
        <v>10.649999999999999</v>
      </c>
    </row>
    <row r="74" spans="1:17" ht="15" x14ac:dyDescent="0.2">
      <c r="A74" s="22" t="s">
        <v>130</v>
      </c>
      <c r="B74" s="23">
        <v>13</v>
      </c>
      <c r="C74" s="24">
        <v>6.5</v>
      </c>
      <c r="D74" s="25">
        <v>5.8</v>
      </c>
      <c r="E74" s="24">
        <v>8.6999999999999993</v>
      </c>
      <c r="F74" s="24">
        <v>4.5999999999999996</v>
      </c>
      <c r="G74" s="24">
        <v>6.6</v>
      </c>
      <c r="H74" s="24">
        <v>11.850000000000001</v>
      </c>
      <c r="K74" s="39">
        <v>45</v>
      </c>
      <c r="L74" s="39">
        <v>10.853192270374594</v>
      </c>
      <c r="M74" s="39">
        <v>-1.1031922703745938</v>
      </c>
      <c r="N74" s="39">
        <v>-1.3679626422384366</v>
      </c>
      <c r="P74" s="39">
        <v>22.25</v>
      </c>
      <c r="Q74" s="39">
        <v>10.649999999999999</v>
      </c>
    </row>
    <row r="75" spans="1:17" ht="15" x14ac:dyDescent="0.2">
      <c r="A75" s="22" t="s">
        <v>131</v>
      </c>
      <c r="B75" s="23">
        <v>14</v>
      </c>
      <c r="C75" s="24">
        <v>9.9</v>
      </c>
      <c r="D75" s="25">
        <v>5.2</v>
      </c>
      <c r="E75" s="24">
        <v>6.8</v>
      </c>
      <c r="F75" s="24">
        <v>4.0999999999999996</v>
      </c>
      <c r="G75" s="24">
        <v>7.6</v>
      </c>
      <c r="H75" s="24">
        <v>14.700000000000001</v>
      </c>
      <c r="K75" s="39">
        <v>46</v>
      </c>
      <c r="L75" s="39">
        <v>11.301655296571802</v>
      </c>
      <c r="M75" s="39">
        <v>0.2483447034281987</v>
      </c>
      <c r="N75" s="39">
        <v>0.30794838380457834</v>
      </c>
      <c r="P75" s="39">
        <v>22.75</v>
      </c>
      <c r="Q75" s="39">
        <v>10.649999999999999</v>
      </c>
    </row>
    <row r="76" spans="1:17" ht="15" x14ac:dyDescent="0.2">
      <c r="A76" s="22" t="s">
        <v>132</v>
      </c>
      <c r="B76" s="23">
        <v>10</v>
      </c>
      <c r="C76" s="24">
        <v>8.5</v>
      </c>
      <c r="D76" s="25">
        <v>5.4</v>
      </c>
      <c r="E76" s="24">
        <v>6.8</v>
      </c>
      <c r="F76" s="24">
        <v>4.4000000000000004</v>
      </c>
      <c r="G76" s="24">
        <v>5.5</v>
      </c>
      <c r="H76" s="24">
        <v>12.600000000000001</v>
      </c>
      <c r="K76" s="39">
        <v>47</v>
      </c>
      <c r="L76" s="39">
        <v>12.841331001730884</v>
      </c>
      <c r="M76" s="39">
        <v>-0.84133100173088415</v>
      </c>
      <c r="N76" s="39">
        <v>-1.0432536657767686</v>
      </c>
      <c r="P76" s="39">
        <v>23.25</v>
      </c>
      <c r="Q76" s="39">
        <v>10.649999999999999</v>
      </c>
    </row>
    <row r="77" spans="1:17" ht="15" x14ac:dyDescent="0.2">
      <c r="A77" s="22" t="s">
        <v>133</v>
      </c>
      <c r="B77" s="23">
        <v>7</v>
      </c>
      <c r="C77" s="24">
        <v>9.9</v>
      </c>
      <c r="D77" s="25">
        <v>4.5</v>
      </c>
      <c r="E77" s="24">
        <v>4.9000000000000004</v>
      </c>
      <c r="F77" s="24">
        <v>3.1</v>
      </c>
      <c r="G77" s="24">
        <v>5</v>
      </c>
      <c r="H77" s="24">
        <v>13.350000000000001</v>
      </c>
      <c r="K77" s="39">
        <v>48</v>
      </c>
      <c r="L77" s="39">
        <v>10.842729332251869</v>
      </c>
      <c r="M77" s="39">
        <v>-0.19272933225187039</v>
      </c>
      <c r="N77" s="39">
        <v>-0.23898511045096046</v>
      </c>
      <c r="P77" s="39">
        <v>23.75</v>
      </c>
      <c r="Q77" s="39">
        <v>10.649999999999999</v>
      </c>
    </row>
    <row r="78" spans="1:17" ht="15" x14ac:dyDescent="0.2">
      <c r="A78" s="22" t="s">
        <v>134</v>
      </c>
      <c r="B78" s="23">
        <v>3</v>
      </c>
      <c r="C78" s="24">
        <v>7.6</v>
      </c>
      <c r="D78" s="25">
        <v>3.6</v>
      </c>
      <c r="E78" s="24">
        <v>7.4</v>
      </c>
      <c r="F78" s="24">
        <v>4.5</v>
      </c>
      <c r="G78" s="24">
        <v>4.5999999999999996</v>
      </c>
      <c r="H78" s="24">
        <v>11.25</v>
      </c>
      <c r="K78" s="39">
        <v>49</v>
      </c>
      <c r="L78" s="39">
        <v>12.848605540224808</v>
      </c>
      <c r="M78" s="39">
        <v>-9.8605540224808053E-2</v>
      </c>
      <c r="N78" s="39">
        <v>-0.1222712476941801</v>
      </c>
      <c r="P78" s="39">
        <v>24.25</v>
      </c>
      <c r="Q78" s="39">
        <v>10.649999999999999</v>
      </c>
    </row>
    <row r="79" spans="1:17" ht="15" x14ac:dyDescent="0.2">
      <c r="A79" s="22" t="s">
        <v>135</v>
      </c>
      <c r="B79" s="23">
        <v>5</v>
      </c>
      <c r="C79" s="24">
        <v>9.4</v>
      </c>
      <c r="D79" s="25">
        <v>5.3</v>
      </c>
      <c r="E79" s="24">
        <v>8.5</v>
      </c>
      <c r="F79" s="24">
        <v>4.3</v>
      </c>
      <c r="G79" s="24">
        <v>6.2</v>
      </c>
      <c r="H79" s="24">
        <v>12</v>
      </c>
      <c r="K79" s="39">
        <v>50</v>
      </c>
      <c r="L79" s="39">
        <v>11.212549958016464</v>
      </c>
      <c r="M79" s="39">
        <v>0.18745004198353499</v>
      </c>
      <c r="N79" s="39">
        <v>0.23243877029018004</v>
      </c>
      <c r="P79" s="39">
        <v>24.75</v>
      </c>
      <c r="Q79" s="39">
        <v>10.649999999999999</v>
      </c>
    </row>
    <row r="80" spans="1:17" ht="15" x14ac:dyDescent="0.2">
      <c r="A80" s="22" t="s">
        <v>136</v>
      </c>
      <c r="B80" s="23">
        <v>10</v>
      </c>
      <c r="C80" s="24">
        <v>9.3000000000000007</v>
      </c>
      <c r="D80" s="25">
        <v>5</v>
      </c>
      <c r="E80" s="24">
        <v>4.5999999999999996</v>
      </c>
      <c r="F80" s="24">
        <v>5.2</v>
      </c>
      <c r="G80" s="24">
        <v>7.6</v>
      </c>
      <c r="H80" s="24">
        <v>12.149999999999999</v>
      </c>
      <c r="K80" s="39">
        <v>51</v>
      </c>
      <c r="L80" s="39">
        <v>10.46681205837335</v>
      </c>
      <c r="M80" s="39">
        <v>0.333187941626651</v>
      </c>
      <c r="N80" s="39">
        <v>0.41315432425465998</v>
      </c>
      <c r="P80" s="39">
        <v>25.25</v>
      </c>
      <c r="Q80" s="39">
        <v>10.649999999999999</v>
      </c>
    </row>
    <row r="81" spans="1:17" ht="15" x14ac:dyDescent="0.2">
      <c r="A81" s="22" t="s">
        <v>137</v>
      </c>
      <c r="B81" s="23">
        <v>10</v>
      </c>
      <c r="C81" s="24">
        <v>7.1</v>
      </c>
      <c r="D81" s="25">
        <v>3.4</v>
      </c>
      <c r="E81" s="24">
        <v>7.8</v>
      </c>
      <c r="F81" s="24">
        <v>2.6</v>
      </c>
      <c r="G81" s="24">
        <v>4.0999999999999996</v>
      </c>
      <c r="H81" s="24">
        <v>11.399999999999999</v>
      </c>
      <c r="K81" s="39">
        <v>52</v>
      </c>
      <c r="L81" s="39">
        <v>12.161743252750098</v>
      </c>
      <c r="M81" s="39">
        <v>0.13825674724990122</v>
      </c>
      <c r="N81" s="39">
        <v>0.17143889633222922</v>
      </c>
      <c r="P81" s="39">
        <v>25.75</v>
      </c>
      <c r="Q81" s="39">
        <v>10.649999999999999</v>
      </c>
    </row>
    <row r="82" spans="1:17" ht="15" x14ac:dyDescent="0.2">
      <c r="A82" s="22" t="s">
        <v>138</v>
      </c>
      <c r="B82" s="23">
        <v>8</v>
      </c>
      <c r="C82" s="24">
        <v>9.9</v>
      </c>
      <c r="D82" s="25">
        <v>4.5</v>
      </c>
      <c r="E82" s="24">
        <v>4.9000000000000004</v>
      </c>
      <c r="F82" s="24">
        <v>3.2</v>
      </c>
      <c r="G82" s="24">
        <v>4.8</v>
      </c>
      <c r="H82" s="24">
        <v>13.200000000000001</v>
      </c>
      <c r="K82" s="39">
        <v>53</v>
      </c>
      <c r="L82" s="39">
        <v>11.761518862519324</v>
      </c>
      <c r="M82" s="39">
        <v>1.7384811374806759</v>
      </c>
      <c r="N82" s="39">
        <v>2.1557232716126875</v>
      </c>
      <c r="P82" s="39">
        <v>26.25</v>
      </c>
      <c r="Q82" s="39">
        <v>10.649999999999999</v>
      </c>
    </row>
    <row r="83" spans="1:17" ht="15" x14ac:dyDescent="0.2">
      <c r="A83" s="22" t="s">
        <v>139</v>
      </c>
      <c r="B83" s="23">
        <v>2</v>
      </c>
      <c r="C83" s="24">
        <v>8.6999999999999993</v>
      </c>
      <c r="D83" s="25">
        <v>4.7</v>
      </c>
      <c r="E83" s="24">
        <v>6.8</v>
      </c>
      <c r="F83" s="24">
        <v>4.3</v>
      </c>
      <c r="G83" s="24">
        <v>4.9000000000000004</v>
      </c>
      <c r="H83" s="24">
        <v>12</v>
      </c>
      <c r="K83" s="39">
        <v>54</v>
      </c>
      <c r="L83" s="39">
        <v>10.897224782386271</v>
      </c>
      <c r="M83" s="39">
        <v>-9.7224782386270192E-2</v>
      </c>
      <c r="N83" s="39">
        <v>-0.12055910268390339</v>
      </c>
      <c r="P83" s="39">
        <v>26.75</v>
      </c>
      <c r="Q83" s="39">
        <v>10.649999999999999</v>
      </c>
    </row>
    <row r="84" spans="1:17" ht="15" x14ac:dyDescent="0.2">
      <c r="A84" s="22" t="s">
        <v>140</v>
      </c>
      <c r="B84" s="23">
        <v>6</v>
      </c>
      <c r="C84" s="24">
        <v>8.6</v>
      </c>
      <c r="D84" s="25">
        <v>4.4000000000000004</v>
      </c>
      <c r="E84" s="24">
        <v>6.3</v>
      </c>
      <c r="F84" s="24">
        <v>2.7</v>
      </c>
      <c r="G84" s="24">
        <v>3.9</v>
      </c>
      <c r="H84" s="24">
        <v>12.75</v>
      </c>
      <c r="K84" s="39">
        <v>55</v>
      </c>
      <c r="L84" s="39">
        <v>11.925439995964592</v>
      </c>
      <c r="M84" s="39">
        <v>0.22456000403540699</v>
      </c>
      <c r="N84" s="39">
        <v>0.2784552654244411</v>
      </c>
      <c r="P84" s="39">
        <v>27.25</v>
      </c>
      <c r="Q84" s="39">
        <v>10.649999999999999</v>
      </c>
    </row>
    <row r="85" spans="1:17" ht="15" x14ac:dyDescent="0.2">
      <c r="A85" s="22" t="s">
        <v>141</v>
      </c>
      <c r="B85" s="23">
        <v>5</v>
      </c>
      <c r="C85" s="24">
        <v>6.4</v>
      </c>
      <c r="D85" s="25">
        <v>3.2</v>
      </c>
      <c r="E85" s="24">
        <v>8.4</v>
      </c>
      <c r="F85" s="24">
        <v>2</v>
      </c>
      <c r="G85" s="24">
        <v>3.6</v>
      </c>
      <c r="H85" s="24">
        <v>9.75</v>
      </c>
      <c r="K85" s="39">
        <v>56</v>
      </c>
      <c r="L85" s="39">
        <v>12.512912939562451</v>
      </c>
      <c r="M85" s="39">
        <v>0.83708706043755043</v>
      </c>
      <c r="N85" s="39">
        <v>1.0379911623120168</v>
      </c>
      <c r="P85" s="39">
        <v>27.75</v>
      </c>
      <c r="Q85" s="39">
        <v>10.8</v>
      </c>
    </row>
    <row r="86" spans="1:17" ht="15" x14ac:dyDescent="0.2">
      <c r="A86" s="22" t="s">
        <v>142</v>
      </c>
      <c r="B86" s="23">
        <v>4</v>
      </c>
      <c r="C86" s="24">
        <v>7.7</v>
      </c>
      <c r="D86" s="25">
        <v>4.0999999999999996</v>
      </c>
      <c r="E86" s="24">
        <v>5.9</v>
      </c>
      <c r="F86" s="24">
        <v>4.7</v>
      </c>
      <c r="G86" s="24">
        <v>6.6</v>
      </c>
      <c r="H86" s="24">
        <v>11.55</v>
      </c>
      <c r="K86" s="39">
        <v>57</v>
      </c>
      <c r="L86" s="39">
        <v>13.22015337499421</v>
      </c>
      <c r="M86" s="39">
        <v>-2.0153374994208662E-2</v>
      </c>
      <c r="N86" s="39">
        <v>-2.4990262212169524E-2</v>
      </c>
      <c r="P86" s="39">
        <v>28.25</v>
      </c>
      <c r="Q86" s="39">
        <v>10.8</v>
      </c>
    </row>
    <row r="87" spans="1:17" ht="15" x14ac:dyDescent="0.2">
      <c r="A87" s="22" t="s">
        <v>143</v>
      </c>
      <c r="B87" s="23">
        <v>13</v>
      </c>
      <c r="C87" s="24">
        <v>7.5</v>
      </c>
      <c r="D87" s="25">
        <v>3.5</v>
      </c>
      <c r="E87" s="24">
        <v>7.6</v>
      </c>
      <c r="F87" s="24">
        <v>3.4</v>
      </c>
      <c r="G87" s="24">
        <v>4.5</v>
      </c>
      <c r="H87" s="24">
        <v>10.8</v>
      </c>
      <c r="K87" s="39">
        <v>58</v>
      </c>
      <c r="L87" s="39">
        <v>10.779729556152171</v>
      </c>
      <c r="M87" s="39">
        <v>0.4702704438478289</v>
      </c>
      <c r="N87" s="39">
        <v>0.58313715225205376</v>
      </c>
      <c r="P87" s="39">
        <v>28.75</v>
      </c>
      <c r="Q87" s="39">
        <v>10.8</v>
      </c>
    </row>
    <row r="88" spans="1:17" ht="15" x14ac:dyDescent="0.2">
      <c r="A88" s="22" t="s">
        <v>144</v>
      </c>
      <c r="B88" s="23">
        <v>4</v>
      </c>
      <c r="C88" s="24">
        <v>5</v>
      </c>
      <c r="D88" s="25">
        <v>3.6</v>
      </c>
      <c r="E88" s="24">
        <v>8.1999999999999993</v>
      </c>
      <c r="F88" s="24">
        <v>2.4</v>
      </c>
      <c r="G88" s="24">
        <v>3</v>
      </c>
      <c r="H88" s="24">
        <v>9</v>
      </c>
      <c r="K88" s="39">
        <v>59</v>
      </c>
      <c r="L88" s="39">
        <v>11.130705190539647</v>
      </c>
      <c r="M88" s="39">
        <v>-0.63070519053964702</v>
      </c>
      <c r="N88" s="39">
        <v>-0.78207685286912954</v>
      </c>
      <c r="P88" s="39">
        <v>29.25</v>
      </c>
      <c r="Q88" s="39">
        <v>10.8</v>
      </c>
    </row>
    <row r="89" spans="1:17" ht="15" x14ac:dyDescent="0.2">
      <c r="A89" s="22" t="s">
        <v>145</v>
      </c>
      <c r="B89" s="23">
        <v>11</v>
      </c>
      <c r="C89" s="24">
        <v>7.7</v>
      </c>
      <c r="D89" s="25">
        <v>4.0999999999999996</v>
      </c>
      <c r="E89" s="24">
        <v>5.9</v>
      </c>
      <c r="F89" s="24">
        <v>5.0999999999999996</v>
      </c>
      <c r="G89" s="24">
        <v>6.7</v>
      </c>
      <c r="H89" s="24">
        <v>12.299999999999999</v>
      </c>
      <c r="K89" s="39">
        <v>60</v>
      </c>
      <c r="L89" s="39">
        <v>12.093744136250036</v>
      </c>
      <c r="M89" s="39">
        <v>0.65625586374996381</v>
      </c>
      <c r="N89" s="39">
        <v>0.81375978554947503</v>
      </c>
      <c r="P89" s="39">
        <v>29.75</v>
      </c>
      <c r="Q89" s="39">
        <v>10.8</v>
      </c>
    </row>
    <row r="90" spans="1:17" ht="15" x14ac:dyDescent="0.2">
      <c r="A90" s="22" t="s">
        <v>146</v>
      </c>
      <c r="B90" s="23">
        <v>8</v>
      </c>
      <c r="C90" s="24">
        <v>9.1</v>
      </c>
      <c r="D90" s="25">
        <v>3.6</v>
      </c>
      <c r="E90" s="24">
        <v>8.3000000000000007</v>
      </c>
      <c r="F90" s="24">
        <v>4.5999999999999996</v>
      </c>
      <c r="G90" s="24">
        <v>5.4</v>
      </c>
      <c r="H90" s="24">
        <v>11.100000000000001</v>
      </c>
      <c r="K90" s="39">
        <v>61</v>
      </c>
      <c r="L90" s="39">
        <v>10.973123963251405</v>
      </c>
      <c r="M90" s="39">
        <v>-0.17312396325140433</v>
      </c>
      <c r="N90" s="39">
        <v>-0.21467437777076281</v>
      </c>
      <c r="P90" s="39">
        <v>30.25</v>
      </c>
      <c r="Q90" s="39">
        <v>10.8</v>
      </c>
    </row>
    <row r="91" spans="1:17" ht="15" x14ac:dyDescent="0.2">
      <c r="A91" s="22" t="s">
        <v>147</v>
      </c>
      <c r="B91" s="23">
        <v>14</v>
      </c>
      <c r="C91" s="24">
        <v>5.5</v>
      </c>
      <c r="D91" s="25">
        <v>7</v>
      </c>
      <c r="E91" s="24">
        <v>6.3</v>
      </c>
      <c r="F91" s="24">
        <v>5.5</v>
      </c>
      <c r="G91" s="24">
        <v>7</v>
      </c>
      <c r="H91" s="24">
        <v>13.950000000000001</v>
      </c>
      <c r="K91" s="39">
        <v>62</v>
      </c>
      <c r="L91" s="39">
        <v>12.5499432988255</v>
      </c>
      <c r="M91" s="39">
        <v>0.65005670117450087</v>
      </c>
      <c r="N91" s="39">
        <v>0.80607280020328831</v>
      </c>
      <c r="P91" s="39">
        <v>30.75</v>
      </c>
      <c r="Q91" s="39">
        <v>10.8</v>
      </c>
    </row>
    <row r="92" spans="1:17" ht="15" x14ac:dyDescent="0.2">
      <c r="A92" s="22" t="s">
        <v>148</v>
      </c>
      <c r="B92" s="23">
        <v>15</v>
      </c>
      <c r="C92" s="24">
        <v>9.1</v>
      </c>
      <c r="D92" s="25">
        <v>5.2</v>
      </c>
      <c r="E92" s="24">
        <v>7.3</v>
      </c>
      <c r="F92" s="24">
        <v>4.4000000000000004</v>
      </c>
      <c r="G92" s="24">
        <v>4.0999999999999996</v>
      </c>
      <c r="H92" s="24">
        <v>11.850000000000001</v>
      </c>
      <c r="K92" s="39">
        <v>63</v>
      </c>
      <c r="L92" s="39">
        <v>11.719098267045371</v>
      </c>
      <c r="M92" s="39">
        <v>0.28090173295462861</v>
      </c>
      <c r="N92" s="39">
        <v>0.34831922516234748</v>
      </c>
      <c r="P92" s="39">
        <v>31.25</v>
      </c>
      <c r="Q92" s="39">
        <v>10.8</v>
      </c>
    </row>
    <row r="93" spans="1:17" ht="15" x14ac:dyDescent="0.2">
      <c r="A93" s="22" t="s">
        <v>149</v>
      </c>
      <c r="B93" s="23">
        <v>7</v>
      </c>
      <c r="C93" s="24">
        <v>7.1</v>
      </c>
      <c r="D93" s="25">
        <v>4.2</v>
      </c>
      <c r="E93" s="24">
        <v>9.9</v>
      </c>
      <c r="F93" s="24">
        <v>2</v>
      </c>
      <c r="G93" s="24">
        <v>2.6</v>
      </c>
      <c r="H93" s="24">
        <v>9.75</v>
      </c>
      <c r="K93" s="39">
        <v>64</v>
      </c>
      <c r="L93" s="39">
        <v>11.147518935965959</v>
      </c>
      <c r="M93" s="39">
        <v>1.0024810640340398</v>
      </c>
      <c r="N93" s="39">
        <v>1.2430803604926948</v>
      </c>
      <c r="P93" s="39">
        <v>31.75</v>
      </c>
      <c r="Q93" s="39">
        <v>10.8</v>
      </c>
    </row>
    <row r="94" spans="1:17" ht="15" x14ac:dyDescent="0.2">
      <c r="A94" s="22" t="s">
        <v>150</v>
      </c>
      <c r="B94" s="23">
        <v>14</v>
      </c>
      <c r="C94" s="24">
        <v>9.1999999999999993</v>
      </c>
      <c r="D94" s="25">
        <v>5.4</v>
      </c>
      <c r="E94" s="24">
        <v>7.1</v>
      </c>
      <c r="F94" s="24">
        <v>4.4000000000000004</v>
      </c>
      <c r="G94" s="24">
        <v>5.3</v>
      </c>
      <c r="H94" s="24">
        <v>12.899999999999999</v>
      </c>
      <c r="K94" s="39">
        <v>65</v>
      </c>
      <c r="L94" s="39">
        <v>10.302654146730646</v>
      </c>
      <c r="M94" s="39">
        <v>0.34734585326935274</v>
      </c>
      <c r="N94" s="39">
        <v>0.430710188938839</v>
      </c>
      <c r="P94" s="39">
        <v>32.25</v>
      </c>
      <c r="Q94" s="39">
        <v>10.8</v>
      </c>
    </row>
    <row r="95" spans="1:17" ht="15" x14ac:dyDescent="0.2">
      <c r="A95" s="22" t="s">
        <v>151</v>
      </c>
      <c r="B95" s="23">
        <v>11</v>
      </c>
      <c r="C95" s="24">
        <v>9.3000000000000007</v>
      </c>
      <c r="D95" s="25">
        <v>5</v>
      </c>
      <c r="E95" s="24">
        <v>4.5999999999999996</v>
      </c>
      <c r="F95" s="24">
        <v>4.8</v>
      </c>
      <c r="G95" s="24">
        <v>7</v>
      </c>
      <c r="H95" s="24">
        <v>13.350000000000001</v>
      </c>
      <c r="K95" s="39">
        <v>66</v>
      </c>
      <c r="L95" s="39">
        <v>11.990882805133584</v>
      </c>
      <c r="M95" s="39">
        <v>1.5091171948664162</v>
      </c>
      <c r="N95" s="39">
        <v>1.8713111039437746</v>
      </c>
      <c r="P95" s="39">
        <v>32.75</v>
      </c>
      <c r="Q95" s="39">
        <v>10.8</v>
      </c>
    </row>
    <row r="96" spans="1:17" ht="15" x14ac:dyDescent="0.2">
      <c r="A96" s="22" t="s">
        <v>152</v>
      </c>
      <c r="B96" s="23">
        <v>8</v>
      </c>
      <c r="C96" s="24">
        <v>9.3000000000000007</v>
      </c>
      <c r="D96" s="25">
        <v>5.3</v>
      </c>
      <c r="E96" s="24">
        <v>7.4</v>
      </c>
      <c r="F96" s="24">
        <v>3.6</v>
      </c>
      <c r="G96" s="24">
        <v>4.5999999999999996</v>
      </c>
      <c r="H96" s="24">
        <v>12.600000000000001</v>
      </c>
      <c r="K96" s="39">
        <v>67</v>
      </c>
      <c r="L96" s="39">
        <v>10.503594693399627</v>
      </c>
      <c r="M96" s="39">
        <v>-1.2035946933996264</v>
      </c>
      <c r="N96" s="39">
        <v>-1.4924620314898027</v>
      </c>
      <c r="P96" s="39">
        <v>33.25</v>
      </c>
      <c r="Q96" s="39">
        <v>10.8</v>
      </c>
    </row>
    <row r="97" spans="1:17" ht="15" x14ac:dyDescent="0.2">
      <c r="A97" s="22" t="s">
        <v>153</v>
      </c>
      <c r="B97" s="23">
        <v>12</v>
      </c>
      <c r="C97" s="24">
        <v>8.6</v>
      </c>
      <c r="D97" s="25">
        <v>6.3</v>
      </c>
      <c r="E97" s="24">
        <v>6.7</v>
      </c>
      <c r="F97" s="24">
        <v>4.9000000000000004</v>
      </c>
      <c r="G97" s="24">
        <v>5.3</v>
      </c>
      <c r="H97" s="24">
        <v>12.149999999999999</v>
      </c>
      <c r="K97" s="39">
        <v>68</v>
      </c>
      <c r="L97" s="39">
        <v>11.328037823536739</v>
      </c>
      <c r="M97" s="39">
        <v>0.97196217646325955</v>
      </c>
      <c r="N97" s="39">
        <v>1.2052368229692434</v>
      </c>
      <c r="P97" s="39">
        <v>33.75</v>
      </c>
      <c r="Q97" s="39">
        <v>10.8</v>
      </c>
    </row>
    <row r="98" spans="1:17" ht="15" x14ac:dyDescent="0.2">
      <c r="A98" s="22" t="s">
        <v>154</v>
      </c>
      <c r="B98" s="23">
        <v>10</v>
      </c>
      <c r="C98" s="24">
        <v>7.4</v>
      </c>
      <c r="D98" s="25">
        <v>3.4</v>
      </c>
      <c r="E98" s="24">
        <v>7.2</v>
      </c>
      <c r="F98" s="24">
        <v>4.2</v>
      </c>
      <c r="G98" s="24">
        <v>5</v>
      </c>
      <c r="H98" s="24">
        <v>10.8</v>
      </c>
      <c r="K98" s="39">
        <v>69</v>
      </c>
      <c r="L98" s="39">
        <v>9.9427579596912938</v>
      </c>
      <c r="M98" s="39">
        <v>-1.2427579596912945</v>
      </c>
      <c r="N98" s="39">
        <v>-1.5410246317488188</v>
      </c>
      <c r="P98" s="39">
        <v>34.25</v>
      </c>
      <c r="Q98" s="39">
        <v>10.8</v>
      </c>
    </row>
    <row r="99" spans="1:17" ht="15" x14ac:dyDescent="0.2">
      <c r="A99" s="22" t="s">
        <v>155</v>
      </c>
      <c r="B99" s="23">
        <v>11</v>
      </c>
      <c r="C99" s="24">
        <v>8.6999999999999993</v>
      </c>
      <c r="D99" s="25">
        <v>4.7</v>
      </c>
      <c r="E99" s="24">
        <v>5.6</v>
      </c>
      <c r="F99" s="24">
        <v>3.1</v>
      </c>
      <c r="G99" s="24">
        <v>3.2</v>
      </c>
      <c r="H99" s="24">
        <v>11.55</v>
      </c>
      <c r="K99" s="39">
        <v>70</v>
      </c>
      <c r="L99" s="39">
        <v>11.417930571201758</v>
      </c>
      <c r="M99" s="39">
        <v>0.58206942879824197</v>
      </c>
      <c r="N99" s="39">
        <v>0.72176832195777685</v>
      </c>
      <c r="P99" s="39">
        <v>34.75</v>
      </c>
      <c r="Q99" s="39">
        <v>11.100000000000001</v>
      </c>
    </row>
    <row r="100" spans="1:17" ht="15" x14ac:dyDescent="0.2">
      <c r="A100" s="22" t="s">
        <v>156</v>
      </c>
      <c r="B100" s="23">
        <v>1</v>
      </c>
      <c r="C100" s="24">
        <v>7.8</v>
      </c>
      <c r="D100" s="25">
        <v>4.9000000000000004</v>
      </c>
      <c r="E100" s="24">
        <v>7.9</v>
      </c>
      <c r="F100" s="24">
        <v>4.3</v>
      </c>
      <c r="G100" s="24">
        <v>5.3</v>
      </c>
      <c r="H100" s="24">
        <v>11.100000000000001</v>
      </c>
      <c r="K100" s="39">
        <v>71</v>
      </c>
      <c r="L100" s="39">
        <v>12.702621081392479</v>
      </c>
      <c r="M100" s="39">
        <v>-1.1526210813924784</v>
      </c>
      <c r="N100" s="39">
        <v>-1.4292545572912589</v>
      </c>
      <c r="P100" s="39">
        <v>35.25</v>
      </c>
      <c r="Q100" s="39">
        <v>11.100000000000001</v>
      </c>
    </row>
    <row r="101" spans="1:17" ht="15" x14ac:dyDescent="0.2">
      <c r="A101" s="22" t="s">
        <v>157</v>
      </c>
      <c r="B101" s="23">
        <v>6</v>
      </c>
      <c r="C101" s="24">
        <v>7.9</v>
      </c>
      <c r="D101" s="25">
        <v>3</v>
      </c>
      <c r="E101" s="24">
        <v>9.6999999999999993</v>
      </c>
      <c r="F101" s="24">
        <v>3.4</v>
      </c>
      <c r="G101" s="24">
        <v>5.0999999999999996</v>
      </c>
      <c r="H101" s="24">
        <v>10.5</v>
      </c>
      <c r="K101" s="39">
        <v>72</v>
      </c>
      <c r="L101" s="39">
        <v>10.363380046853942</v>
      </c>
      <c r="M101" s="39">
        <v>0.13661995314605768</v>
      </c>
      <c r="N101" s="39">
        <v>0.169409265371949</v>
      </c>
      <c r="P101" s="39">
        <v>35.75</v>
      </c>
      <c r="Q101" s="39">
        <v>11.100000000000001</v>
      </c>
    </row>
    <row r="102" spans="1:17" ht="15" x14ac:dyDescent="0.2">
      <c r="A102" s="22" t="s">
        <v>158</v>
      </c>
      <c r="B102" s="23">
        <v>8</v>
      </c>
      <c r="C102" s="24">
        <v>7.6</v>
      </c>
      <c r="D102" s="25">
        <v>3.6</v>
      </c>
      <c r="E102" s="24">
        <v>7.7</v>
      </c>
      <c r="F102" s="24">
        <v>3.1</v>
      </c>
      <c r="G102" s="24">
        <v>4.9000000000000004</v>
      </c>
      <c r="H102" s="24">
        <v>9.1499999999999986</v>
      </c>
      <c r="K102" s="39">
        <v>73</v>
      </c>
      <c r="L102" s="39">
        <v>12.432699357601797</v>
      </c>
      <c r="M102" s="39">
        <v>-0.58269935760179514</v>
      </c>
      <c r="N102" s="39">
        <v>-0.72254943608780797</v>
      </c>
      <c r="P102" s="39">
        <v>36.25</v>
      </c>
      <c r="Q102" s="39">
        <v>11.100000000000001</v>
      </c>
    </row>
    <row r="103" spans="1:17" ht="15" x14ac:dyDescent="0.2">
      <c r="A103" s="22" t="s">
        <v>159</v>
      </c>
      <c r="B103" s="23">
        <v>14</v>
      </c>
      <c r="C103" s="24">
        <v>9.1999999999999993</v>
      </c>
      <c r="D103" s="25">
        <v>5</v>
      </c>
      <c r="E103" s="24">
        <v>7.3</v>
      </c>
      <c r="F103" s="24">
        <v>5.0999999999999996</v>
      </c>
      <c r="G103" s="24">
        <v>5.2</v>
      </c>
      <c r="H103" s="24">
        <v>10.649999999999999</v>
      </c>
      <c r="K103" s="39">
        <v>74</v>
      </c>
      <c r="L103" s="39">
        <v>13.547743369019908</v>
      </c>
      <c r="M103" s="39">
        <v>1.1522566309800926</v>
      </c>
      <c r="N103" s="39">
        <v>1.4288026373834779</v>
      </c>
      <c r="P103" s="39">
        <v>36.75</v>
      </c>
      <c r="Q103" s="39">
        <v>11.100000000000001</v>
      </c>
    </row>
    <row r="104" spans="1:17" ht="15" x14ac:dyDescent="0.2">
      <c r="A104" s="22" t="s">
        <v>160</v>
      </c>
      <c r="B104" s="23">
        <v>14</v>
      </c>
      <c r="C104" s="24">
        <v>7.7</v>
      </c>
      <c r="D104" s="25">
        <v>4.7</v>
      </c>
      <c r="E104" s="24">
        <v>7.7</v>
      </c>
      <c r="F104" s="24">
        <v>4</v>
      </c>
      <c r="G104" s="24">
        <v>4.7</v>
      </c>
      <c r="H104" s="24">
        <v>11.399999999999999</v>
      </c>
      <c r="K104" s="39">
        <v>75</v>
      </c>
      <c r="L104" s="39">
        <v>12.254375603557957</v>
      </c>
      <c r="M104" s="39">
        <v>0.34562439644204446</v>
      </c>
      <c r="N104" s="39">
        <v>0.42857557587707018</v>
      </c>
      <c r="P104" s="39">
        <v>37.25</v>
      </c>
      <c r="Q104" s="39">
        <v>11.100000000000001</v>
      </c>
    </row>
    <row r="105" spans="1:17" ht="15" x14ac:dyDescent="0.2">
      <c r="A105" s="22" t="s">
        <v>161</v>
      </c>
      <c r="B105" s="23">
        <v>12</v>
      </c>
      <c r="C105" s="24">
        <v>9.5</v>
      </c>
      <c r="D105" s="25">
        <v>7.1</v>
      </c>
      <c r="E105" s="24">
        <v>7.6</v>
      </c>
      <c r="F105" s="24">
        <v>5.6</v>
      </c>
      <c r="G105" s="24">
        <v>5.5</v>
      </c>
      <c r="H105" s="24">
        <v>13.5</v>
      </c>
      <c r="K105" s="39">
        <v>76</v>
      </c>
      <c r="L105" s="39">
        <v>12.119097400892571</v>
      </c>
      <c r="M105" s="39">
        <v>1.2309025991074307</v>
      </c>
      <c r="N105" s="39">
        <v>1.5263239392000167</v>
      </c>
      <c r="P105" s="39">
        <v>37.75</v>
      </c>
      <c r="Q105" s="39">
        <v>11.100000000000001</v>
      </c>
    </row>
    <row r="106" spans="1:17" ht="15" x14ac:dyDescent="0.2">
      <c r="A106" s="22" t="s">
        <v>162</v>
      </c>
      <c r="B106" s="23">
        <v>15</v>
      </c>
      <c r="C106" s="24">
        <v>6.5</v>
      </c>
      <c r="D106" s="25">
        <v>5.8</v>
      </c>
      <c r="E106" s="24">
        <v>8.6999999999999993</v>
      </c>
      <c r="F106" s="24">
        <v>5</v>
      </c>
      <c r="G106" s="24">
        <v>6.8</v>
      </c>
      <c r="H106" s="24">
        <v>13.350000000000001</v>
      </c>
      <c r="K106" s="39">
        <v>77</v>
      </c>
      <c r="L106" s="39">
        <v>10.204358831897636</v>
      </c>
      <c r="M106" s="39">
        <v>1.0456411681023638</v>
      </c>
      <c r="N106" s="39">
        <v>1.2965990549089841</v>
      </c>
      <c r="P106" s="39">
        <v>38.25</v>
      </c>
      <c r="Q106" s="39">
        <v>11.100000000000001</v>
      </c>
    </row>
    <row r="107" spans="1:17" ht="15" x14ac:dyDescent="0.2">
      <c r="A107" s="22" t="s">
        <v>163</v>
      </c>
      <c r="B107" s="23">
        <v>13</v>
      </c>
      <c r="C107" s="24">
        <v>8.3000000000000007</v>
      </c>
      <c r="D107" s="25">
        <v>3.4</v>
      </c>
      <c r="E107" s="24">
        <v>9.1</v>
      </c>
      <c r="F107" s="24">
        <v>4.2</v>
      </c>
      <c r="G107" s="24">
        <v>5.9</v>
      </c>
      <c r="H107" s="24">
        <v>11.25</v>
      </c>
      <c r="K107" s="39">
        <v>78</v>
      </c>
      <c r="L107" s="39">
        <v>12.158992660818688</v>
      </c>
      <c r="M107" s="39">
        <v>-0.15899266081868824</v>
      </c>
      <c r="N107" s="39">
        <v>-0.19715150860892142</v>
      </c>
      <c r="P107" s="39">
        <v>38.75</v>
      </c>
      <c r="Q107" s="39">
        <v>11.100000000000001</v>
      </c>
    </row>
    <row r="108" spans="1:17" ht="15" x14ac:dyDescent="0.2">
      <c r="A108" s="22" t="s">
        <v>164</v>
      </c>
      <c r="B108" s="23">
        <v>15</v>
      </c>
      <c r="C108" s="24">
        <v>9.6</v>
      </c>
      <c r="D108" s="25">
        <v>5.6</v>
      </c>
      <c r="E108" s="24">
        <v>7.7</v>
      </c>
      <c r="F108" s="24">
        <v>4.4000000000000004</v>
      </c>
      <c r="G108" s="24">
        <v>6.5</v>
      </c>
      <c r="H108" s="24">
        <v>13.950000000000001</v>
      </c>
      <c r="K108" s="39">
        <v>79</v>
      </c>
      <c r="L108" s="39">
        <v>13.033559211219464</v>
      </c>
      <c r="M108" s="39">
        <v>-0.88355921121946501</v>
      </c>
      <c r="N108" s="39">
        <v>-1.0956168073435439</v>
      </c>
      <c r="P108" s="39">
        <v>39.25</v>
      </c>
      <c r="Q108" s="39">
        <v>11.25</v>
      </c>
    </row>
    <row r="109" spans="1:17" ht="15" x14ac:dyDescent="0.2">
      <c r="A109" s="22" t="s">
        <v>165</v>
      </c>
      <c r="B109" s="23">
        <v>1</v>
      </c>
      <c r="C109" s="24">
        <v>5.9</v>
      </c>
      <c r="D109" s="25">
        <v>5.5</v>
      </c>
      <c r="E109" s="24">
        <v>8.4</v>
      </c>
      <c r="F109" s="24">
        <v>5.8</v>
      </c>
      <c r="G109" s="24">
        <v>8.6999999999999993</v>
      </c>
      <c r="H109" s="24">
        <v>12</v>
      </c>
      <c r="K109" s="39">
        <v>80</v>
      </c>
      <c r="L109" s="39">
        <v>10.627215502904251</v>
      </c>
      <c r="M109" s="39">
        <v>0.77278449709574737</v>
      </c>
      <c r="N109" s="39">
        <v>0.95825573738750303</v>
      </c>
      <c r="P109" s="39">
        <v>39.75</v>
      </c>
      <c r="Q109" s="39">
        <v>11.25</v>
      </c>
    </row>
    <row r="110" spans="1:17" ht="15" x14ac:dyDescent="0.2">
      <c r="A110" s="22" t="s">
        <v>166</v>
      </c>
      <c r="B110" s="23">
        <v>7</v>
      </c>
      <c r="C110" s="24">
        <v>8.6999999999999993</v>
      </c>
      <c r="D110" s="25">
        <v>3.7</v>
      </c>
      <c r="E110" s="24">
        <v>3.8</v>
      </c>
      <c r="F110" s="24">
        <v>4.5999999999999996</v>
      </c>
      <c r="G110" s="24">
        <v>5.5</v>
      </c>
      <c r="H110" s="24">
        <v>11.399999999999999</v>
      </c>
      <c r="K110" s="39">
        <v>81</v>
      </c>
      <c r="L110" s="39">
        <v>12.094367910776564</v>
      </c>
      <c r="M110" s="39">
        <v>1.1056320892234375</v>
      </c>
      <c r="N110" s="39">
        <v>1.3709880269593737</v>
      </c>
      <c r="P110" s="39">
        <v>40.25</v>
      </c>
      <c r="Q110" s="39">
        <v>11.25</v>
      </c>
    </row>
    <row r="111" spans="1:17" ht="15" x14ac:dyDescent="0.2">
      <c r="A111" s="22" t="s">
        <v>167</v>
      </c>
      <c r="B111" s="23">
        <v>2</v>
      </c>
      <c r="C111" s="24">
        <v>6.7</v>
      </c>
      <c r="D111" s="25">
        <v>3.2</v>
      </c>
      <c r="E111" s="24">
        <v>5</v>
      </c>
      <c r="F111" s="24">
        <v>3.8</v>
      </c>
      <c r="G111" s="24">
        <v>5.5</v>
      </c>
      <c r="H111" s="24">
        <v>10.649999999999999</v>
      </c>
      <c r="K111" s="39">
        <v>82</v>
      </c>
      <c r="L111" s="39">
        <v>11.169672349663019</v>
      </c>
      <c r="M111" s="39">
        <v>0.83032765033698119</v>
      </c>
      <c r="N111" s="39">
        <v>1.0296094678880627</v>
      </c>
      <c r="P111" s="39">
        <v>40.75</v>
      </c>
      <c r="Q111" s="39">
        <v>11.25</v>
      </c>
    </row>
    <row r="112" spans="1:17" ht="15" x14ac:dyDescent="0.2">
      <c r="A112" s="22" t="s">
        <v>168</v>
      </c>
      <c r="B112" s="23">
        <v>7</v>
      </c>
      <c r="C112" s="24">
        <v>9.6999999999999993</v>
      </c>
      <c r="D112" s="25">
        <v>6.5</v>
      </c>
      <c r="E112" s="24">
        <v>6.7</v>
      </c>
      <c r="F112" s="24">
        <v>3.7</v>
      </c>
      <c r="G112" s="24">
        <v>7.1</v>
      </c>
      <c r="H112" s="24">
        <v>12.149999999999999</v>
      </c>
      <c r="K112" s="39">
        <v>83</v>
      </c>
      <c r="L112" s="39">
        <v>11.261411394919923</v>
      </c>
      <c r="M112" s="39">
        <v>1.4885886050800767</v>
      </c>
      <c r="N112" s="39">
        <v>1.845855573951696</v>
      </c>
      <c r="P112" s="39">
        <v>41.25</v>
      </c>
      <c r="Q112" s="39">
        <v>11.25</v>
      </c>
    </row>
    <row r="113" spans="1:17" ht="15" x14ac:dyDescent="0.2">
      <c r="A113" s="22" t="s">
        <v>169</v>
      </c>
      <c r="B113" s="23">
        <v>12</v>
      </c>
      <c r="C113" s="24">
        <v>8.8000000000000007</v>
      </c>
      <c r="D113" s="25">
        <v>5</v>
      </c>
      <c r="E113" s="24">
        <v>6.7</v>
      </c>
      <c r="F113" s="24">
        <v>4</v>
      </c>
      <c r="G113" s="24">
        <v>6.6</v>
      </c>
      <c r="H113" s="24">
        <v>11.850000000000001</v>
      </c>
      <c r="K113" s="39">
        <v>84</v>
      </c>
      <c r="L113" s="39">
        <v>9.9058356131632959</v>
      </c>
      <c r="M113" s="39">
        <v>-0.15583561316329586</v>
      </c>
      <c r="N113" s="39">
        <v>-0.19323675741974133</v>
      </c>
      <c r="P113" s="39">
        <v>41.75</v>
      </c>
      <c r="Q113" s="39">
        <v>11.25</v>
      </c>
    </row>
    <row r="114" spans="1:17" ht="15" x14ac:dyDescent="0.2">
      <c r="A114" s="22" t="s">
        <v>170</v>
      </c>
      <c r="B114" s="23">
        <v>7</v>
      </c>
      <c r="C114" s="24">
        <v>8.1999999999999993</v>
      </c>
      <c r="D114" s="25">
        <v>3.6</v>
      </c>
      <c r="E114" s="24">
        <v>9</v>
      </c>
      <c r="F114" s="24">
        <v>4.5</v>
      </c>
      <c r="G114" s="24">
        <v>5.2</v>
      </c>
      <c r="H114" s="24">
        <v>10.8</v>
      </c>
      <c r="K114" s="39">
        <v>85</v>
      </c>
      <c r="L114" s="39">
        <v>11.404297563540437</v>
      </c>
      <c r="M114" s="39">
        <v>0.1457024364595636</v>
      </c>
      <c r="N114" s="39">
        <v>0.1806715794809948</v>
      </c>
      <c r="P114" s="39">
        <v>42.25</v>
      </c>
      <c r="Q114" s="39">
        <v>11.25</v>
      </c>
    </row>
    <row r="115" spans="1:17" ht="15" x14ac:dyDescent="0.2">
      <c r="A115" s="22" t="s">
        <v>171</v>
      </c>
      <c r="B115" s="23">
        <v>14</v>
      </c>
      <c r="C115" s="24">
        <v>8.9</v>
      </c>
      <c r="D115" s="25">
        <v>5.8</v>
      </c>
      <c r="E115" s="24">
        <v>8.1999999999999993</v>
      </c>
      <c r="F115" s="24">
        <v>4.2</v>
      </c>
      <c r="G115" s="24">
        <v>5.6</v>
      </c>
      <c r="H115" s="24">
        <v>11.55</v>
      </c>
      <c r="K115" s="39">
        <v>86</v>
      </c>
      <c r="L115" s="39">
        <v>10.978549795299207</v>
      </c>
      <c r="M115" s="39">
        <v>-0.17854979529920634</v>
      </c>
      <c r="N115" s="39">
        <v>-0.22140243029956899</v>
      </c>
      <c r="P115" s="39">
        <v>42.75</v>
      </c>
      <c r="Q115" s="39">
        <v>11.25</v>
      </c>
    </row>
    <row r="116" spans="1:17" ht="15" x14ac:dyDescent="0.2">
      <c r="A116" s="22" t="s">
        <v>172</v>
      </c>
      <c r="B116" s="23">
        <v>14</v>
      </c>
      <c r="C116" s="24">
        <v>8.4</v>
      </c>
      <c r="D116" s="25">
        <v>5.3</v>
      </c>
      <c r="E116" s="24">
        <v>6.7</v>
      </c>
      <c r="F116" s="24">
        <v>4</v>
      </c>
      <c r="G116" s="24">
        <v>4.9000000000000004</v>
      </c>
      <c r="H116" s="24">
        <v>11.850000000000001</v>
      </c>
      <c r="K116" s="39">
        <v>87</v>
      </c>
      <c r="L116" s="39">
        <v>9.4765921496315357</v>
      </c>
      <c r="M116" s="39">
        <v>-0.47659214963153573</v>
      </c>
      <c r="N116" s="39">
        <v>-0.5909760916459974</v>
      </c>
      <c r="P116" s="39">
        <v>43.25</v>
      </c>
      <c r="Q116" s="39">
        <v>11.25</v>
      </c>
    </row>
    <row r="117" spans="1:17" ht="15" x14ac:dyDescent="0.2">
      <c r="A117" s="22" t="s">
        <v>173</v>
      </c>
      <c r="B117" s="23">
        <v>11</v>
      </c>
      <c r="C117" s="24">
        <v>7.7</v>
      </c>
      <c r="D117" s="25">
        <v>4.7</v>
      </c>
      <c r="E117" s="24">
        <v>7.7</v>
      </c>
      <c r="F117" s="24">
        <v>5.0999999999999996</v>
      </c>
      <c r="G117" s="24">
        <v>5.4</v>
      </c>
      <c r="H117" s="24">
        <v>10.350000000000001</v>
      </c>
      <c r="K117" s="39">
        <v>88</v>
      </c>
      <c r="L117" s="39">
        <v>11.841778354389534</v>
      </c>
      <c r="M117" s="39">
        <v>0.45822164561046463</v>
      </c>
      <c r="N117" s="39">
        <v>0.56819659627173857</v>
      </c>
      <c r="P117" s="39">
        <v>43.75</v>
      </c>
      <c r="Q117" s="39">
        <v>11.399999999999999</v>
      </c>
    </row>
    <row r="118" spans="1:17" ht="15" x14ac:dyDescent="0.2">
      <c r="A118" s="22" t="s">
        <v>174</v>
      </c>
      <c r="B118" s="23">
        <v>10</v>
      </c>
      <c r="C118" s="24">
        <v>9.1999999999999993</v>
      </c>
      <c r="D118" s="25">
        <v>6.5</v>
      </c>
      <c r="E118" s="24">
        <v>7.3</v>
      </c>
      <c r="F118" s="24">
        <v>4.2</v>
      </c>
      <c r="G118" s="24">
        <v>7.7</v>
      </c>
      <c r="H118" s="24">
        <v>14.25</v>
      </c>
      <c r="K118" s="39">
        <v>89</v>
      </c>
      <c r="L118" s="39">
        <v>11.050709629122508</v>
      </c>
      <c r="M118" s="39">
        <v>4.9290370877493217E-2</v>
      </c>
      <c r="N118" s="39">
        <v>6.1120248748291937E-2</v>
      </c>
      <c r="P118" s="39">
        <v>44.25</v>
      </c>
      <c r="Q118" s="39">
        <v>11.399999999999999</v>
      </c>
    </row>
    <row r="119" spans="1:17" ht="15" x14ac:dyDescent="0.2">
      <c r="A119" s="22" t="s">
        <v>175</v>
      </c>
      <c r="B119" s="23">
        <v>5</v>
      </c>
      <c r="C119" s="24">
        <v>7.3</v>
      </c>
      <c r="D119" s="25">
        <v>3.6</v>
      </c>
      <c r="E119" s="24">
        <v>8</v>
      </c>
      <c r="F119" s="24">
        <v>2.8</v>
      </c>
      <c r="G119" s="24">
        <v>4.0999999999999996</v>
      </c>
      <c r="H119" s="24">
        <v>11.25</v>
      </c>
      <c r="K119" s="39">
        <v>90</v>
      </c>
      <c r="L119" s="39">
        <v>13.138313001264004</v>
      </c>
      <c r="M119" s="39">
        <v>0.81168699873599692</v>
      </c>
      <c r="N119" s="39">
        <v>1.0064949884796184</v>
      </c>
      <c r="P119" s="39">
        <v>44.75</v>
      </c>
      <c r="Q119" s="39">
        <v>11.399999999999999</v>
      </c>
    </row>
    <row r="120" spans="1:17" ht="15" x14ac:dyDescent="0.2">
      <c r="A120" s="22" t="s">
        <v>176</v>
      </c>
      <c r="B120" s="23">
        <v>11</v>
      </c>
      <c r="C120" s="24">
        <v>9</v>
      </c>
      <c r="D120" s="25">
        <v>5.6</v>
      </c>
      <c r="E120" s="24">
        <v>6</v>
      </c>
      <c r="F120" s="24">
        <v>3.3</v>
      </c>
      <c r="G120" s="24">
        <v>4.2</v>
      </c>
      <c r="H120" s="24">
        <v>12</v>
      </c>
      <c r="K120" s="39">
        <v>91</v>
      </c>
      <c r="L120" s="39">
        <v>12.053686611593397</v>
      </c>
      <c r="M120" s="39">
        <v>-0.20368661159339574</v>
      </c>
      <c r="N120" s="39">
        <v>-0.252572178818189</v>
      </c>
      <c r="P120" s="39">
        <v>45.25</v>
      </c>
      <c r="Q120" s="39">
        <v>11.399999999999999</v>
      </c>
    </row>
    <row r="121" spans="1:17" ht="15" x14ac:dyDescent="0.2">
      <c r="A121" s="22" t="s">
        <v>177</v>
      </c>
      <c r="B121" s="23">
        <v>6</v>
      </c>
      <c r="C121" s="24">
        <v>8.1</v>
      </c>
      <c r="D121" s="25">
        <v>2.5</v>
      </c>
      <c r="E121" s="24">
        <v>6.6</v>
      </c>
      <c r="F121" s="24">
        <v>2.6</v>
      </c>
      <c r="G121" s="24">
        <v>3.9</v>
      </c>
      <c r="H121" s="24">
        <v>10.649999999999999</v>
      </c>
      <c r="K121" s="39">
        <v>92</v>
      </c>
      <c r="L121" s="39">
        <v>10.21707168627605</v>
      </c>
      <c r="M121" s="39">
        <v>-0.46707168627605</v>
      </c>
      <c r="N121" s="39">
        <v>-0.57917068060673926</v>
      </c>
      <c r="P121" s="39">
        <v>45.75</v>
      </c>
      <c r="Q121" s="39">
        <v>11.399999999999999</v>
      </c>
    </row>
    <row r="122" spans="1:17" ht="15" x14ac:dyDescent="0.2">
      <c r="A122" s="22" t="s">
        <v>178</v>
      </c>
      <c r="B122" s="23">
        <v>9</v>
      </c>
      <c r="C122" s="24">
        <v>7.4</v>
      </c>
      <c r="D122" s="25">
        <v>6.6</v>
      </c>
      <c r="E122" s="24">
        <v>9.6</v>
      </c>
      <c r="F122" s="24">
        <v>5.7</v>
      </c>
      <c r="G122" s="24">
        <v>7</v>
      </c>
      <c r="H122" s="24">
        <v>13.200000000000001</v>
      </c>
      <c r="K122" s="39">
        <v>93</v>
      </c>
      <c r="L122" s="39">
        <v>12.574156849989588</v>
      </c>
      <c r="M122" s="39">
        <v>0.3258431500104102</v>
      </c>
      <c r="N122" s="39">
        <v>0.40404675450833477</v>
      </c>
      <c r="P122" s="39">
        <v>46.25</v>
      </c>
      <c r="Q122" s="39">
        <v>11.399999999999999</v>
      </c>
    </row>
    <row r="123" spans="1:17" ht="15" x14ac:dyDescent="0.2">
      <c r="A123" s="22" t="s">
        <v>179</v>
      </c>
      <c r="B123" s="23">
        <v>9</v>
      </c>
      <c r="C123" s="24">
        <v>7.9</v>
      </c>
      <c r="D123" s="25">
        <v>4.5</v>
      </c>
      <c r="E123" s="24">
        <v>9.6999999999999993</v>
      </c>
      <c r="F123" s="24">
        <v>4.8</v>
      </c>
      <c r="G123" s="24">
        <v>6.2</v>
      </c>
      <c r="H123" s="24">
        <v>12</v>
      </c>
      <c r="K123" s="39">
        <v>94</v>
      </c>
      <c r="L123" s="39">
        <v>12.961529657388738</v>
      </c>
      <c r="M123" s="39">
        <v>0.38847034261126367</v>
      </c>
      <c r="N123" s="39">
        <v>0.48170471329474723</v>
      </c>
      <c r="P123" s="39">
        <v>46.75</v>
      </c>
      <c r="Q123" s="39">
        <v>11.399999999999999</v>
      </c>
    </row>
    <row r="124" spans="1:17" ht="15" x14ac:dyDescent="0.2">
      <c r="A124" s="22" t="s">
        <v>180</v>
      </c>
      <c r="B124" s="23">
        <v>10</v>
      </c>
      <c r="C124" s="24">
        <v>7.7</v>
      </c>
      <c r="D124" s="25">
        <v>2.2000000000000002</v>
      </c>
      <c r="E124" s="24">
        <v>6.2</v>
      </c>
      <c r="F124" s="24">
        <v>3.2</v>
      </c>
      <c r="G124" s="24">
        <v>3.4</v>
      </c>
      <c r="H124" s="24">
        <v>11.55</v>
      </c>
      <c r="K124" s="39">
        <v>95</v>
      </c>
      <c r="L124" s="39">
        <v>12.00265863716564</v>
      </c>
      <c r="M124" s="39">
        <v>0.59734136283436179</v>
      </c>
      <c r="N124" s="39">
        <v>0.7407055786782647</v>
      </c>
      <c r="P124" s="39">
        <v>47.25</v>
      </c>
      <c r="Q124" s="39">
        <v>11.399999999999999</v>
      </c>
    </row>
    <row r="125" spans="1:17" ht="15" x14ac:dyDescent="0.2">
      <c r="A125" s="22" t="s">
        <v>181</v>
      </c>
      <c r="B125" s="23">
        <v>5</v>
      </c>
      <c r="C125" s="24">
        <v>9.4</v>
      </c>
      <c r="D125" s="25">
        <v>4</v>
      </c>
      <c r="E125" s="24">
        <v>6.3</v>
      </c>
      <c r="F125" s="24">
        <v>5.8</v>
      </c>
      <c r="G125" s="24">
        <v>7</v>
      </c>
      <c r="H125" s="24">
        <v>12.299999999999999</v>
      </c>
      <c r="K125" s="39">
        <v>96</v>
      </c>
      <c r="L125" s="39">
        <v>12.734791501966313</v>
      </c>
      <c r="M125" s="39">
        <v>-0.5847915019663148</v>
      </c>
      <c r="N125" s="39">
        <v>-0.72514370311603937</v>
      </c>
      <c r="P125" s="39">
        <v>47.75</v>
      </c>
      <c r="Q125" s="39">
        <v>11.399999999999999</v>
      </c>
    </row>
    <row r="126" spans="1:17" ht="15" x14ac:dyDescent="0.2">
      <c r="A126" s="22" t="s">
        <v>182</v>
      </c>
      <c r="B126" s="23">
        <v>7</v>
      </c>
      <c r="C126" s="24">
        <v>7.2</v>
      </c>
      <c r="D126" s="25">
        <v>4.3</v>
      </c>
      <c r="E126" s="24">
        <v>10</v>
      </c>
      <c r="F126" s="24">
        <v>3.2</v>
      </c>
      <c r="G126" s="24">
        <v>4.2</v>
      </c>
      <c r="H126" s="24">
        <v>9.75</v>
      </c>
      <c r="K126" s="39">
        <v>97</v>
      </c>
      <c r="L126" s="39">
        <v>10.760787064080917</v>
      </c>
      <c r="M126" s="39">
        <v>3.9212935919083591E-2</v>
      </c>
      <c r="N126" s="39">
        <v>4.8624190787324648E-2</v>
      </c>
      <c r="P126" s="39">
        <v>48.25</v>
      </c>
      <c r="Q126" s="39">
        <v>11.399999999999999</v>
      </c>
    </row>
    <row r="127" spans="1:17" ht="15" x14ac:dyDescent="0.2">
      <c r="A127" s="22" t="s">
        <v>183</v>
      </c>
      <c r="B127" s="23">
        <v>15</v>
      </c>
      <c r="C127" s="24">
        <v>8.3000000000000007</v>
      </c>
      <c r="D127" s="25">
        <v>5.2</v>
      </c>
      <c r="E127" s="24">
        <v>5.3</v>
      </c>
      <c r="F127" s="24">
        <v>4.0999999999999996</v>
      </c>
      <c r="G127" s="24">
        <v>4</v>
      </c>
      <c r="H127" s="24">
        <v>12.149999999999999</v>
      </c>
      <c r="K127" s="39">
        <v>98</v>
      </c>
      <c r="L127" s="39">
        <v>11.518857661604036</v>
      </c>
      <c r="M127" s="39">
        <v>3.1142338395964586E-2</v>
      </c>
      <c r="N127" s="39">
        <v>3.8616618935484098E-2</v>
      </c>
      <c r="P127" s="39">
        <v>48.75</v>
      </c>
      <c r="Q127" s="39">
        <v>11.399999999999999</v>
      </c>
    </row>
    <row r="128" spans="1:17" ht="15" x14ac:dyDescent="0.2">
      <c r="A128" s="22" t="s">
        <v>184</v>
      </c>
      <c r="B128" s="23">
        <v>12</v>
      </c>
      <c r="C128" s="24">
        <v>7.9</v>
      </c>
      <c r="D128" s="25">
        <v>5.4</v>
      </c>
      <c r="E128" s="24">
        <v>4.7</v>
      </c>
      <c r="F128" s="24">
        <v>4.5999999999999996</v>
      </c>
      <c r="G128" s="24">
        <v>6.6</v>
      </c>
      <c r="H128" s="24">
        <v>12.149999999999999</v>
      </c>
      <c r="K128" s="39">
        <v>99</v>
      </c>
      <c r="L128" s="39">
        <v>11.058618416339609</v>
      </c>
      <c r="M128" s="39">
        <v>4.1381583660392351E-2</v>
      </c>
      <c r="N128" s="39">
        <v>5.1313322295903671E-2</v>
      </c>
      <c r="P128" s="39">
        <v>49.25</v>
      </c>
      <c r="Q128" s="39">
        <v>11.399999999999999</v>
      </c>
    </row>
    <row r="129" spans="1:17" ht="15" x14ac:dyDescent="0.2">
      <c r="A129" s="22" t="s">
        <v>185</v>
      </c>
      <c r="B129" s="23">
        <v>7</v>
      </c>
      <c r="C129" s="24">
        <v>7.3</v>
      </c>
      <c r="D129" s="25">
        <v>3.6</v>
      </c>
      <c r="E129" s="24">
        <v>8</v>
      </c>
      <c r="F129" s="24">
        <v>3.3</v>
      </c>
      <c r="G129" s="24">
        <v>4</v>
      </c>
      <c r="H129" s="24">
        <v>10.350000000000001</v>
      </c>
      <c r="K129" s="39">
        <v>100</v>
      </c>
      <c r="L129" s="39">
        <v>10.329010702213814</v>
      </c>
      <c r="M129" s="39">
        <v>0.17098929778618555</v>
      </c>
      <c r="N129" s="39">
        <v>0.21202738441474131</v>
      </c>
      <c r="P129" s="39">
        <v>49.75</v>
      </c>
      <c r="Q129" s="39">
        <v>11.399999999999999</v>
      </c>
    </row>
    <row r="130" spans="1:17" ht="15" x14ac:dyDescent="0.2">
      <c r="A130" s="22" t="s">
        <v>186</v>
      </c>
      <c r="B130" s="23">
        <v>11</v>
      </c>
      <c r="C130" s="24">
        <v>9.6</v>
      </c>
      <c r="D130" s="25">
        <v>7.2</v>
      </c>
      <c r="E130" s="24">
        <v>4.5</v>
      </c>
      <c r="F130" s="24">
        <v>4.4000000000000004</v>
      </c>
      <c r="G130" s="24">
        <v>6.2</v>
      </c>
      <c r="H130" s="24">
        <v>13.950000000000001</v>
      </c>
      <c r="K130" s="39">
        <v>101</v>
      </c>
      <c r="L130" s="39">
        <v>10.907350060256526</v>
      </c>
      <c r="M130" s="39">
        <v>-1.7573500602565275</v>
      </c>
      <c r="N130" s="39">
        <v>-2.1791208081526077</v>
      </c>
      <c r="P130" s="39">
        <v>50.25</v>
      </c>
      <c r="Q130" s="39">
        <v>11.399999999999999</v>
      </c>
    </row>
    <row r="131" spans="1:17" ht="15" x14ac:dyDescent="0.2">
      <c r="A131" s="22" t="s">
        <v>187</v>
      </c>
      <c r="B131" s="23">
        <v>4</v>
      </c>
      <c r="C131" s="24">
        <v>8.3000000000000007</v>
      </c>
      <c r="D131" s="25">
        <v>2.8</v>
      </c>
      <c r="E131" s="24">
        <v>5.2</v>
      </c>
      <c r="F131" s="24">
        <v>1.2</v>
      </c>
      <c r="G131" s="24">
        <v>2.6</v>
      </c>
      <c r="H131" s="24">
        <v>9.3000000000000007</v>
      </c>
      <c r="K131" s="39">
        <v>102</v>
      </c>
      <c r="L131" s="39">
        <v>12.162849575469359</v>
      </c>
      <c r="M131" s="39">
        <v>-1.5128495754693603</v>
      </c>
      <c r="N131" s="39">
        <v>-1.8759392701923554</v>
      </c>
      <c r="P131" s="39">
        <v>50.75</v>
      </c>
      <c r="Q131" s="39">
        <v>11.55</v>
      </c>
    </row>
    <row r="132" spans="1:17" ht="15" x14ac:dyDescent="0.2">
      <c r="A132" s="22" t="s">
        <v>188</v>
      </c>
      <c r="B132" s="23">
        <v>9</v>
      </c>
      <c r="C132" s="24">
        <v>8.6</v>
      </c>
      <c r="D132" s="25">
        <v>5.0999999999999996</v>
      </c>
      <c r="E132" s="24">
        <v>3.7</v>
      </c>
      <c r="F132" s="24">
        <v>5</v>
      </c>
      <c r="G132" s="24">
        <v>6.1</v>
      </c>
      <c r="H132" s="24">
        <v>12</v>
      </c>
      <c r="K132" s="39">
        <v>103</v>
      </c>
      <c r="L132" s="39">
        <v>11.680747146715749</v>
      </c>
      <c r="M132" s="39">
        <v>-0.28074714671575052</v>
      </c>
      <c r="N132" s="39">
        <v>-0.34812753763382848</v>
      </c>
      <c r="P132" s="39">
        <v>51.25</v>
      </c>
      <c r="Q132" s="39">
        <v>11.55</v>
      </c>
    </row>
    <row r="133" spans="1:17" ht="15" x14ac:dyDescent="0.2">
      <c r="A133" s="22" t="s">
        <v>189</v>
      </c>
      <c r="B133" s="23">
        <v>9</v>
      </c>
      <c r="C133" s="24">
        <v>8</v>
      </c>
      <c r="D133" s="25">
        <v>2.5</v>
      </c>
      <c r="E133" s="24">
        <v>5.2</v>
      </c>
      <c r="F133" s="24">
        <v>4.5999999999999996</v>
      </c>
      <c r="G133" s="24">
        <v>6.9</v>
      </c>
      <c r="H133" s="24">
        <v>10.649999999999999</v>
      </c>
      <c r="K133" s="39">
        <v>104</v>
      </c>
      <c r="L133" s="39">
        <v>13.202783566932464</v>
      </c>
      <c r="M133" s="39">
        <v>0.2972164330675362</v>
      </c>
      <c r="N133" s="39">
        <v>0.3685495158134981</v>
      </c>
      <c r="P133" s="39">
        <v>51.75</v>
      </c>
      <c r="Q133" s="39">
        <v>11.55</v>
      </c>
    </row>
    <row r="134" spans="1:17" ht="15" x14ac:dyDescent="0.2">
      <c r="A134" s="22" t="s">
        <v>190</v>
      </c>
      <c r="B134" s="23">
        <v>2</v>
      </c>
      <c r="C134" s="24">
        <v>6.4</v>
      </c>
      <c r="D134" s="25">
        <v>3.2</v>
      </c>
      <c r="E134" s="24">
        <v>8.4</v>
      </c>
      <c r="F134" s="24">
        <v>2.4</v>
      </c>
      <c r="G134" s="24">
        <v>3.6</v>
      </c>
      <c r="H134" s="24">
        <v>9.75</v>
      </c>
      <c r="K134" s="39">
        <v>105</v>
      </c>
      <c r="L134" s="39">
        <v>12.56373833064394</v>
      </c>
      <c r="M134" s="39">
        <v>0.78626166935606179</v>
      </c>
      <c r="N134" s="39">
        <v>0.97496748262921151</v>
      </c>
      <c r="P134" s="39">
        <v>52.25</v>
      </c>
      <c r="Q134" s="39">
        <v>11.55</v>
      </c>
    </row>
    <row r="135" spans="1:17" ht="15" x14ac:dyDescent="0.2">
      <c r="A135" s="22" t="s">
        <v>191</v>
      </c>
      <c r="B135" s="23">
        <v>10</v>
      </c>
      <c r="C135" s="24">
        <v>6.6</v>
      </c>
      <c r="D135" s="25">
        <v>3.8</v>
      </c>
      <c r="E135" s="24">
        <v>8.1999999999999993</v>
      </c>
      <c r="F135" s="24">
        <v>4.3</v>
      </c>
      <c r="G135" s="24">
        <v>6.3</v>
      </c>
      <c r="H135" s="24">
        <v>10.649999999999999</v>
      </c>
      <c r="K135" s="39">
        <v>106</v>
      </c>
      <c r="L135" s="39">
        <v>11.302459555733204</v>
      </c>
      <c r="M135" s="39">
        <v>-5.2459555733204155E-2</v>
      </c>
      <c r="N135" s="39">
        <v>-6.5050050112371735E-2</v>
      </c>
      <c r="P135" s="39">
        <v>52.75</v>
      </c>
      <c r="Q135" s="39">
        <v>11.55</v>
      </c>
    </row>
    <row r="136" spans="1:17" ht="15" x14ac:dyDescent="0.2">
      <c r="A136" s="22" t="s">
        <v>192</v>
      </c>
      <c r="B136" s="23">
        <v>14</v>
      </c>
      <c r="C136" s="24">
        <v>7.6</v>
      </c>
      <c r="D136" s="25">
        <v>4</v>
      </c>
      <c r="E136" s="24">
        <v>5.8</v>
      </c>
      <c r="F136" s="24">
        <v>3.6</v>
      </c>
      <c r="G136" s="24">
        <v>6</v>
      </c>
      <c r="H136" s="24">
        <v>12.299999999999999</v>
      </c>
      <c r="K136" s="39">
        <v>107</v>
      </c>
      <c r="L136" s="39">
        <v>13.217434683124109</v>
      </c>
      <c r="M136" s="39">
        <v>0.73256531687589188</v>
      </c>
      <c r="N136" s="39">
        <v>0.90838379981171158</v>
      </c>
      <c r="P136" s="39">
        <v>53.25</v>
      </c>
      <c r="Q136" s="39">
        <v>11.55</v>
      </c>
    </row>
    <row r="137" spans="1:17" ht="15" x14ac:dyDescent="0.2">
      <c r="A137" s="22" t="s">
        <v>193</v>
      </c>
      <c r="B137" s="23">
        <v>1</v>
      </c>
      <c r="C137" s="24">
        <v>9.4</v>
      </c>
      <c r="D137" s="25">
        <v>4.0999999999999996</v>
      </c>
      <c r="E137" s="24">
        <v>7.6</v>
      </c>
      <c r="F137" s="24">
        <v>5.0999999999999996</v>
      </c>
      <c r="G137" s="24">
        <v>5.6</v>
      </c>
      <c r="H137" s="24">
        <v>10.5</v>
      </c>
      <c r="K137" s="39">
        <v>108</v>
      </c>
      <c r="L137" s="39">
        <v>11.881915126748957</v>
      </c>
      <c r="M137" s="39">
        <v>0.11808487325104267</v>
      </c>
      <c r="N137" s="39">
        <v>0.14642569528341334</v>
      </c>
      <c r="P137" s="39">
        <v>53.75</v>
      </c>
      <c r="Q137" s="39">
        <v>11.55</v>
      </c>
    </row>
    <row r="138" spans="1:17" ht="15" x14ac:dyDescent="0.2">
      <c r="A138" s="22" t="s">
        <v>194</v>
      </c>
      <c r="B138" s="23">
        <v>4</v>
      </c>
      <c r="C138" s="24">
        <v>8.3000000000000007</v>
      </c>
      <c r="D138" s="25">
        <v>2.8</v>
      </c>
      <c r="E138" s="24">
        <v>5.2</v>
      </c>
      <c r="F138" s="24">
        <v>1.8</v>
      </c>
      <c r="G138" s="24">
        <v>3.1</v>
      </c>
      <c r="H138" s="24">
        <v>10.050000000000001</v>
      </c>
      <c r="K138" s="39">
        <v>109</v>
      </c>
      <c r="L138" s="39">
        <v>11.426050320152019</v>
      </c>
      <c r="M138" s="39">
        <v>-2.6050320152020134E-2</v>
      </c>
      <c r="N138" s="39">
        <v>-3.2302496802496937E-2</v>
      </c>
      <c r="P138" s="39">
        <v>54.25</v>
      </c>
      <c r="Q138" s="39">
        <v>11.850000000000001</v>
      </c>
    </row>
    <row r="139" spans="1:17" ht="15" x14ac:dyDescent="0.2">
      <c r="A139" s="22" t="s">
        <v>195</v>
      </c>
      <c r="B139" s="23">
        <v>13</v>
      </c>
      <c r="C139" s="24">
        <v>7.8</v>
      </c>
      <c r="D139" s="25">
        <v>4.9000000000000004</v>
      </c>
      <c r="E139" s="24">
        <v>7.9</v>
      </c>
      <c r="F139" s="24">
        <v>4.0999999999999996</v>
      </c>
      <c r="G139" s="24">
        <v>5.7</v>
      </c>
      <c r="H139" s="24">
        <v>11.25</v>
      </c>
      <c r="K139" s="39">
        <v>110</v>
      </c>
      <c r="L139" s="39">
        <v>10.433323640801046</v>
      </c>
      <c r="M139" s="39">
        <v>0.21667635919895289</v>
      </c>
      <c r="N139" s="39">
        <v>0.26867951562039</v>
      </c>
      <c r="P139" s="39">
        <v>54.75</v>
      </c>
      <c r="Q139" s="39">
        <v>11.850000000000001</v>
      </c>
    </row>
    <row r="140" spans="1:17" ht="15" x14ac:dyDescent="0.2">
      <c r="A140" s="22" t="s">
        <v>196</v>
      </c>
      <c r="B140" s="23">
        <v>13</v>
      </c>
      <c r="C140" s="24">
        <v>7.1</v>
      </c>
      <c r="D140" s="25">
        <v>4.2</v>
      </c>
      <c r="E140" s="24">
        <v>9.9</v>
      </c>
      <c r="F140" s="24">
        <v>2.8</v>
      </c>
      <c r="G140" s="24">
        <v>3.3</v>
      </c>
      <c r="H140" s="24">
        <v>11.100000000000001</v>
      </c>
      <c r="K140" s="39">
        <v>111</v>
      </c>
      <c r="L140" s="39">
        <v>13.631880112653311</v>
      </c>
      <c r="M140" s="39">
        <v>-1.4818801126533128</v>
      </c>
      <c r="N140" s="39">
        <v>-1.8375370176383559</v>
      </c>
      <c r="P140" s="39">
        <v>55.25</v>
      </c>
      <c r="Q140" s="39">
        <v>11.850000000000001</v>
      </c>
    </row>
    <row r="141" spans="1:17" ht="15" x14ac:dyDescent="0.2">
      <c r="A141" s="22" t="s">
        <v>197</v>
      </c>
      <c r="B141" s="23">
        <v>15</v>
      </c>
      <c r="C141" s="24">
        <v>7.6</v>
      </c>
      <c r="D141" s="25">
        <v>3.6</v>
      </c>
      <c r="E141" s="24">
        <v>7.4</v>
      </c>
      <c r="F141" s="24">
        <v>4.4000000000000004</v>
      </c>
      <c r="G141" s="24">
        <v>4.8</v>
      </c>
      <c r="H141" s="24">
        <v>11.100000000000001</v>
      </c>
      <c r="K141" s="39">
        <v>112</v>
      </c>
      <c r="L141" s="39">
        <v>12.73266397412289</v>
      </c>
      <c r="M141" s="39">
        <v>-0.88266397412288811</v>
      </c>
      <c r="N141" s="39">
        <v>-1.0945067099136123</v>
      </c>
      <c r="P141" s="39">
        <v>55.75</v>
      </c>
      <c r="Q141" s="39">
        <v>11.850000000000001</v>
      </c>
    </row>
    <row r="142" spans="1:17" ht="15" x14ac:dyDescent="0.2">
      <c r="A142" s="22" t="s">
        <v>198</v>
      </c>
      <c r="B142" s="23">
        <v>12</v>
      </c>
      <c r="C142" s="24">
        <v>5.6</v>
      </c>
      <c r="D142" s="25">
        <v>4.9000000000000004</v>
      </c>
      <c r="E142" s="24">
        <v>9.1</v>
      </c>
      <c r="F142" s="24">
        <v>4.5</v>
      </c>
      <c r="G142" s="24">
        <v>6.3</v>
      </c>
      <c r="H142" s="24">
        <v>11.850000000000001</v>
      </c>
      <c r="K142" s="39">
        <v>113</v>
      </c>
      <c r="L142" s="39">
        <v>10.670307559267394</v>
      </c>
      <c r="M142" s="39">
        <v>0.12969244073260633</v>
      </c>
      <c r="N142" s="39">
        <v>0.16081912343592303</v>
      </c>
      <c r="P142" s="39">
        <v>56.25</v>
      </c>
      <c r="Q142" s="39">
        <v>11.850000000000001</v>
      </c>
    </row>
    <row r="143" spans="1:17" ht="15" x14ac:dyDescent="0.2">
      <c r="A143" s="22" t="s">
        <v>199</v>
      </c>
      <c r="B143" s="23">
        <v>3</v>
      </c>
      <c r="C143" s="24">
        <v>9.9</v>
      </c>
      <c r="D143" s="25">
        <v>4.3</v>
      </c>
      <c r="E143" s="24">
        <v>5.4</v>
      </c>
      <c r="F143" s="24">
        <v>4</v>
      </c>
      <c r="G143" s="24">
        <v>5.8</v>
      </c>
      <c r="H143" s="24">
        <v>12</v>
      </c>
      <c r="K143" s="39">
        <v>114</v>
      </c>
      <c r="L143" s="39">
        <v>12.769456761205403</v>
      </c>
      <c r="M143" s="39">
        <v>-1.2194567612054019</v>
      </c>
      <c r="N143" s="39">
        <v>-1.5121310563458108</v>
      </c>
      <c r="P143" s="39">
        <v>56.75</v>
      </c>
      <c r="Q143" s="39">
        <v>11.850000000000001</v>
      </c>
    </row>
    <row r="144" spans="1:17" ht="15" x14ac:dyDescent="0.2">
      <c r="A144" s="22" t="s">
        <v>200</v>
      </c>
      <c r="B144" s="23">
        <v>3</v>
      </c>
      <c r="C144" s="24">
        <v>9.1999999999999993</v>
      </c>
      <c r="D144" s="25">
        <v>4.9000000000000004</v>
      </c>
      <c r="E144" s="24">
        <v>4.5</v>
      </c>
      <c r="F144" s="24">
        <v>4.2</v>
      </c>
      <c r="G144" s="24">
        <v>6.9</v>
      </c>
      <c r="H144" s="24">
        <v>12</v>
      </c>
      <c r="K144" s="39">
        <v>115</v>
      </c>
      <c r="L144" s="39">
        <v>12.32292255731139</v>
      </c>
      <c r="M144" s="39">
        <v>-0.47292255731138866</v>
      </c>
      <c r="N144" s="39">
        <v>-0.58642578310866356</v>
      </c>
      <c r="P144" s="39">
        <v>57.25</v>
      </c>
      <c r="Q144" s="39">
        <v>11.850000000000001</v>
      </c>
    </row>
    <row r="145" spans="1:17" ht="15" x14ac:dyDescent="0.2">
      <c r="A145" s="22" t="s">
        <v>201</v>
      </c>
      <c r="B145" s="23">
        <v>7</v>
      </c>
      <c r="C145" s="24">
        <v>9.1</v>
      </c>
      <c r="D145" s="25">
        <v>5.3</v>
      </c>
      <c r="E145" s="24">
        <v>7.3</v>
      </c>
      <c r="F145" s="24">
        <v>4.5</v>
      </c>
      <c r="G145" s="24">
        <v>5.0999999999999996</v>
      </c>
      <c r="H145" s="24">
        <v>12.600000000000001</v>
      </c>
      <c r="K145" s="39">
        <v>116</v>
      </c>
      <c r="L145" s="39">
        <v>11.512808781046726</v>
      </c>
      <c r="M145" s="39">
        <v>-1.1628087810467242</v>
      </c>
      <c r="N145" s="39">
        <v>-1.4418873438975515</v>
      </c>
      <c r="P145" s="39">
        <v>57.75</v>
      </c>
      <c r="Q145" s="39">
        <v>11.850000000000001</v>
      </c>
    </row>
    <row r="146" spans="1:17" ht="15" x14ac:dyDescent="0.2">
      <c r="A146" s="22" t="s">
        <v>202</v>
      </c>
      <c r="B146" s="23">
        <v>7</v>
      </c>
      <c r="C146" s="24">
        <v>9.9</v>
      </c>
      <c r="D146" s="25">
        <v>5.7</v>
      </c>
      <c r="E146" s="24">
        <v>3.8</v>
      </c>
      <c r="F146" s="24">
        <v>3.8</v>
      </c>
      <c r="G146" s="24">
        <v>5.4</v>
      </c>
      <c r="H146" s="24">
        <v>13.200000000000001</v>
      </c>
      <c r="K146" s="39">
        <v>117</v>
      </c>
      <c r="L146" s="39">
        <v>13.794514857381923</v>
      </c>
      <c r="M146" s="39">
        <v>0.45548514261807682</v>
      </c>
      <c r="N146" s="39">
        <v>0.56480332207603634</v>
      </c>
      <c r="P146" s="39">
        <v>58.25</v>
      </c>
      <c r="Q146" s="39">
        <v>11.850000000000001</v>
      </c>
    </row>
    <row r="147" spans="1:17" ht="15" x14ac:dyDescent="0.2">
      <c r="A147" s="22" t="s">
        <v>203</v>
      </c>
      <c r="B147" s="23">
        <v>14</v>
      </c>
      <c r="C147" s="24">
        <v>9.9</v>
      </c>
      <c r="D147" s="25">
        <v>5.7</v>
      </c>
      <c r="E147" s="24">
        <v>3.8</v>
      </c>
      <c r="F147" s="24">
        <v>4.0999999999999996</v>
      </c>
      <c r="G147" s="24">
        <v>4.0999999999999996</v>
      </c>
      <c r="H147" s="24">
        <v>11.850000000000001</v>
      </c>
      <c r="K147" s="39">
        <v>118</v>
      </c>
      <c r="L147" s="39">
        <v>10.374859717941488</v>
      </c>
      <c r="M147" s="39">
        <v>0.87514028205851169</v>
      </c>
      <c r="N147" s="39">
        <v>1.0851773029261269</v>
      </c>
      <c r="P147" s="39">
        <v>58.75</v>
      </c>
      <c r="Q147" s="39">
        <v>11.850000000000001</v>
      </c>
    </row>
    <row r="148" spans="1:17" ht="15" x14ac:dyDescent="0.2">
      <c r="A148" s="22" t="s">
        <v>204</v>
      </c>
      <c r="B148" s="23">
        <v>5</v>
      </c>
      <c r="C148" s="24">
        <v>6.6</v>
      </c>
      <c r="D148" s="25">
        <v>3.8</v>
      </c>
      <c r="E148" s="24">
        <v>8.1999999999999993</v>
      </c>
      <c r="F148" s="24">
        <v>4.5999999999999996</v>
      </c>
      <c r="G148" s="24">
        <v>4.7</v>
      </c>
      <c r="H148" s="24">
        <v>9</v>
      </c>
      <c r="K148" s="39">
        <v>119</v>
      </c>
      <c r="L148" s="39">
        <v>12.356032882808968</v>
      </c>
      <c r="M148" s="39">
        <v>-0.35603288280896805</v>
      </c>
      <c r="N148" s="39">
        <v>-0.4414821388530461</v>
      </c>
      <c r="P148" s="39">
        <v>59.25</v>
      </c>
      <c r="Q148" s="39">
        <v>11.850000000000001</v>
      </c>
    </row>
    <row r="149" spans="1:17" ht="15" x14ac:dyDescent="0.2">
      <c r="A149" s="22" t="s">
        <v>205</v>
      </c>
      <c r="B149" s="23">
        <v>15</v>
      </c>
      <c r="C149" s="24">
        <v>9.1</v>
      </c>
      <c r="D149" s="25">
        <v>5.2</v>
      </c>
      <c r="E149" s="24">
        <v>7.3</v>
      </c>
      <c r="F149" s="24">
        <v>3.7</v>
      </c>
      <c r="G149" s="24">
        <v>4.7</v>
      </c>
      <c r="H149" s="24">
        <v>12.299999999999999</v>
      </c>
      <c r="K149" s="39">
        <v>120</v>
      </c>
      <c r="L149" s="39">
        <v>10.12192828163403</v>
      </c>
      <c r="M149" s="39">
        <v>0.52807171836596822</v>
      </c>
      <c r="N149" s="39">
        <v>0.65481095412498969</v>
      </c>
      <c r="P149" s="39">
        <v>59.75</v>
      </c>
      <c r="Q149" s="39">
        <v>11.850000000000001</v>
      </c>
    </row>
    <row r="150" spans="1:17" ht="15" x14ac:dyDescent="0.2">
      <c r="A150" s="22" t="s">
        <v>206</v>
      </c>
      <c r="B150" s="23">
        <v>7</v>
      </c>
      <c r="C150" s="24">
        <v>5.0999999999999996</v>
      </c>
      <c r="D150" s="25">
        <v>6.6</v>
      </c>
      <c r="E150" s="24">
        <v>5.9</v>
      </c>
      <c r="F150" s="24">
        <v>5.0999999999999996</v>
      </c>
      <c r="G150" s="24">
        <v>6.2</v>
      </c>
      <c r="H150" s="24">
        <v>12.600000000000001</v>
      </c>
      <c r="K150" s="39">
        <v>121</v>
      </c>
      <c r="L150" s="39">
        <v>12.619933506663131</v>
      </c>
      <c r="M150" s="39">
        <v>0.58006649333687044</v>
      </c>
      <c r="N150" s="39">
        <v>0.71928467431126053</v>
      </c>
      <c r="P150" s="39">
        <v>60.25</v>
      </c>
      <c r="Q150" s="39">
        <v>11.850000000000001</v>
      </c>
    </row>
    <row r="151" spans="1:17" ht="15" x14ac:dyDescent="0.2">
      <c r="A151" s="22" t="s">
        <v>207</v>
      </c>
      <c r="B151" s="23">
        <v>13</v>
      </c>
      <c r="C151" s="24">
        <v>6</v>
      </c>
      <c r="D151" s="25">
        <v>4.0999999999999996</v>
      </c>
      <c r="E151" s="24">
        <v>8</v>
      </c>
      <c r="F151" s="24">
        <v>4.3</v>
      </c>
      <c r="G151" s="24">
        <v>5.8</v>
      </c>
      <c r="H151" s="24">
        <v>11.100000000000001</v>
      </c>
      <c r="K151" s="39">
        <v>122</v>
      </c>
      <c r="L151" s="39">
        <v>11.468884876362846</v>
      </c>
      <c r="M151" s="39">
        <v>0.53111512363715363</v>
      </c>
      <c r="N151" s="39">
        <v>0.65858478832232281</v>
      </c>
      <c r="P151" s="39">
        <v>60.75</v>
      </c>
      <c r="Q151" s="39">
        <v>12</v>
      </c>
    </row>
    <row r="152" spans="1:17" ht="15" x14ac:dyDescent="0.2">
      <c r="A152" s="22" t="s">
        <v>208</v>
      </c>
      <c r="B152" s="23">
        <v>8</v>
      </c>
      <c r="C152" s="24">
        <v>8.9</v>
      </c>
      <c r="D152" s="25">
        <v>5.8</v>
      </c>
      <c r="E152" s="24">
        <v>8.1999999999999993</v>
      </c>
      <c r="F152" s="24">
        <v>5</v>
      </c>
      <c r="G152" s="24">
        <v>5.7</v>
      </c>
      <c r="H152" s="24">
        <v>12</v>
      </c>
      <c r="K152" s="39">
        <v>123</v>
      </c>
      <c r="L152" s="39">
        <v>9.8859790914428256</v>
      </c>
      <c r="M152" s="39">
        <v>1.6640209085571751</v>
      </c>
      <c r="N152" s="39">
        <v>2.063392302446919</v>
      </c>
      <c r="P152" s="39">
        <v>61.25</v>
      </c>
      <c r="Q152" s="39">
        <v>12</v>
      </c>
    </row>
    <row r="153" spans="1:17" ht="15" x14ac:dyDescent="0.2">
      <c r="A153" s="22" t="s">
        <v>209</v>
      </c>
      <c r="B153" s="23">
        <v>5</v>
      </c>
      <c r="C153" s="24">
        <v>6.2</v>
      </c>
      <c r="D153" s="25">
        <v>3.3</v>
      </c>
      <c r="E153" s="24">
        <v>6.9</v>
      </c>
      <c r="F153" s="24">
        <v>4</v>
      </c>
      <c r="G153" s="24">
        <v>5.4</v>
      </c>
      <c r="H153" s="24">
        <v>9.8999999999999986</v>
      </c>
      <c r="K153" s="39">
        <v>124</v>
      </c>
      <c r="L153" s="39">
        <v>11.667025009481334</v>
      </c>
      <c r="M153" s="39">
        <v>0.63297499051866524</v>
      </c>
      <c r="N153" s="39">
        <v>0.78489141354004155</v>
      </c>
      <c r="P153" s="39">
        <v>61.75</v>
      </c>
      <c r="Q153" s="39">
        <v>12</v>
      </c>
    </row>
    <row r="154" spans="1:17" ht="15" x14ac:dyDescent="0.2">
      <c r="A154" s="22" t="s">
        <v>210</v>
      </c>
      <c r="B154" s="23">
        <v>9</v>
      </c>
      <c r="C154" s="24">
        <v>7.2</v>
      </c>
      <c r="D154" s="25">
        <v>4.3</v>
      </c>
      <c r="E154" s="24">
        <v>10</v>
      </c>
      <c r="F154" s="24">
        <v>3</v>
      </c>
      <c r="G154" s="24">
        <v>3.8</v>
      </c>
      <c r="H154" s="24">
        <v>11.399999999999999</v>
      </c>
      <c r="K154" s="39">
        <v>125</v>
      </c>
      <c r="L154" s="39">
        <v>10.630936216500002</v>
      </c>
      <c r="M154" s="39">
        <v>-0.88093621650000209</v>
      </c>
      <c r="N154" s="39">
        <v>-1.0923642838411851</v>
      </c>
      <c r="P154" s="39">
        <v>62.25</v>
      </c>
      <c r="Q154" s="39">
        <v>12</v>
      </c>
    </row>
    <row r="155" spans="1:17" ht="15" x14ac:dyDescent="0.2">
      <c r="A155" s="22" t="s">
        <v>211</v>
      </c>
      <c r="B155" s="23">
        <v>6</v>
      </c>
      <c r="C155" s="24">
        <v>8.8000000000000007</v>
      </c>
      <c r="D155" s="25">
        <v>3.5</v>
      </c>
      <c r="E155" s="24">
        <v>6.7</v>
      </c>
      <c r="F155" s="24">
        <v>4.0999999999999996</v>
      </c>
      <c r="G155" s="24">
        <v>5.4</v>
      </c>
      <c r="H155" s="24">
        <v>11.25</v>
      </c>
      <c r="K155" s="39">
        <v>126</v>
      </c>
      <c r="L155" s="39">
        <v>12.1022997332824</v>
      </c>
      <c r="M155" s="39">
        <v>4.7700266717598083E-2</v>
      </c>
      <c r="N155" s="39">
        <v>5.9148513497404187E-2</v>
      </c>
      <c r="P155" s="39">
        <v>62.75</v>
      </c>
      <c r="Q155" s="39">
        <v>12</v>
      </c>
    </row>
    <row r="156" spans="1:17" ht="15" x14ac:dyDescent="0.2">
      <c r="A156" s="22" t="s">
        <v>212</v>
      </c>
      <c r="B156" s="23">
        <v>3</v>
      </c>
      <c r="C156" s="24">
        <v>6.3</v>
      </c>
      <c r="D156" s="25">
        <v>5.0999999999999996</v>
      </c>
      <c r="E156" s="24">
        <v>8.4</v>
      </c>
      <c r="F156" s="24">
        <v>4.4000000000000004</v>
      </c>
      <c r="G156" s="24">
        <v>5.3</v>
      </c>
      <c r="H156" s="24">
        <v>10.649999999999999</v>
      </c>
      <c r="K156" s="39">
        <v>127</v>
      </c>
      <c r="L156" s="39">
        <v>12.833314382951126</v>
      </c>
      <c r="M156" s="39">
        <v>-0.6833143829511279</v>
      </c>
      <c r="N156" s="39">
        <v>-0.84731245303590985</v>
      </c>
      <c r="P156" s="39">
        <v>63.25</v>
      </c>
      <c r="Q156" s="39">
        <v>12</v>
      </c>
    </row>
    <row r="157" spans="1:17" ht="15" x14ac:dyDescent="0.2">
      <c r="A157" s="22" t="s">
        <v>213</v>
      </c>
      <c r="B157" s="23">
        <v>2</v>
      </c>
      <c r="C157" s="24">
        <v>9.6999999999999993</v>
      </c>
      <c r="D157" s="25">
        <v>4.3</v>
      </c>
      <c r="E157" s="24">
        <v>4.8</v>
      </c>
      <c r="F157" s="24">
        <v>4</v>
      </c>
      <c r="G157" s="24">
        <v>5.8</v>
      </c>
      <c r="H157" s="24">
        <v>11.850000000000001</v>
      </c>
      <c r="K157" s="39">
        <v>128</v>
      </c>
      <c r="L157" s="39">
        <v>10.375814129727621</v>
      </c>
      <c r="M157" s="39">
        <v>-2.5814129727619317E-2</v>
      </c>
      <c r="N157" s="39">
        <v>-3.2009619771256451E-2</v>
      </c>
      <c r="P157" s="39">
        <v>63.75</v>
      </c>
      <c r="Q157" s="39">
        <v>12</v>
      </c>
    </row>
    <row r="158" spans="1:17" ht="15" x14ac:dyDescent="0.2">
      <c r="A158" s="22" t="s">
        <v>214</v>
      </c>
      <c r="B158" s="23">
        <v>1</v>
      </c>
      <c r="C158" s="24">
        <v>5</v>
      </c>
      <c r="D158" s="25">
        <v>3.6</v>
      </c>
      <c r="E158" s="24">
        <v>8.1999999999999993</v>
      </c>
      <c r="F158" s="24">
        <v>3.7</v>
      </c>
      <c r="G158" s="24">
        <v>4.4000000000000004</v>
      </c>
      <c r="H158" s="24">
        <v>11.399999999999999</v>
      </c>
      <c r="K158" s="39">
        <v>129</v>
      </c>
      <c r="L158" s="39">
        <v>14.006888199374774</v>
      </c>
      <c r="M158" s="39">
        <v>-5.6888199374773407E-2</v>
      </c>
      <c r="N158" s="39">
        <v>-7.0541585196638085E-2</v>
      </c>
      <c r="P158" s="39">
        <v>64.25</v>
      </c>
      <c r="Q158" s="39">
        <v>12</v>
      </c>
    </row>
    <row r="159" spans="1:17" ht="15" x14ac:dyDescent="0.2">
      <c r="A159" s="22" t="s">
        <v>215</v>
      </c>
      <c r="B159" s="23">
        <v>10</v>
      </c>
      <c r="C159" s="24">
        <v>7.4</v>
      </c>
      <c r="D159" s="25">
        <v>3.4</v>
      </c>
      <c r="E159" s="24">
        <v>7.2</v>
      </c>
      <c r="F159" s="24">
        <v>4</v>
      </c>
      <c r="G159" s="24">
        <v>4.3</v>
      </c>
      <c r="H159" s="24">
        <v>10.649999999999999</v>
      </c>
      <c r="K159" s="39">
        <v>130</v>
      </c>
      <c r="L159" s="39">
        <v>10.126364723724663</v>
      </c>
      <c r="M159" s="39">
        <v>-0.8263647237246623</v>
      </c>
      <c r="N159" s="39">
        <v>-1.024695423704501</v>
      </c>
      <c r="P159" s="39">
        <v>64.75</v>
      </c>
      <c r="Q159" s="39">
        <v>12</v>
      </c>
    </row>
    <row r="160" spans="1:17" ht="15" x14ac:dyDescent="0.2">
      <c r="A160" s="22" t="s">
        <v>216</v>
      </c>
      <c r="B160" s="23">
        <v>5</v>
      </c>
      <c r="C160" s="24">
        <v>5.5</v>
      </c>
      <c r="D160" s="25">
        <v>3.7</v>
      </c>
      <c r="E160" s="24">
        <v>6</v>
      </c>
      <c r="F160" s="24">
        <v>4.3</v>
      </c>
      <c r="G160" s="24">
        <v>5.7</v>
      </c>
      <c r="H160" s="24">
        <v>11.399999999999999</v>
      </c>
      <c r="K160" s="39">
        <v>131</v>
      </c>
      <c r="L160" s="39">
        <v>12.447536384104339</v>
      </c>
      <c r="M160" s="39">
        <v>-0.44753638410433894</v>
      </c>
      <c r="N160" s="39">
        <v>-0.55494683106266474</v>
      </c>
      <c r="P160" s="39">
        <v>65.25</v>
      </c>
      <c r="Q160" s="39">
        <v>12</v>
      </c>
    </row>
    <row r="161" spans="1:17" ht="15" x14ac:dyDescent="0.2">
      <c r="A161" s="22" t="s">
        <v>217</v>
      </c>
      <c r="B161" s="23">
        <v>13</v>
      </c>
      <c r="C161" s="24">
        <v>9.1</v>
      </c>
      <c r="D161" s="25">
        <v>5.0999999999999996</v>
      </c>
      <c r="E161" s="24">
        <v>8.3000000000000007</v>
      </c>
      <c r="F161" s="24">
        <v>4.5999999999999996</v>
      </c>
      <c r="G161" s="24">
        <v>4.8</v>
      </c>
      <c r="H161" s="24">
        <v>12.299999999999999</v>
      </c>
      <c r="K161" s="39">
        <v>132</v>
      </c>
      <c r="L161" s="39">
        <v>11.146226363181736</v>
      </c>
      <c r="M161" s="39">
        <v>-0.49622636318173718</v>
      </c>
      <c r="N161" s="39">
        <v>-0.61532259167838732</v>
      </c>
      <c r="P161" s="39">
        <v>65.75</v>
      </c>
      <c r="Q161" s="39">
        <v>12</v>
      </c>
    </row>
    <row r="162" spans="1:17" ht="15" x14ac:dyDescent="0.2">
      <c r="A162" s="22" t="s">
        <v>218</v>
      </c>
      <c r="B162" s="23">
        <v>5</v>
      </c>
      <c r="C162" s="24">
        <v>6.7</v>
      </c>
      <c r="D162" s="25">
        <v>3.7</v>
      </c>
      <c r="E162" s="24">
        <v>9.1999999999999993</v>
      </c>
      <c r="F162" s="24">
        <v>3.7</v>
      </c>
      <c r="G162" s="24">
        <v>4.9000000000000004</v>
      </c>
      <c r="H162" s="24">
        <v>10.350000000000001</v>
      </c>
      <c r="K162" s="39">
        <v>133</v>
      </c>
      <c r="L162" s="39">
        <v>9.6202659994519415</v>
      </c>
      <c r="M162" s="39">
        <v>0.1297340005480585</v>
      </c>
      <c r="N162" s="39">
        <v>0.16087065776632367</v>
      </c>
      <c r="P162" s="39">
        <v>66.25</v>
      </c>
      <c r="Q162" s="39">
        <v>12</v>
      </c>
    </row>
    <row r="163" spans="1:17" ht="15" x14ac:dyDescent="0.2">
      <c r="A163" s="22" t="s">
        <v>219</v>
      </c>
      <c r="B163" s="23">
        <v>11</v>
      </c>
      <c r="C163" s="24">
        <v>6.3</v>
      </c>
      <c r="D163" s="25">
        <v>6</v>
      </c>
      <c r="E163" s="24">
        <v>8.8000000000000007</v>
      </c>
      <c r="F163" s="24">
        <v>6.4</v>
      </c>
      <c r="G163" s="24">
        <v>6.4</v>
      </c>
      <c r="H163" s="24">
        <v>12.149999999999999</v>
      </c>
      <c r="K163" s="39">
        <v>134</v>
      </c>
      <c r="L163" s="39">
        <v>11.167654868532445</v>
      </c>
      <c r="M163" s="39">
        <v>-0.51765486853244624</v>
      </c>
      <c r="N163" s="39">
        <v>-0.6418940204183865</v>
      </c>
      <c r="P163" s="39">
        <v>66.75</v>
      </c>
      <c r="Q163" s="39">
        <v>12</v>
      </c>
    </row>
    <row r="164" spans="1:17" ht="15" x14ac:dyDescent="0.2">
      <c r="A164" s="22" t="s">
        <v>220</v>
      </c>
      <c r="B164" s="23">
        <v>13</v>
      </c>
      <c r="C164" s="24">
        <v>8.3000000000000007</v>
      </c>
      <c r="D164" s="25">
        <v>3.7</v>
      </c>
      <c r="E164" s="24">
        <v>5.3</v>
      </c>
      <c r="F164" s="24">
        <v>3.6</v>
      </c>
      <c r="G164" s="24">
        <v>4.9000000000000004</v>
      </c>
      <c r="H164" s="24">
        <v>11.399999999999999</v>
      </c>
      <c r="K164" s="39">
        <v>135</v>
      </c>
      <c r="L164" s="39">
        <v>12.02406595240711</v>
      </c>
      <c r="M164" s="39">
        <v>0.27593404759288909</v>
      </c>
      <c r="N164" s="39">
        <v>0.34215927627968634</v>
      </c>
      <c r="P164" s="39">
        <v>67.25</v>
      </c>
      <c r="Q164" s="39">
        <v>12</v>
      </c>
    </row>
    <row r="165" spans="1:17" ht="15" x14ac:dyDescent="0.2">
      <c r="A165" s="22" t="s">
        <v>221</v>
      </c>
      <c r="B165" s="23">
        <v>12</v>
      </c>
      <c r="C165" s="24">
        <v>8.1999999999999993</v>
      </c>
      <c r="D165" s="25">
        <v>5.0999999999999996</v>
      </c>
      <c r="E165" s="24">
        <v>5.2</v>
      </c>
      <c r="F165" s="24">
        <v>4.7</v>
      </c>
      <c r="G165" s="24">
        <v>4</v>
      </c>
      <c r="H165" s="24">
        <v>12.600000000000001</v>
      </c>
      <c r="K165" s="39">
        <v>136</v>
      </c>
      <c r="L165" s="39">
        <v>10.945247644249967</v>
      </c>
      <c r="M165" s="39">
        <v>-0.44524764424996732</v>
      </c>
      <c r="N165" s="39">
        <v>-0.55210878487374482</v>
      </c>
      <c r="P165" s="39">
        <v>67.75</v>
      </c>
      <c r="Q165" s="39">
        <v>12.149999999999999</v>
      </c>
    </row>
    <row r="166" spans="1:17" ht="15" x14ac:dyDescent="0.2">
      <c r="A166" s="22" t="s">
        <v>222</v>
      </c>
      <c r="B166" s="23">
        <v>11</v>
      </c>
      <c r="C166" s="24">
        <v>8.1999999999999993</v>
      </c>
      <c r="D166" s="25">
        <v>3.6</v>
      </c>
      <c r="E166" s="24">
        <v>5.2</v>
      </c>
      <c r="F166" s="24">
        <v>4</v>
      </c>
      <c r="G166" s="24">
        <v>4</v>
      </c>
      <c r="H166" s="24">
        <v>11.100000000000001</v>
      </c>
      <c r="K166" s="39">
        <v>137</v>
      </c>
      <c r="L166" s="39">
        <v>10.190469251445432</v>
      </c>
      <c r="M166" s="39">
        <v>-0.1404692514454311</v>
      </c>
      <c r="N166" s="39">
        <v>-0.17418241001208212</v>
      </c>
      <c r="P166" s="39">
        <v>68.25</v>
      </c>
      <c r="Q166" s="39">
        <v>12.149999999999999</v>
      </c>
    </row>
    <row r="167" spans="1:17" ht="15" x14ac:dyDescent="0.2">
      <c r="A167" s="22" t="s">
        <v>223</v>
      </c>
      <c r="B167" s="23">
        <v>10</v>
      </c>
      <c r="C167" s="24">
        <v>9</v>
      </c>
      <c r="D167" s="25">
        <v>5.6</v>
      </c>
      <c r="E167" s="24">
        <v>6</v>
      </c>
      <c r="F167" s="24">
        <v>4.3</v>
      </c>
      <c r="G167" s="24">
        <v>4.4000000000000004</v>
      </c>
      <c r="H167" s="24">
        <v>11.850000000000001</v>
      </c>
      <c r="K167" s="39">
        <v>138</v>
      </c>
      <c r="L167" s="39">
        <v>12.068936804114536</v>
      </c>
      <c r="M167" s="39">
        <v>-0.81893680411453573</v>
      </c>
      <c r="N167" s="39">
        <v>-1.0154847749272453</v>
      </c>
      <c r="P167" s="39">
        <v>68.75</v>
      </c>
      <c r="Q167" s="39">
        <v>12.149999999999999</v>
      </c>
    </row>
    <row r="168" spans="1:17" ht="15" x14ac:dyDescent="0.2">
      <c r="A168" s="22" t="s">
        <v>224</v>
      </c>
      <c r="B168" s="23">
        <v>1</v>
      </c>
      <c r="C168" s="24">
        <v>7.1</v>
      </c>
      <c r="D168" s="25">
        <v>3.4</v>
      </c>
      <c r="E168" s="24">
        <v>7.8</v>
      </c>
      <c r="F168" s="24">
        <v>3.6</v>
      </c>
      <c r="G168" s="24">
        <v>3.7</v>
      </c>
      <c r="H168" s="24">
        <v>10.8</v>
      </c>
      <c r="K168" s="39">
        <v>139</v>
      </c>
      <c r="L168" s="39">
        <v>10.726582030955877</v>
      </c>
      <c r="M168" s="39">
        <v>0.37341796904412483</v>
      </c>
      <c r="N168" s="39">
        <v>0.4630397123970601</v>
      </c>
      <c r="P168" s="39">
        <v>69.25</v>
      </c>
      <c r="Q168" s="39">
        <v>12.149999999999999</v>
      </c>
    </row>
    <row r="169" spans="1:17" ht="15" x14ac:dyDescent="0.2">
      <c r="A169" s="22" t="s">
        <v>225</v>
      </c>
      <c r="B169" s="23">
        <v>10</v>
      </c>
      <c r="C169" s="24">
        <v>6.9</v>
      </c>
      <c r="D169" s="25">
        <v>3.7</v>
      </c>
      <c r="E169" s="24">
        <v>8.9</v>
      </c>
      <c r="F169" s="24">
        <v>2.7</v>
      </c>
      <c r="G169" s="24">
        <v>3.4</v>
      </c>
      <c r="H169" s="24">
        <v>11.399999999999999</v>
      </c>
      <c r="K169" s="39">
        <v>140</v>
      </c>
      <c r="L169" s="39">
        <v>11.121314914732059</v>
      </c>
      <c r="M169" s="39">
        <v>-2.1314914732057488E-2</v>
      </c>
      <c r="N169" s="39">
        <v>-2.6430575937639238E-2</v>
      </c>
      <c r="P169" s="39">
        <v>69.75</v>
      </c>
      <c r="Q169" s="39">
        <v>12.149999999999999</v>
      </c>
    </row>
    <row r="170" spans="1:17" ht="15" x14ac:dyDescent="0.2">
      <c r="A170" s="22" t="s">
        <v>226</v>
      </c>
      <c r="B170" s="23">
        <v>12</v>
      </c>
      <c r="C170" s="24">
        <v>8.6</v>
      </c>
      <c r="D170" s="25">
        <v>2.9</v>
      </c>
      <c r="E170" s="24">
        <v>6.3</v>
      </c>
      <c r="F170" s="24">
        <v>4</v>
      </c>
      <c r="G170" s="24">
        <v>4</v>
      </c>
      <c r="H170" s="24">
        <v>10.050000000000001</v>
      </c>
      <c r="K170" s="39">
        <v>141</v>
      </c>
      <c r="L170" s="39">
        <v>11.559435736951382</v>
      </c>
      <c r="M170" s="39">
        <v>0.29056426304861915</v>
      </c>
      <c r="N170" s="39">
        <v>0.36030079950169225</v>
      </c>
      <c r="P170" s="39">
        <v>70.25</v>
      </c>
      <c r="Q170" s="39">
        <v>12.149999999999999</v>
      </c>
    </row>
    <row r="171" spans="1:17" ht="15" x14ac:dyDescent="0.2">
      <c r="A171" s="22" t="s">
        <v>227</v>
      </c>
      <c r="B171" s="23">
        <v>9</v>
      </c>
      <c r="C171" s="24">
        <v>6.7</v>
      </c>
      <c r="D171" s="25">
        <v>4</v>
      </c>
      <c r="E171" s="24">
        <v>8.4</v>
      </c>
      <c r="F171" s="24">
        <v>3.8</v>
      </c>
      <c r="G171" s="24">
        <v>4.3</v>
      </c>
      <c r="H171" s="24">
        <v>11.100000000000001</v>
      </c>
      <c r="K171" s="39">
        <v>142</v>
      </c>
      <c r="L171" s="39">
        <v>11.802585549257378</v>
      </c>
      <c r="M171" s="39">
        <v>0.19741445074262209</v>
      </c>
      <c r="N171" s="39">
        <v>0.244794675330918</v>
      </c>
      <c r="P171" s="39">
        <v>70.75</v>
      </c>
      <c r="Q171" s="39">
        <v>12.149999999999999</v>
      </c>
    </row>
    <row r="172" spans="1:17" ht="15" x14ac:dyDescent="0.2">
      <c r="A172" s="22" t="s">
        <v>228</v>
      </c>
      <c r="B172" s="23">
        <v>8</v>
      </c>
      <c r="C172" s="24">
        <v>7</v>
      </c>
      <c r="D172" s="25">
        <v>3.3</v>
      </c>
      <c r="E172" s="24">
        <v>9</v>
      </c>
      <c r="F172" s="24">
        <v>3.3</v>
      </c>
      <c r="G172" s="24">
        <v>5.6</v>
      </c>
      <c r="H172" s="24">
        <v>9.3000000000000007</v>
      </c>
      <c r="K172" s="39">
        <v>143</v>
      </c>
      <c r="L172" s="39">
        <v>12.429929699444761</v>
      </c>
      <c r="M172" s="39">
        <v>-0.42992969944476123</v>
      </c>
      <c r="N172" s="39">
        <v>-0.53311447462329575</v>
      </c>
      <c r="P172" s="39">
        <v>71.25</v>
      </c>
      <c r="Q172" s="39">
        <v>12.149999999999999</v>
      </c>
    </row>
    <row r="173" spans="1:17" ht="15" x14ac:dyDescent="0.2">
      <c r="A173" s="22" t="s">
        <v>229</v>
      </c>
      <c r="B173" s="23">
        <v>1</v>
      </c>
      <c r="C173" s="24">
        <v>9.6999999999999993</v>
      </c>
      <c r="D173" s="25">
        <v>2.6</v>
      </c>
      <c r="E173" s="24">
        <v>5.2</v>
      </c>
      <c r="F173" s="24">
        <v>4.5</v>
      </c>
      <c r="G173" s="24">
        <v>5.8</v>
      </c>
      <c r="H173" s="24">
        <v>11.25</v>
      </c>
      <c r="K173" s="39">
        <v>144</v>
      </c>
      <c r="L173" s="39">
        <v>11.905854197345633</v>
      </c>
      <c r="M173" s="39">
        <v>0.69414580265436854</v>
      </c>
      <c r="N173" s="39">
        <v>0.8607434549694235</v>
      </c>
      <c r="P173" s="39">
        <v>71.75</v>
      </c>
      <c r="Q173" s="39">
        <v>12.149999999999999</v>
      </c>
    </row>
    <row r="174" spans="1:17" ht="15" x14ac:dyDescent="0.2">
      <c r="A174" s="22" t="s">
        <v>230</v>
      </c>
      <c r="B174" s="23">
        <v>4</v>
      </c>
      <c r="C174" s="24">
        <v>9.9</v>
      </c>
      <c r="D174" s="25">
        <v>3.7</v>
      </c>
      <c r="E174" s="24">
        <v>6.8</v>
      </c>
      <c r="F174" s="24">
        <v>5</v>
      </c>
      <c r="G174" s="24">
        <v>5.3</v>
      </c>
      <c r="H174" s="24">
        <v>11.100000000000001</v>
      </c>
      <c r="K174" s="39">
        <v>145</v>
      </c>
      <c r="L174" s="39">
        <v>12.880691141174797</v>
      </c>
      <c r="M174" s="39">
        <v>0.31930885882520421</v>
      </c>
      <c r="N174" s="39">
        <v>0.39594420840199329</v>
      </c>
      <c r="P174" s="39">
        <v>72.25</v>
      </c>
      <c r="Q174" s="39">
        <v>12.149999999999999</v>
      </c>
    </row>
    <row r="175" spans="1:17" ht="15" x14ac:dyDescent="0.2">
      <c r="A175" s="22" t="s">
        <v>231</v>
      </c>
      <c r="B175" s="23">
        <v>1</v>
      </c>
      <c r="C175" s="24">
        <v>8.6</v>
      </c>
      <c r="D175" s="25">
        <v>6.3</v>
      </c>
      <c r="E175" s="24">
        <v>6.7</v>
      </c>
      <c r="F175" s="24">
        <v>4.8</v>
      </c>
      <c r="G175" s="24">
        <v>4.2</v>
      </c>
      <c r="H175" s="24">
        <v>11.850000000000001</v>
      </c>
      <c r="K175" s="39">
        <v>146</v>
      </c>
      <c r="L175" s="39">
        <v>12.823978135916143</v>
      </c>
      <c r="M175" s="39">
        <v>-0.97397813591614124</v>
      </c>
      <c r="N175" s="39">
        <v>-1.207736620415135</v>
      </c>
      <c r="P175" s="39">
        <v>72.75</v>
      </c>
      <c r="Q175" s="39">
        <v>12.299999999999999</v>
      </c>
    </row>
    <row r="176" spans="1:17" ht="15" x14ac:dyDescent="0.2">
      <c r="A176" s="22" t="s">
        <v>232</v>
      </c>
      <c r="B176" s="23">
        <v>8</v>
      </c>
      <c r="C176" s="24">
        <v>6.3</v>
      </c>
      <c r="D176" s="25">
        <v>5.0999999999999996</v>
      </c>
      <c r="E176" s="24">
        <v>8.4</v>
      </c>
      <c r="F176" s="24">
        <v>2.8</v>
      </c>
      <c r="G176" s="24">
        <v>4.7</v>
      </c>
      <c r="H176" s="24">
        <v>9.75</v>
      </c>
      <c r="K176" s="39">
        <v>147</v>
      </c>
      <c r="L176" s="39">
        <v>10.177181316433325</v>
      </c>
      <c r="M176" s="39">
        <v>-1.1771813164333249</v>
      </c>
      <c r="N176" s="39">
        <v>-1.459709342846514</v>
      </c>
      <c r="P176" s="39">
        <v>73.25</v>
      </c>
      <c r="Q176" s="39">
        <v>12.299999999999999</v>
      </c>
    </row>
    <row r="177" spans="1:17" ht="15" x14ac:dyDescent="0.2">
      <c r="A177" s="22" t="s">
        <v>233</v>
      </c>
      <c r="B177" s="23">
        <v>11</v>
      </c>
      <c r="C177" s="24">
        <v>9.9</v>
      </c>
      <c r="D177" s="25">
        <v>5.2</v>
      </c>
      <c r="E177" s="24">
        <v>6.8</v>
      </c>
      <c r="F177" s="24">
        <v>4.3</v>
      </c>
      <c r="G177" s="24">
        <v>4.2</v>
      </c>
      <c r="H177" s="24">
        <v>12.899999999999999</v>
      </c>
      <c r="K177" s="39">
        <v>148</v>
      </c>
      <c r="L177" s="39">
        <v>12.413444695652768</v>
      </c>
      <c r="M177" s="39">
        <v>-0.1134446956527686</v>
      </c>
      <c r="N177" s="39">
        <v>-0.14067185728232287</v>
      </c>
      <c r="P177" s="39">
        <v>73.75</v>
      </c>
      <c r="Q177" s="39">
        <v>12.299999999999999</v>
      </c>
    </row>
    <row r="178" spans="1:17" ht="15" x14ac:dyDescent="0.2">
      <c r="A178" s="22" t="s">
        <v>234</v>
      </c>
      <c r="B178" s="23">
        <v>7</v>
      </c>
      <c r="C178" s="24">
        <v>9.3000000000000007</v>
      </c>
      <c r="D178" s="25">
        <v>3.9</v>
      </c>
      <c r="E178" s="24">
        <v>6.2</v>
      </c>
      <c r="F178" s="24">
        <v>4</v>
      </c>
      <c r="G178" s="24">
        <v>5.8</v>
      </c>
      <c r="H178" s="24">
        <v>12.899999999999999</v>
      </c>
      <c r="K178" s="39">
        <v>149</v>
      </c>
      <c r="L178" s="39">
        <v>12.182488668649007</v>
      </c>
      <c r="M178" s="39">
        <v>0.41751133135099394</v>
      </c>
      <c r="N178" s="39">
        <v>0.51771565060500291</v>
      </c>
      <c r="P178" s="39">
        <v>74.25</v>
      </c>
      <c r="Q178" s="39">
        <v>12.299999999999999</v>
      </c>
    </row>
    <row r="179" spans="1:17" ht="15" x14ac:dyDescent="0.2">
      <c r="A179" s="22" t="s">
        <v>235</v>
      </c>
      <c r="B179" s="23">
        <v>12</v>
      </c>
      <c r="C179" s="24">
        <v>9.6999999999999993</v>
      </c>
      <c r="D179" s="25">
        <v>6.5</v>
      </c>
      <c r="E179" s="24">
        <v>6.7</v>
      </c>
      <c r="F179" s="24">
        <v>4.9000000000000004</v>
      </c>
      <c r="G179" s="24">
        <v>5.8</v>
      </c>
      <c r="H179" s="24">
        <v>12</v>
      </c>
      <c r="K179" s="39">
        <v>150</v>
      </c>
      <c r="L179" s="39">
        <v>11.244420135557972</v>
      </c>
      <c r="M179" s="39">
        <v>-0.1444201355579704</v>
      </c>
      <c r="N179" s="39">
        <v>-0.17908152144977552</v>
      </c>
      <c r="P179" s="39">
        <v>74.75</v>
      </c>
      <c r="Q179" s="39">
        <v>12.299999999999999</v>
      </c>
    </row>
    <row r="180" spans="1:17" ht="15" x14ac:dyDescent="0.2">
      <c r="A180" s="22" t="s">
        <v>236</v>
      </c>
      <c r="B180" s="23">
        <v>14</v>
      </c>
      <c r="C180" s="24">
        <v>9.6999999999999993</v>
      </c>
      <c r="D180" s="25">
        <v>4.0999999999999996</v>
      </c>
      <c r="E180" s="24">
        <v>5.2</v>
      </c>
      <c r="F180" s="24">
        <v>4.5999999999999996</v>
      </c>
      <c r="G180" s="24">
        <v>5.3</v>
      </c>
      <c r="H180" s="24">
        <v>12.149999999999999</v>
      </c>
      <c r="K180" s="39">
        <v>151</v>
      </c>
      <c r="L180" s="39">
        <v>12.235039790098213</v>
      </c>
      <c r="M180" s="39">
        <v>-0.23503979009821307</v>
      </c>
      <c r="N180" s="39">
        <v>-0.29145024029650207</v>
      </c>
      <c r="P180" s="39">
        <v>75.25</v>
      </c>
      <c r="Q180" s="39">
        <v>12.299999999999999</v>
      </c>
    </row>
    <row r="181" spans="1:17" ht="15" x14ac:dyDescent="0.2">
      <c r="A181" s="22" t="s">
        <v>237</v>
      </c>
      <c r="B181" s="23">
        <v>5</v>
      </c>
      <c r="C181" s="24">
        <v>9.6</v>
      </c>
      <c r="D181" s="25">
        <v>7.2</v>
      </c>
      <c r="E181" s="24">
        <v>4.5</v>
      </c>
      <c r="F181" s="24">
        <v>4</v>
      </c>
      <c r="G181" s="24">
        <v>6.1</v>
      </c>
      <c r="H181" s="24">
        <v>12.299999999999999</v>
      </c>
      <c r="K181" s="39">
        <v>152</v>
      </c>
      <c r="L181" s="39">
        <v>10.326096904566999</v>
      </c>
      <c r="M181" s="39">
        <v>-0.42609690456700022</v>
      </c>
      <c r="N181" s="39">
        <v>-0.52836179428919627</v>
      </c>
      <c r="P181" s="39">
        <v>75.75</v>
      </c>
      <c r="Q181" s="39">
        <v>12.299999999999999</v>
      </c>
    </row>
    <row r="182" spans="1:17" ht="15" x14ac:dyDescent="0.2">
      <c r="A182" s="22" t="s">
        <v>238</v>
      </c>
      <c r="B182" s="23">
        <v>10</v>
      </c>
      <c r="C182" s="24">
        <v>7.6</v>
      </c>
      <c r="D182" s="25">
        <v>2.5</v>
      </c>
      <c r="E182" s="24">
        <v>5.8</v>
      </c>
      <c r="F182" s="24">
        <v>4.4000000000000004</v>
      </c>
      <c r="G182" s="24">
        <v>6.3</v>
      </c>
      <c r="H182" s="24">
        <v>10.8</v>
      </c>
      <c r="K182" s="39">
        <v>153</v>
      </c>
      <c r="L182" s="39">
        <v>10.661148405505863</v>
      </c>
      <c r="M182" s="39">
        <v>0.73885159449413607</v>
      </c>
      <c r="N182" s="39">
        <v>0.91617880814473562</v>
      </c>
      <c r="P182" s="39">
        <v>76.25</v>
      </c>
      <c r="Q182" s="39">
        <v>12.299999999999999</v>
      </c>
    </row>
    <row r="183" spans="1:17" ht="15" x14ac:dyDescent="0.2">
      <c r="A183" s="22" t="s">
        <v>239</v>
      </c>
      <c r="B183" s="23">
        <v>7</v>
      </c>
      <c r="C183" s="24">
        <v>9.4</v>
      </c>
      <c r="D183" s="25">
        <v>5.6</v>
      </c>
      <c r="E183" s="24">
        <v>7.6</v>
      </c>
      <c r="F183" s="24">
        <v>4.7</v>
      </c>
      <c r="G183" s="24">
        <v>6.4</v>
      </c>
      <c r="H183" s="24">
        <v>12.600000000000001</v>
      </c>
      <c r="K183" s="39">
        <v>154</v>
      </c>
      <c r="L183" s="39">
        <v>11.051402214542836</v>
      </c>
      <c r="M183" s="39">
        <v>0.19859778545716367</v>
      </c>
      <c r="N183" s="39">
        <v>0.246262014910996</v>
      </c>
      <c r="P183" s="39">
        <v>76.75</v>
      </c>
      <c r="Q183" s="39">
        <v>12.299999999999999</v>
      </c>
    </row>
    <row r="184" spans="1:17" ht="15" x14ac:dyDescent="0.2">
      <c r="A184" s="22" t="s">
        <v>240</v>
      </c>
      <c r="B184" s="23">
        <v>15</v>
      </c>
      <c r="C184" s="24">
        <v>9.6</v>
      </c>
      <c r="D184" s="25">
        <v>7.2</v>
      </c>
      <c r="E184" s="24">
        <v>4.5</v>
      </c>
      <c r="F184" s="24">
        <v>4.5999999999999996</v>
      </c>
      <c r="G184" s="24">
        <v>6.7</v>
      </c>
      <c r="H184" s="24">
        <v>14.100000000000001</v>
      </c>
      <c r="K184" s="39">
        <v>155</v>
      </c>
      <c r="L184" s="39">
        <v>10.918276489597201</v>
      </c>
      <c r="M184" s="39">
        <v>-0.26827648959720207</v>
      </c>
      <c r="N184" s="39">
        <v>-0.3326638750244571</v>
      </c>
      <c r="P184" s="39">
        <v>77.25</v>
      </c>
      <c r="Q184" s="39">
        <v>12.299999999999999</v>
      </c>
    </row>
    <row r="185" spans="1:17" ht="15" x14ac:dyDescent="0.2">
      <c r="A185" s="22" t="s">
        <v>241</v>
      </c>
      <c r="B185" s="23">
        <v>14</v>
      </c>
      <c r="C185" s="24">
        <v>9.3000000000000007</v>
      </c>
      <c r="D185" s="25">
        <v>6.6</v>
      </c>
      <c r="E185" s="24">
        <v>7.4</v>
      </c>
      <c r="F185" s="24">
        <v>4.4000000000000004</v>
      </c>
      <c r="G185" s="24">
        <v>5.8</v>
      </c>
      <c r="H185" s="24">
        <v>14.100000000000001</v>
      </c>
      <c r="K185" s="39">
        <v>156</v>
      </c>
      <c r="L185" s="39">
        <v>11.75007780371614</v>
      </c>
      <c r="M185" s="39">
        <v>9.9922196283861453E-2</v>
      </c>
      <c r="N185" s="39">
        <v>0.12390390625228472</v>
      </c>
      <c r="P185" s="39">
        <v>77.75</v>
      </c>
      <c r="Q185" s="39">
        <v>12.299999999999999</v>
      </c>
    </row>
    <row r="186" spans="1:17" ht="15" x14ac:dyDescent="0.2">
      <c r="A186" s="22" t="s">
        <v>242</v>
      </c>
      <c r="B186" s="23">
        <v>4</v>
      </c>
      <c r="C186" s="24">
        <v>9.6999999999999993</v>
      </c>
      <c r="D186" s="25">
        <v>2.8</v>
      </c>
      <c r="E186" s="24">
        <v>4.8</v>
      </c>
      <c r="F186" s="24">
        <v>4.7</v>
      </c>
      <c r="G186" s="24">
        <v>5.0999999999999996</v>
      </c>
      <c r="H186" s="24">
        <v>11.25</v>
      </c>
      <c r="K186" s="39">
        <v>157</v>
      </c>
      <c r="L186" s="39">
        <v>9.5258739935521852</v>
      </c>
      <c r="M186" s="39">
        <v>1.8741260064478134</v>
      </c>
      <c r="N186" s="39">
        <v>2.3239234288666584</v>
      </c>
      <c r="P186" s="39">
        <v>78.25</v>
      </c>
      <c r="Q186" s="39">
        <v>12.600000000000001</v>
      </c>
    </row>
    <row r="187" spans="1:17" ht="15" x14ac:dyDescent="0.2">
      <c r="A187" s="22" t="s">
        <v>243</v>
      </c>
      <c r="B187" s="23">
        <v>1</v>
      </c>
      <c r="C187" s="24">
        <v>9.1</v>
      </c>
      <c r="D187" s="25">
        <v>3.8</v>
      </c>
      <c r="E187" s="24">
        <v>7.3</v>
      </c>
      <c r="F187" s="24">
        <v>6</v>
      </c>
      <c r="G187" s="24">
        <v>6.3</v>
      </c>
      <c r="H187" s="24">
        <v>9.8999999999999986</v>
      </c>
      <c r="K187" s="39">
        <v>158</v>
      </c>
      <c r="L187" s="39">
        <v>10.543566854491244</v>
      </c>
      <c r="M187" s="39">
        <v>0.10643314550875438</v>
      </c>
      <c r="N187" s="39">
        <v>0.13197750823840132</v>
      </c>
      <c r="P187" s="39">
        <v>78.75</v>
      </c>
      <c r="Q187" s="39">
        <v>12.600000000000001</v>
      </c>
    </row>
    <row r="188" spans="1:17" ht="15" x14ac:dyDescent="0.2">
      <c r="A188" s="22" t="s">
        <v>244</v>
      </c>
      <c r="B188" s="23">
        <v>2</v>
      </c>
      <c r="C188" s="24">
        <v>6.5</v>
      </c>
      <c r="D188" s="25">
        <v>2.8</v>
      </c>
      <c r="E188" s="24">
        <v>8.5</v>
      </c>
      <c r="F188" s="24">
        <v>4.3</v>
      </c>
      <c r="G188" s="24">
        <v>3.3</v>
      </c>
      <c r="H188" s="24">
        <v>6.4499999999999993</v>
      </c>
      <c r="K188" s="39">
        <v>159</v>
      </c>
      <c r="L188" s="39">
        <v>10.531894544915797</v>
      </c>
      <c r="M188" s="39">
        <v>0.86810545508420134</v>
      </c>
      <c r="N188" s="39">
        <v>1.076454090523451</v>
      </c>
      <c r="P188" s="39">
        <v>79.25</v>
      </c>
      <c r="Q188" s="39">
        <v>12.600000000000001</v>
      </c>
    </row>
    <row r="189" spans="1:17" ht="15" x14ac:dyDescent="0.2">
      <c r="A189" s="22" t="s">
        <v>245</v>
      </c>
      <c r="B189" s="23">
        <v>2</v>
      </c>
      <c r="C189" s="24">
        <v>6.6</v>
      </c>
      <c r="D189" s="25">
        <v>3.6</v>
      </c>
      <c r="E189" s="24">
        <v>7.2</v>
      </c>
      <c r="F189" s="24">
        <v>3.2</v>
      </c>
      <c r="G189" s="24">
        <v>4</v>
      </c>
      <c r="H189" s="24">
        <v>9.8999999999999986</v>
      </c>
      <c r="K189" s="39">
        <v>160</v>
      </c>
      <c r="L189" s="39">
        <v>11.982420167889321</v>
      </c>
      <c r="M189" s="39">
        <v>0.31757983211067753</v>
      </c>
      <c r="N189" s="39">
        <v>0.39380020865106896</v>
      </c>
      <c r="P189" s="39">
        <v>79.75</v>
      </c>
      <c r="Q189" s="39">
        <v>12.600000000000001</v>
      </c>
    </row>
    <row r="190" spans="1:17" ht="15" x14ac:dyDescent="0.2">
      <c r="A190" s="22" t="s">
        <v>246</v>
      </c>
      <c r="B190" s="23">
        <v>13</v>
      </c>
      <c r="C190" s="24">
        <v>5.8</v>
      </c>
      <c r="D190" s="25">
        <v>3.6</v>
      </c>
      <c r="E190" s="24">
        <v>9.3000000000000007</v>
      </c>
      <c r="F190" s="24">
        <v>5.9</v>
      </c>
      <c r="G190" s="24">
        <v>6.6</v>
      </c>
      <c r="H190" s="24">
        <v>11.100000000000001</v>
      </c>
      <c r="K190" s="39">
        <v>161</v>
      </c>
      <c r="L190" s="39">
        <v>10.299791108605859</v>
      </c>
      <c r="M190" s="39">
        <v>5.0208891394142086E-2</v>
      </c>
      <c r="N190" s="39">
        <v>6.2259217708325119E-2</v>
      </c>
      <c r="P190" s="39">
        <v>80.25</v>
      </c>
      <c r="Q190" s="39">
        <v>12.600000000000001</v>
      </c>
    </row>
    <row r="191" spans="1:17" ht="15" x14ac:dyDescent="0.2">
      <c r="A191" s="22" t="s">
        <v>247</v>
      </c>
      <c r="B191" s="23">
        <v>11</v>
      </c>
      <c r="C191" s="24">
        <v>8.6999999999999993</v>
      </c>
      <c r="D191" s="25">
        <v>3.7</v>
      </c>
      <c r="E191" s="24">
        <v>3.8</v>
      </c>
      <c r="F191" s="24">
        <v>5.5</v>
      </c>
      <c r="G191" s="24">
        <v>5.6</v>
      </c>
      <c r="H191" s="24">
        <v>10.649999999999999</v>
      </c>
      <c r="K191" s="39">
        <v>162</v>
      </c>
      <c r="L191" s="39">
        <v>11.919337706940006</v>
      </c>
      <c r="M191" s="39">
        <v>0.23066229305999286</v>
      </c>
      <c r="N191" s="39">
        <v>0.28602212719636105</v>
      </c>
      <c r="P191" s="39">
        <v>80.75</v>
      </c>
      <c r="Q191" s="39">
        <v>12.600000000000001</v>
      </c>
    </row>
    <row r="192" spans="1:17" ht="15" x14ac:dyDescent="0.2">
      <c r="A192" s="22" t="s">
        <v>248</v>
      </c>
      <c r="B192" s="23">
        <v>2</v>
      </c>
      <c r="C192" s="24">
        <v>8.8000000000000007</v>
      </c>
      <c r="D192" s="25">
        <v>3.9</v>
      </c>
      <c r="E192" s="24">
        <v>5.8</v>
      </c>
      <c r="F192" s="24">
        <v>3.8</v>
      </c>
      <c r="G192" s="24">
        <v>4.2</v>
      </c>
      <c r="H192" s="24">
        <v>10.050000000000001</v>
      </c>
      <c r="K192" s="39">
        <v>163</v>
      </c>
      <c r="L192" s="39">
        <v>11.586243369482959</v>
      </c>
      <c r="M192" s="39">
        <v>-0.18624336948296083</v>
      </c>
      <c r="N192" s="39">
        <v>-0.23094249176600093</v>
      </c>
      <c r="P192" s="39">
        <v>81.25</v>
      </c>
      <c r="Q192" s="39">
        <v>12.600000000000001</v>
      </c>
    </row>
    <row r="193" spans="1:17" ht="15" x14ac:dyDescent="0.2">
      <c r="A193" s="22" t="s">
        <v>249</v>
      </c>
      <c r="B193" s="23">
        <v>8</v>
      </c>
      <c r="C193" s="24">
        <v>6.4</v>
      </c>
      <c r="D193" s="25">
        <v>4.5</v>
      </c>
      <c r="E193" s="24">
        <v>8.4</v>
      </c>
      <c r="F193" s="24">
        <v>4</v>
      </c>
      <c r="G193" s="24">
        <v>5.8</v>
      </c>
      <c r="H193" s="24">
        <v>10.050000000000001</v>
      </c>
      <c r="K193" s="39">
        <v>164</v>
      </c>
      <c r="L193" s="39">
        <v>11.711572598062789</v>
      </c>
      <c r="M193" s="39">
        <v>0.88842740193721248</v>
      </c>
      <c r="N193" s="39">
        <v>1.101653382486433</v>
      </c>
      <c r="P193" s="39">
        <v>81.75</v>
      </c>
      <c r="Q193" s="39">
        <v>12.600000000000001</v>
      </c>
    </row>
    <row r="194" spans="1:17" ht="15" x14ac:dyDescent="0.2">
      <c r="A194" s="22" t="s">
        <v>250</v>
      </c>
      <c r="B194" s="23">
        <v>13</v>
      </c>
      <c r="C194" s="24">
        <v>6.7</v>
      </c>
      <c r="D194" s="25">
        <v>3.6</v>
      </c>
      <c r="E194" s="24">
        <v>7.2</v>
      </c>
      <c r="F194" s="24">
        <v>2.9</v>
      </c>
      <c r="G194" s="24">
        <v>3.2</v>
      </c>
      <c r="H194" s="24">
        <v>10.8</v>
      </c>
      <c r="K194" s="39">
        <v>165</v>
      </c>
      <c r="L194" s="39">
        <v>10.973484326867137</v>
      </c>
      <c r="M194" s="39">
        <v>0.12651567313286449</v>
      </c>
      <c r="N194" s="39">
        <v>0.156879919440191</v>
      </c>
      <c r="P194" s="39">
        <v>82.25</v>
      </c>
      <c r="Q194" s="39">
        <v>12.600000000000001</v>
      </c>
    </row>
    <row r="195" spans="1:17" ht="15" x14ac:dyDescent="0.2">
      <c r="A195" s="22" t="s">
        <v>251</v>
      </c>
      <c r="B195" s="23">
        <v>1</v>
      </c>
      <c r="C195" s="24">
        <v>5.2</v>
      </c>
      <c r="D195" s="25">
        <v>3.8</v>
      </c>
      <c r="E195" s="24">
        <v>8.4</v>
      </c>
      <c r="F195" s="24">
        <v>4.3</v>
      </c>
      <c r="G195" s="24">
        <v>4.7</v>
      </c>
      <c r="H195" s="24">
        <v>10.649999999999999</v>
      </c>
      <c r="K195" s="39">
        <v>166</v>
      </c>
      <c r="L195" s="39">
        <v>12.161666657520822</v>
      </c>
      <c r="M195" s="39">
        <v>-0.31166665752082068</v>
      </c>
      <c r="N195" s="39">
        <v>-0.38646784950282081</v>
      </c>
      <c r="P195" s="39">
        <v>82.75</v>
      </c>
      <c r="Q195" s="39">
        <v>12.600000000000001</v>
      </c>
    </row>
    <row r="196" spans="1:17" ht="15" x14ac:dyDescent="0.2">
      <c r="A196" s="22" t="s">
        <v>252</v>
      </c>
      <c r="B196" s="23">
        <v>3</v>
      </c>
      <c r="C196" s="24">
        <v>6.4</v>
      </c>
      <c r="D196" s="25">
        <v>3.3</v>
      </c>
      <c r="E196" s="24">
        <v>8.8000000000000007</v>
      </c>
      <c r="F196" s="24">
        <v>3.6</v>
      </c>
      <c r="G196" s="24">
        <v>4</v>
      </c>
      <c r="H196" s="24">
        <v>9</v>
      </c>
      <c r="K196" s="39">
        <v>167</v>
      </c>
      <c r="L196" s="39">
        <v>9.6634532211270621</v>
      </c>
      <c r="M196" s="39">
        <v>1.1365467788729386</v>
      </c>
      <c r="N196" s="39">
        <v>1.409322360576988</v>
      </c>
      <c r="P196" s="39">
        <v>83.25</v>
      </c>
      <c r="Q196" s="39">
        <v>12.600000000000001</v>
      </c>
    </row>
    <row r="197" spans="1:17" ht="15" x14ac:dyDescent="0.2">
      <c r="A197" s="22" t="s">
        <v>253</v>
      </c>
      <c r="B197" s="23">
        <v>10</v>
      </c>
      <c r="C197" s="24">
        <v>7.6</v>
      </c>
      <c r="D197" s="25">
        <v>5.0999999999999996</v>
      </c>
      <c r="E197" s="24">
        <v>4.4000000000000004</v>
      </c>
      <c r="F197" s="24">
        <v>4.4000000000000004</v>
      </c>
      <c r="G197" s="24">
        <v>5.2</v>
      </c>
      <c r="H197" s="24">
        <v>12.600000000000001</v>
      </c>
      <c r="K197" s="39">
        <v>168</v>
      </c>
      <c r="L197" s="39">
        <v>10.362740312935061</v>
      </c>
      <c r="M197" s="39">
        <v>1.0372596870649371</v>
      </c>
      <c r="N197" s="39">
        <v>1.2862059863082256</v>
      </c>
      <c r="P197" s="39">
        <v>83.75</v>
      </c>
      <c r="Q197" s="39">
        <v>12.75</v>
      </c>
    </row>
    <row r="198" spans="1:17" ht="15" x14ac:dyDescent="0.2">
      <c r="A198" s="22" t="s">
        <v>254</v>
      </c>
      <c r="B198" s="23">
        <v>8</v>
      </c>
      <c r="C198" s="24">
        <v>5.9</v>
      </c>
      <c r="D198" s="25">
        <v>5.5</v>
      </c>
      <c r="E198" s="24">
        <v>8.4</v>
      </c>
      <c r="F198" s="24">
        <v>6</v>
      </c>
      <c r="G198" s="24">
        <v>6</v>
      </c>
      <c r="H198" s="24">
        <v>12.899999999999999</v>
      </c>
      <c r="K198" s="39">
        <v>169</v>
      </c>
      <c r="L198" s="39">
        <v>10.642119237621879</v>
      </c>
      <c r="M198" s="39">
        <v>-0.59211923762187801</v>
      </c>
      <c r="N198" s="39">
        <v>-0.73423012340577298</v>
      </c>
      <c r="P198" s="39">
        <v>84.25</v>
      </c>
      <c r="Q198" s="39">
        <v>12.75</v>
      </c>
    </row>
    <row r="199" spans="1:17" ht="15" x14ac:dyDescent="0.2">
      <c r="A199" s="22" t="s">
        <v>255</v>
      </c>
      <c r="B199" s="23">
        <v>9</v>
      </c>
      <c r="C199" s="24">
        <v>9.6999999999999993</v>
      </c>
      <c r="D199" s="25">
        <v>6.5</v>
      </c>
      <c r="E199" s="24">
        <v>6.8</v>
      </c>
      <c r="F199" s="24">
        <v>4.4000000000000004</v>
      </c>
      <c r="G199" s="24">
        <v>6.3</v>
      </c>
      <c r="H199" s="24">
        <v>11.850000000000001</v>
      </c>
      <c r="K199" s="39">
        <v>170</v>
      </c>
      <c r="L199" s="39">
        <v>10.573683590322572</v>
      </c>
      <c r="M199" s="39">
        <v>0.52631640967742932</v>
      </c>
      <c r="N199" s="39">
        <v>0.65263436462558866</v>
      </c>
      <c r="P199" s="39">
        <v>84.75</v>
      </c>
      <c r="Q199" s="39">
        <v>12.75</v>
      </c>
    </row>
    <row r="200" spans="1:17" ht="15" x14ac:dyDescent="0.2">
      <c r="A200" s="22" t="s">
        <v>256</v>
      </c>
      <c r="B200" s="23">
        <v>6</v>
      </c>
      <c r="C200" s="24">
        <v>5.5</v>
      </c>
      <c r="D200" s="25">
        <v>5.5</v>
      </c>
      <c r="E200" s="24">
        <v>6.3</v>
      </c>
      <c r="F200" s="24">
        <v>5.9</v>
      </c>
      <c r="G200" s="24">
        <v>6.6</v>
      </c>
      <c r="H200" s="24">
        <v>11.399999999999999</v>
      </c>
      <c r="K200" s="39">
        <v>171</v>
      </c>
      <c r="L200" s="39">
        <v>10.70955283774745</v>
      </c>
      <c r="M200" s="39">
        <v>-1.4095528377474498</v>
      </c>
      <c r="N200" s="39">
        <v>-1.7478509196270506</v>
      </c>
      <c r="P200" s="39">
        <v>85.25</v>
      </c>
      <c r="Q200" s="39">
        <v>12.75</v>
      </c>
    </row>
    <row r="201" spans="1:17" ht="15" x14ac:dyDescent="0.2">
      <c r="A201" s="22" t="s">
        <v>257</v>
      </c>
      <c r="B201" s="23">
        <v>4</v>
      </c>
      <c r="C201" s="24">
        <v>9.6999999999999993</v>
      </c>
      <c r="D201" s="25">
        <v>6.5</v>
      </c>
      <c r="E201" s="24">
        <v>6.8</v>
      </c>
      <c r="F201" s="24">
        <v>4.3</v>
      </c>
      <c r="G201" s="24">
        <v>5.9</v>
      </c>
      <c r="H201" s="24">
        <v>12.75</v>
      </c>
      <c r="K201" s="39">
        <v>172</v>
      </c>
      <c r="L201" s="39">
        <v>10.626207081744971</v>
      </c>
      <c r="M201" s="39">
        <v>0.62379291825502925</v>
      </c>
      <c r="N201" s="39">
        <v>0.77350560875125096</v>
      </c>
      <c r="P201" s="39">
        <v>85.75</v>
      </c>
      <c r="Q201" s="39">
        <v>12.899999999999999</v>
      </c>
    </row>
    <row r="202" spans="1:17" x14ac:dyDescent="0.2">
      <c r="K202" s="39">
        <v>173</v>
      </c>
      <c r="L202" s="39">
        <v>11.028663192195463</v>
      </c>
      <c r="M202" s="39">
        <v>7.1336807804538438E-2</v>
      </c>
      <c r="N202" s="39">
        <v>8.8457915010604751E-2</v>
      </c>
      <c r="P202" s="39">
        <v>86.25</v>
      </c>
      <c r="Q202" s="39">
        <v>12.899999999999999</v>
      </c>
    </row>
    <row r="203" spans="1:17" x14ac:dyDescent="0.2">
      <c r="K203" s="39">
        <v>174</v>
      </c>
      <c r="L203" s="39">
        <v>11.59580351173568</v>
      </c>
      <c r="M203" s="39">
        <v>0.25419648826432173</v>
      </c>
      <c r="N203" s="39">
        <v>0.31520461942297656</v>
      </c>
      <c r="P203" s="39">
        <v>86.75</v>
      </c>
      <c r="Q203" s="39">
        <v>12.899999999999999</v>
      </c>
    </row>
    <row r="204" spans="1:17" x14ac:dyDescent="0.2">
      <c r="K204" s="39">
        <v>175</v>
      </c>
      <c r="L204" s="39">
        <v>11.359791702778068</v>
      </c>
      <c r="M204" s="39">
        <v>-1.6097917027780682</v>
      </c>
      <c r="N204" s="39">
        <v>-1.9961478794970648</v>
      </c>
      <c r="P204" s="39">
        <v>87.25</v>
      </c>
      <c r="Q204" s="39">
        <v>12.899999999999999</v>
      </c>
    </row>
    <row r="205" spans="1:17" x14ac:dyDescent="0.2">
      <c r="K205" s="39">
        <v>176</v>
      </c>
      <c r="L205" s="39">
        <v>12.053452625199963</v>
      </c>
      <c r="M205" s="39">
        <v>0.84654737480003561</v>
      </c>
      <c r="N205" s="39">
        <v>1.0497219883694884</v>
      </c>
      <c r="P205" s="39">
        <v>87.75</v>
      </c>
      <c r="Q205" s="39">
        <v>13.200000000000001</v>
      </c>
    </row>
    <row r="206" spans="1:17" x14ac:dyDescent="0.2">
      <c r="K206" s="39">
        <v>177</v>
      </c>
      <c r="L206" s="39">
        <v>11.65682188802524</v>
      </c>
      <c r="M206" s="39">
        <v>1.2431781119747587</v>
      </c>
      <c r="N206" s="39">
        <v>1.5415456221901631</v>
      </c>
      <c r="P206" s="39">
        <v>88.25</v>
      </c>
      <c r="Q206" s="39">
        <v>13.200000000000001</v>
      </c>
    </row>
    <row r="207" spans="1:17" x14ac:dyDescent="0.2">
      <c r="K207" s="39">
        <v>178</v>
      </c>
      <c r="L207" s="39">
        <v>13.258641346960459</v>
      </c>
      <c r="M207" s="39">
        <v>-1.2586413469604594</v>
      </c>
      <c r="N207" s="39">
        <v>-1.5607200928211169</v>
      </c>
      <c r="P207" s="39">
        <v>88.75</v>
      </c>
      <c r="Q207" s="39">
        <v>13.200000000000001</v>
      </c>
    </row>
    <row r="208" spans="1:17" x14ac:dyDescent="0.2">
      <c r="K208" s="39">
        <v>179</v>
      </c>
      <c r="L208" s="39">
        <v>12.12378460311378</v>
      </c>
      <c r="M208" s="39">
        <v>2.6215396886218656E-2</v>
      </c>
      <c r="N208" s="39">
        <v>3.250719258540849E-2</v>
      </c>
      <c r="P208" s="39">
        <v>89.25</v>
      </c>
      <c r="Q208" s="39">
        <v>13.200000000000001</v>
      </c>
    </row>
    <row r="209" spans="11:17" x14ac:dyDescent="0.2">
      <c r="K209" s="39">
        <v>180</v>
      </c>
      <c r="L209" s="39">
        <v>13.638040223350171</v>
      </c>
      <c r="M209" s="39">
        <v>-1.3380402233501716</v>
      </c>
      <c r="N209" s="39">
        <v>-1.6591750037678308</v>
      </c>
      <c r="P209" s="39">
        <v>89.75</v>
      </c>
      <c r="Q209" s="39">
        <v>13.200000000000001</v>
      </c>
    </row>
    <row r="210" spans="11:17" x14ac:dyDescent="0.2">
      <c r="K210" s="39">
        <v>181</v>
      </c>
      <c r="L210" s="39">
        <v>10.891479121042499</v>
      </c>
      <c r="M210" s="39">
        <v>-9.1479121042498335E-2</v>
      </c>
      <c r="N210" s="39">
        <v>-0.11343446060264177</v>
      </c>
      <c r="P210" s="39">
        <v>90.25</v>
      </c>
      <c r="Q210" s="39">
        <v>13.200000000000001</v>
      </c>
    </row>
    <row r="211" spans="11:17" x14ac:dyDescent="0.2">
      <c r="K211" s="39">
        <v>182</v>
      </c>
      <c r="L211" s="39">
        <v>12.539373755496362</v>
      </c>
      <c r="M211" s="39">
        <v>6.0626244503639626E-2</v>
      </c>
      <c r="N211" s="39">
        <v>7.5176775479066399E-2</v>
      </c>
      <c r="P211" s="39">
        <v>90.75</v>
      </c>
      <c r="Q211" s="39">
        <v>13.350000000000001</v>
      </c>
    </row>
    <row r="212" spans="11:17" x14ac:dyDescent="0.2">
      <c r="K212" s="39">
        <v>183</v>
      </c>
      <c r="L212" s="39">
        <v>14.425195155631391</v>
      </c>
      <c r="M212" s="39">
        <v>-0.32519515563138945</v>
      </c>
      <c r="N212" s="39">
        <v>-0.40324323899550407</v>
      </c>
      <c r="P212" s="39">
        <v>91.25</v>
      </c>
      <c r="Q212" s="39">
        <v>13.350000000000001</v>
      </c>
    </row>
    <row r="213" spans="11:17" x14ac:dyDescent="0.2">
      <c r="K213" s="39">
        <v>184</v>
      </c>
      <c r="L213" s="39">
        <v>13.396809598955489</v>
      </c>
      <c r="M213" s="39">
        <v>0.70319040104451247</v>
      </c>
      <c r="N213" s="39">
        <v>0.87195879162834122</v>
      </c>
      <c r="P213" s="39">
        <v>91.75</v>
      </c>
      <c r="Q213" s="39">
        <v>13.350000000000001</v>
      </c>
    </row>
    <row r="214" spans="11:17" x14ac:dyDescent="0.2">
      <c r="K214" s="39">
        <v>185</v>
      </c>
      <c r="L214" s="39">
        <v>10.681983090452803</v>
      </c>
      <c r="M214" s="39">
        <v>0.56801690954719675</v>
      </c>
      <c r="N214" s="39">
        <v>0.70434314424307165</v>
      </c>
      <c r="P214" s="39">
        <v>92.25</v>
      </c>
      <c r="Q214" s="39">
        <v>13.350000000000001</v>
      </c>
    </row>
    <row r="215" spans="11:17" x14ac:dyDescent="0.2">
      <c r="K215" s="39">
        <v>186</v>
      </c>
      <c r="L215" s="39">
        <v>10.827077497005396</v>
      </c>
      <c r="M215" s="39">
        <v>-0.92707749700539743</v>
      </c>
      <c r="N215" s="39">
        <v>-1.1495796484620711</v>
      </c>
      <c r="P215" s="39">
        <v>92.75</v>
      </c>
      <c r="Q215" s="39">
        <v>13.5</v>
      </c>
    </row>
    <row r="216" spans="11:17" x14ac:dyDescent="0.2">
      <c r="K216" s="39">
        <v>187</v>
      </c>
      <c r="L216" s="39">
        <v>8.9273564460023387</v>
      </c>
      <c r="M216" s="39">
        <v>-2.4773564460023394</v>
      </c>
      <c r="N216" s="39">
        <v>-3.0719314852424198</v>
      </c>
      <c r="P216" s="39">
        <v>93.25</v>
      </c>
      <c r="Q216" s="39">
        <v>13.5</v>
      </c>
    </row>
    <row r="217" spans="11:17" x14ac:dyDescent="0.2">
      <c r="K217" s="39">
        <v>188</v>
      </c>
      <c r="L217" s="39">
        <v>9.9825211932210642</v>
      </c>
      <c r="M217" s="39">
        <v>-8.2521193221065658E-2</v>
      </c>
      <c r="N217" s="39">
        <v>-0.10232659578101162</v>
      </c>
      <c r="P217" s="39">
        <v>93.75</v>
      </c>
      <c r="Q217" s="39">
        <v>13.5</v>
      </c>
    </row>
    <row r="218" spans="11:17" x14ac:dyDescent="0.2">
      <c r="K218" s="39">
        <v>189</v>
      </c>
      <c r="L218" s="39">
        <v>10.78115009963107</v>
      </c>
      <c r="M218" s="39">
        <v>0.31884990036893157</v>
      </c>
      <c r="N218" s="39">
        <v>0.3953750981576773</v>
      </c>
      <c r="P218" s="39">
        <v>94.25</v>
      </c>
      <c r="Q218" s="39">
        <v>13.5</v>
      </c>
    </row>
    <row r="219" spans="11:17" x14ac:dyDescent="0.2">
      <c r="K219" s="39">
        <v>190</v>
      </c>
      <c r="L219" s="39">
        <v>11.558043704980294</v>
      </c>
      <c r="M219" s="39">
        <v>-0.90804370498029563</v>
      </c>
      <c r="N219" s="39">
        <v>-1.1259776734213705</v>
      </c>
      <c r="P219" s="39">
        <v>94.75</v>
      </c>
      <c r="Q219" s="39">
        <v>13.5</v>
      </c>
    </row>
    <row r="220" spans="11:17" x14ac:dyDescent="0.2">
      <c r="K220" s="39">
        <v>191</v>
      </c>
      <c r="L220" s="39">
        <v>10.699224711525105</v>
      </c>
      <c r="M220" s="39">
        <v>-0.64922471152510397</v>
      </c>
      <c r="N220" s="39">
        <v>-0.80504112985019782</v>
      </c>
      <c r="P220" s="39">
        <v>95.25</v>
      </c>
      <c r="Q220" s="39">
        <v>13.5</v>
      </c>
    </row>
    <row r="221" spans="11:17" x14ac:dyDescent="0.2">
      <c r="K221" s="39">
        <v>192</v>
      </c>
      <c r="L221" s="39">
        <v>11.222297185921196</v>
      </c>
      <c r="M221" s="39">
        <v>-1.1722971859211953</v>
      </c>
      <c r="N221" s="39">
        <v>-1.4536530022975165</v>
      </c>
      <c r="P221" s="39">
        <v>95.75</v>
      </c>
      <c r="Q221" s="39">
        <v>13.950000000000001</v>
      </c>
    </row>
    <row r="222" spans="11:17" x14ac:dyDescent="0.2">
      <c r="K222" s="39">
        <v>193</v>
      </c>
      <c r="L222" s="39">
        <v>10.524583655095828</v>
      </c>
      <c r="M222" s="39">
        <v>0.27541634490417266</v>
      </c>
      <c r="N222" s="39">
        <v>0.34151732296205656</v>
      </c>
      <c r="P222" s="39">
        <v>96.25</v>
      </c>
      <c r="Q222" s="39">
        <v>13.950000000000001</v>
      </c>
    </row>
    <row r="223" spans="11:17" x14ac:dyDescent="0.2">
      <c r="K223" s="39">
        <v>194</v>
      </c>
      <c r="L223" s="39">
        <v>9.6471778824205643</v>
      </c>
      <c r="M223" s="39">
        <v>1.0028221175794343</v>
      </c>
      <c r="N223" s="39">
        <v>1.2435032681957592</v>
      </c>
      <c r="P223" s="39">
        <v>96.75</v>
      </c>
      <c r="Q223" s="39">
        <v>13.950000000000001</v>
      </c>
    </row>
    <row r="224" spans="11:17" x14ac:dyDescent="0.2">
      <c r="K224" s="39">
        <v>195</v>
      </c>
      <c r="L224" s="39">
        <v>9.6117813892704653</v>
      </c>
      <c r="M224" s="39">
        <v>-0.61178138927046533</v>
      </c>
      <c r="N224" s="39">
        <v>-0.75861126678720847</v>
      </c>
      <c r="P224" s="39">
        <v>97.25</v>
      </c>
      <c r="Q224" s="39">
        <v>14.100000000000001</v>
      </c>
    </row>
    <row r="225" spans="11:17" x14ac:dyDescent="0.2">
      <c r="K225" s="39">
        <v>196</v>
      </c>
      <c r="L225" s="39">
        <v>12.025806938835894</v>
      </c>
      <c r="M225" s="39">
        <v>0.57419306116410773</v>
      </c>
      <c r="N225" s="39">
        <v>0.71200159591248557</v>
      </c>
      <c r="P225" s="39">
        <v>97.75</v>
      </c>
      <c r="Q225" s="39">
        <v>14.100000000000001</v>
      </c>
    </row>
    <row r="226" spans="11:17" x14ac:dyDescent="0.2">
      <c r="K226" s="39">
        <v>197</v>
      </c>
      <c r="L226" s="39">
        <v>11.331008325382555</v>
      </c>
      <c r="M226" s="39">
        <v>1.5689916746174433</v>
      </c>
      <c r="N226" s="39">
        <v>1.9455556882491516</v>
      </c>
      <c r="P226" s="39">
        <v>98.25</v>
      </c>
      <c r="Q226" s="39">
        <v>14.25</v>
      </c>
    </row>
    <row r="227" spans="11:17" x14ac:dyDescent="0.2">
      <c r="K227" s="39">
        <v>198</v>
      </c>
      <c r="L227" s="39">
        <v>13.326213576597672</v>
      </c>
      <c r="M227" s="39">
        <v>-1.4762135765976705</v>
      </c>
      <c r="N227" s="39">
        <v>-1.8305104912175501</v>
      </c>
      <c r="P227" s="39">
        <v>98.75</v>
      </c>
      <c r="Q227" s="39">
        <v>14.700000000000001</v>
      </c>
    </row>
    <row r="228" spans="11:17" x14ac:dyDescent="0.2">
      <c r="K228" s="39">
        <v>199</v>
      </c>
      <c r="L228" s="39">
        <v>11.55381028563068</v>
      </c>
      <c r="M228" s="39">
        <v>-0.15381028563068178</v>
      </c>
      <c r="N228" s="39">
        <v>-0.19072534351908715</v>
      </c>
      <c r="P228" s="39">
        <v>99.25</v>
      </c>
      <c r="Q228" s="39">
        <v>14.850000000000001</v>
      </c>
    </row>
    <row r="229" spans="11:17" ht="13.5" thickBot="1" x14ac:dyDescent="0.25">
      <c r="K229" s="40">
        <v>200</v>
      </c>
      <c r="L229" s="40">
        <v>12.856078269522609</v>
      </c>
      <c r="M229" s="40">
        <v>-0.10607826952260879</v>
      </c>
      <c r="N229" s="40">
        <v>-0.13153746065584362</v>
      </c>
      <c r="P229" s="40">
        <v>99.75</v>
      </c>
      <c r="Q229" s="40">
        <v>14.850000000000001</v>
      </c>
    </row>
  </sheetData>
  <sortState ref="Q30:Q229">
    <sortCondition ref="Q30"/>
  </sortState>
  <conditionalFormatting sqref="N30:N229">
    <cfRule type="cellIs" dxfId="1" priority="1" operator="lessThan">
      <formula>-2</formula>
    </cfRule>
    <cfRule type="cellIs" dxfId="0" priority="2" operator="greaterThan">
      <formula>2</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8"/>
  <sheetViews>
    <sheetView workbookViewId="0">
      <selection activeCell="H4" sqref="H4"/>
    </sheetView>
  </sheetViews>
  <sheetFormatPr defaultRowHeight="12.75" x14ac:dyDescent="0.2"/>
  <cols>
    <col min="1" max="1" width="16.5703125" bestFit="1" customWidth="1"/>
    <col min="2" max="2" width="16" bestFit="1" customWidth="1"/>
    <col min="4" max="4" width="16.5703125" bestFit="1" customWidth="1"/>
    <col min="5" max="5" width="12.42578125" bestFit="1" customWidth="1"/>
  </cols>
  <sheetData>
    <row r="1" spans="1:19" ht="15.75" x14ac:dyDescent="0.2">
      <c r="A1" s="21" t="s">
        <v>0</v>
      </c>
      <c r="B1" s="21" t="s">
        <v>52</v>
      </c>
      <c r="C1" s="21" t="s">
        <v>46</v>
      </c>
      <c r="D1" s="21" t="s">
        <v>327</v>
      </c>
      <c r="E1" s="21" t="s">
        <v>270</v>
      </c>
      <c r="G1" s="21"/>
      <c r="H1" s="21"/>
      <c r="J1" s="21"/>
      <c r="K1" s="39" t="s">
        <v>296</v>
      </c>
      <c r="L1" s="39"/>
      <c r="M1" s="39"/>
      <c r="N1" s="39"/>
      <c r="O1" s="39"/>
      <c r="P1" s="39"/>
      <c r="Q1" s="39"/>
      <c r="R1" s="39"/>
    </row>
    <row r="2" spans="1:19" ht="15.75" thickBot="1" x14ac:dyDescent="0.25">
      <c r="A2" s="22" t="s">
        <v>58</v>
      </c>
      <c r="B2" s="24">
        <v>6</v>
      </c>
      <c r="C2" s="24">
        <v>8.5</v>
      </c>
      <c r="D2">
        <f>B2*C2</f>
        <v>51</v>
      </c>
      <c r="E2" s="24">
        <v>12.600000000000001</v>
      </c>
      <c r="G2" s="25"/>
      <c r="H2" s="24"/>
      <c r="J2" s="24"/>
      <c r="K2" s="39"/>
      <c r="L2" s="39"/>
      <c r="M2" s="39"/>
      <c r="N2" s="39"/>
      <c r="O2" s="39"/>
      <c r="P2" s="39"/>
      <c r="Q2" s="39"/>
      <c r="R2" s="39"/>
    </row>
    <row r="3" spans="1:19" ht="15" x14ac:dyDescent="0.2">
      <c r="A3" s="22" t="s">
        <v>59</v>
      </c>
      <c r="B3" s="24">
        <v>3.1</v>
      </c>
      <c r="C3" s="24">
        <v>8.1999999999999993</v>
      </c>
      <c r="D3">
        <f t="shared" ref="D3:D66" si="0">B3*C3</f>
        <v>25.419999999999998</v>
      </c>
      <c r="E3" s="24">
        <v>11.25</v>
      </c>
      <c r="G3" s="25"/>
      <c r="H3" s="24"/>
      <c r="J3" s="24"/>
      <c r="K3" s="44" t="s">
        <v>297</v>
      </c>
      <c r="L3" s="44"/>
      <c r="M3" s="39"/>
      <c r="N3" s="39"/>
      <c r="O3" s="39"/>
      <c r="P3" s="39"/>
      <c r="Q3" s="39"/>
      <c r="R3" s="39"/>
    </row>
    <row r="4" spans="1:19" ht="15" x14ac:dyDescent="0.2">
      <c r="A4" s="22" t="s">
        <v>60</v>
      </c>
      <c r="B4" s="24">
        <v>5.8</v>
      </c>
      <c r="C4" s="24">
        <v>9.1999999999999993</v>
      </c>
      <c r="D4">
        <f t="shared" si="0"/>
        <v>53.359999999999992</v>
      </c>
      <c r="E4" s="24">
        <v>13.5</v>
      </c>
      <c r="G4" s="25"/>
      <c r="H4" s="24"/>
      <c r="J4" s="24"/>
      <c r="K4" s="39" t="s">
        <v>298</v>
      </c>
      <c r="L4" s="39">
        <v>0.59575665974189718</v>
      </c>
      <c r="M4" s="39"/>
      <c r="N4" s="39"/>
      <c r="O4" s="39"/>
      <c r="P4" s="39"/>
      <c r="Q4" s="39"/>
      <c r="R4" s="39"/>
    </row>
    <row r="5" spans="1:19" ht="15" x14ac:dyDescent="0.2">
      <c r="A5" s="22" t="s">
        <v>61</v>
      </c>
      <c r="B5" s="24">
        <v>4.5</v>
      </c>
      <c r="C5" s="24">
        <v>6.4</v>
      </c>
      <c r="D5">
        <f t="shared" si="0"/>
        <v>28.8</v>
      </c>
      <c r="E5" s="24">
        <v>10.8</v>
      </c>
      <c r="G5" s="25"/>
      <c r="H5" s="24"/>
      <c r="J5" s="24"/>
      <c r="K5" s="39" t="s">
        <v>299</v>
      </c>
      <c r="L5" s="41">
        <v>0.35492599762682264</v>
      </c>
      <c r="M5" s="39"/>
      <c r="N5" s="39"/>
      <c r="O5" s="39"/>
      <c r="P5" s="39"/>
      <c r="Q5" s="39"/>
      <c r="R5" s="39"/>
    </row>
    <row r="6" spans="1:19" ht="15" x14ac:dyDescent="0.2">
      <c r="A6" s="22" t="s">
        <v>62</v>
      </c>
      <c r="B6" s="24">
        <v>4.5</v>
      </c>
      <c r="C6" s="24">
        <v>9</v>
      </c>
      <c r="D6">
        <f t="shared" si="0"/>
        <v>40.5</v>
      </c>
      <c r="E6" s="24">
        <v>13.5</v>
      </c>
      <c r="G6" s="25"/>
      <c r="H6" s="24"/>
      <c r="J6" s="24"/>
      <c r="K6" s="39" t="s">
        <v>300</v>
      </c>
      <c r="L6" s="41">
        <v>0.34505241595784542</v>
      </c>
      <c r="M6" s="39"/>
      <c r="N6" s="39"/>
      <c r="O6" s="39"/>
      <c r="P6" s="39"/>
      <c r="Q6" s="39"/>
      <c r="R6" s="39"/>
    </row>
    <row r="7" spans="1:19" ht="15" x14ac:dyDescent="0.2">
      <c r="A7" s="22" t="s">
        <v>63</v>
      </c>
      <c r="B7" s="24">
        <v>3.7</v>
      </c>
      <c r="C7" s="24">
        <v>6.5</v>
      </c>
      <c r="D7">
        <f t="shared" si="0"/>
        <v>24.05</v>
      </c>
      <c r="E7" s="24">
        <v>9.1499999999999986</v>
      </c>
      <c r="G7" s="25"/>
      <c r="H7" s="24"/>
      <c r="J7" s="24"/>
      <c r="K7" s="39" t="s">
        <v>301</v>
      </c>
      <c r="L7" s="41">
        <v>1.0843239585653781</v>
      </c>
      <c r="M7" s="39"/>
      <c r="N7" s="39"/>
      <c r="O7" s="39"/>
      <c r="P7" s="39"/>
      <c r="Q7" s="39"/>
      <c r="R7" s="39"/>
    </row>
    <row r="8" spans="1:19" ht="15.75" thickBot="1" x14ac:dyDescent="0.25">
      <c r="A8" s="22" t="s">
        <v>64</v>
      </c>
      <c r="B8" s="24">
        <v>5.4</v>
      </c>
      <c r="C8" s="24">
        <v>6.9</v>
      </c>
      <c r="D8">
        <f t="shared" si="0"/>
        <v>37.260000000000005</v>
      </c>
      <c r="E8" s="24">
        <v>10.8</v>
      </c>
      <c r="G8" s="25"/>
      <c r="H8" s="24"/>
      <c r="J8" s="24"/>
      <c r="K8" s="40" t="s">
        <v>302</v>
      </c>
      <c r="L8" s="40">
        <v>200</v>
      </c>
      <c r="M8" s="39"/>
      <c r="N8" s="39"/>
      <c r="O8" s="39"/>
      <c r="P8" s="39"/>
      <c r="Q8" s="39"/>
      <c r="R8" s="39"/>
    </row>
    <row r="9" spans="1:19" ht="15" x14ac:dyDescent="0.2">
      <c r="A9" s="22" t="s">
        <v>65</v>
      </c>
      <c r="B9" s="24">
        <v>5.0999999999999996</v>
      </c>
      <c r="C9" s="24">
        <v>6.2</v>
      </c>
      <c r="D9">
        <f t="shared" si="0"/>
        <v>31.619999999999997</v>
      </c>
      <c r="E9" s="24">
        <v>11.55</v>
      </c>
      <c r="G9" s="25"/>
      <c r="H9" s="24"/>
      <c r="J9" s="24"/>
      <c r="K9" s="39"/>
      <c r="L9" s="39"/>
      <c r="M9" s="39"/>
      <c r="N9" s="39"/>
      <c r="O9" s="39"/>
      <c r="P9" s="39"/>
      <c r="Q9" s="39"/>
      <c r="R9" s="39"/>
    </row>
    <row r="10" spans="1:19" ht="15.75" thickBot="1" x14ac:dyDescent="0.25">
      <c r="A10" s="22" t="s">
        <v>66</v>
      </c>
      <c r="B10" s="24">
        <v>5.8</v>
      </c>
      <c r="C10" s="24">
        <v>5.8</v>
      </c>
      <c r="D10">
        <f t="shared" si="0"/>
        <v>33.64</v>
      </c>
      <c r="E10" s="24">
        <v>12.299999999999999</v>
      </c>
      <c r="G10" s="25"/>
      <c r="H10" s="24"/>
      <c r="J10" s="24"/>
      <c r="K10" s="39" t="s">
        <v>303</v>
      </c>
      <c r="L10" s="39"/>
      <c r="M10" s="39"/>
      <c r="N10" s="39"/>
      <c r="O10" s="39"/>
      <c r="P10" s="39"/>
      <c r="Q10" s="39"/>
      <c r="R10" s="39"/>
    </row>
    <row r="11" spans="1:19" ht="15" x14ac:dyDescent="0.2">
      <c r="A11" s="22" t="s">
        <v>67</v>
      </c>
      <c r="B11" s="24">
        <v>5.7</v>
      </c>
      <c r="C11" s="24">
        <v>6.4</v>
      </c>
      <c r="D11">
        <f t="shared" si="0"/>
        <v>36.480000000000004</v>
      </c>
      <c r="E11" s="24">
        <v>10.050000000000001</v>
      </c>
      <c r="G11" s="25"/>
      <c r="H11" s="24"/>
      <c r="J11" s="24"/>
      <c r="K11" s="38"/>
      <c r="L11" s="38" t="s">
        <v>308</v>
      </c>
      <c r="M11" s="38" t="s">
        <v>309</v>
      </c>
      <c r="N11" s="38" t="s">
        <v>310</v>
      </c>
      <c r="O11" s="38" t="s">
        <v>311</v>
      </c>
      <c r="P11" s="38" t="s">
        <v>312</v>
      </c>
      <c r="Q11" s="39"/>
      <c r="R11" s="39"/>
    </row>
    <row r="12" spans="1:19" ht="15" x14ac:dyDescent="0.2">
      <c r="A12" s="22" t="s">
        <v>68</v>
      </c>
      <c r="B12" s="24">
        <v>4.5999999999999996</v>
      </c>
      <c r="C12" s="24">
        <v>8.6999999999999993</v>
      </c>
      <c r="D12">
        <f t="shared" si="0"/>
        <v>40.019999999999996</v>
      </c>
      <c r="E12" s="24">
        <v>12.600000000000001</v>
      </c>
      <c r="G12" s="25"/>
      <c r="H12" s="24"/>
      <c r="J12" s="24"/>
      <c r="K12" s="39" t="s">
        <v>304</v>
      </c>
      <c r="L12" s="39">
        <v>3</v>
      </c>
      <c r="M12" s="39">
        <v>126.79509436469723</v>
      </c>
      <c r="N12" s="39">
        <v>42.265031454899081</v>
      </c>
      <c r="O12" s="39">
        <v>35.947036194778256</v>
      </c>
      <c r="P12" s="41">
        <v>1.4806806839050713E-18</v>
      </c>
      <c r="Q12" s="39"/>
      <c r="R12" s="39"/>
    </row>
    <row r="13" spans="1:19" ht="15" x14ac:dyDescent="0.2">
      <c r="A13" s="22" t="s">
        <v>69</v>
      </c>
      <c r="B13" s="24">
        <v>6.4</v>
      </c>
      <c r="C13" s="24">
        <v>6.1</v>
      </c>
      <c r="D13">
        <f t="shared" si="0"/>
        <v>39.04</v>
      </c>
      <c r="E13" s="24">
        <v>9.8999999999999986</v>
      </c>
      <c r="G13" s="25"/>
      <c r="H13" s="24"/>
      <c r="J13" s="24"/>
      <c r="K13" s="39" t="s">
        <v>305</v>
      </c>
      <c r="L13" s="39">
        <v>196</v>
      </c>
      <c r="M13" s="39">
        <v>230.4486556353028</v>
      </c>
      <c r="N13" s="39">
        <v>1.1757584471188918</v>
      </c>
      <c r="O13" s="39"/>
      <c r="P13" s="39"/>
      <c r="Q13" s="39"/>
      <c r="R13" s="39"/>
    </row>
    <row r="14" spans="1:19" ht="15.75" thickBot="1" x14ac:dyDescent="0.25">
      <c r="A14" s="22" t="s">
        <v>70</v>
      </c>
      <c r="B14" s="24">
        <v>6.6</v>
      </c>
      <c r="C14" s="24">
        <v>9.5</v>
      </c>
      <c r="D14">
        <f t="shared" si="0"/>
        <v>62.699999999999996</v>
      </c>
      <c r="E14" s="24">
        <v>11.850000000000001</v>
      </c>
      <c r="G14" s="25"/>
      <c r="H14" s="24"/>
      <c r="J14" s="24"/>
      <c r="K14" s="40" t="s">
        <v>306</v>
      </c>
      <c r="L14" s="40">
        <v>199</v>
      </c>
      <c r="M14" s="40">
        <v>357.24375000000003</v>
      </c>
      <c r="N14" s="40"/>
      <c r="O14" s="40"/>
      <c r="P14" s="40"/>
      <c r="Q14" s="39"/>
      <c r="R14" s="39"/>
    </row>
    <row r="15" spans="1:19" ht="15.75" thickBot="1" x14ac:dyDescent="0.25">
      <c r="A15" s="22" t="s">
        <v>71</v>
      </c>
      <c r="B15" s="24">
        <v>4.8</v>
      </c>
      <c r="C15" s="24">
        <v>9.1999999999999993</v>
      </c>
      <c r="D15">
        <f t="shared" si="0"/>
        <v>44.16</v>
      </c>
      <c r="E15" s="24">
        <v>12.299999999999999</v>
      </c>
      <c r="G15" s="25"/>
      <c r="H15" s="24"/>
      <c r="J15" s="24"/>
      <c r="K15" s="39"/>
      <c r="L15" s="39"/>
      <c r="M15" s="39"/>
      <c r="N15" s="39"/>
      <c r="O15" s="39"/>
      <c r="P15" s="39"/>
      <c r="Q15" s="39"/>
      <c r="R15" s="39"/>
    </row>
    <row r="16" spans="1:19" ht="15" x14ac:dyDescent="0.2">
      <c r="A16" s="22" t="s">
        <v>72</v>
      </c>
      <c r="B16" s="24">
        <v>5.9</v>
      </c>
      <c r="C16" s="24">
        <v>6.3</v>
      </c>
      <c r="D16">
        <f t="shared" si="0"/>
        <v>37.17</v>
      </c>
      <c r="E16" s="24">
        <v>11.399999999999999</v>
      </c>
      <c r="G16" s="25"/>
      <c r="H16" s="24"/>
      <c r="J16" s="24"/>
      <c r="K16" s="38"/>
      <c r="L16" s="38" t="s">
        <v>313</v>
      </c>
      <c r="M16" s="38" t="s">
        <v>301</v>
      </c>
      <c r="N16" s="38" t="s">
        <v>314</v>
      </c>
      <c r="O16" s="38" t="s">
        <v>315</v>
      </c>
      <c r="P16" s="38" t="s">
        <v>316</v>
      </c>
      <c r="Q16" s="38" t="s">
        <v>317</v>
      </c>
      <c r="R16" s="38" t="s">
        <v>318</v>
      </c>
      <c r="S16" s="37" t="s">
        <v>319</v>
      </c>
    </row>
    <row r="17" spans="1:19" ht="15" x14ac:dyDescent="0.2">
      <c r="A17" s="22" t="s">
        <v>73</v>
      </c>
      <c r="B17" s="24">
        <v>3.8</v>
      </c>
      <c r="C17" s="24">
        <v>8.6999999999999993</v>
      </c>
      <c r="D17">
        <f t="shared" si="0"/>
        <v>33.059999999999995</v>
      </c>
      <c r="E17" s="24">
        <v>10.649999999999999</v>
      </c>
      <c r="G17" s="25"/>
      <c r="H17" s="24"/>
      <c r="J17" s="24"/>
      <c r="K17" s="39" t="s">
        <v>307</v>
      </c>
      <c r="L17" s="39">
        <v>0.75163035431014258</v>
      </c>
      <c r="M17" s="39">
        <v>2.3051546365161295</v>
      </c>
      <c r="N17" s="39">
        <v>0.32606504674502484</v>
      </c>
      <c r="O17" s="39">
        <v>0.74472301324806178</v>
      </c>
      <c r="P17" s="39">
        <v>-3.794460126668695</v>
      </c>
      <c r="Q17" s="39">
        <v>5.2977208352889802</v>
      </c>
      <c r="R17" s="39">
        <v>-3.794460126668695</v>
      </c>
      <c r="S17">
        <v>5.2977208352889802</v>
      </c>
    </row>
    <row r="18" spans="1:19" ht="15" x14ac:dyDescent="0.2">
      <c r="A18" s="22" t="s">
        <v>74</v>
      </c>
      <c r="B18" s="24">
        <v>5.0999999999999996</v>
      </c>
      <c r="C18" s="24">
        <v>5.7</v>
      </c>
      <c r="D18">
        <f t="shared" si="0"/>
        <v>29.07</v>
      </c>
      <c r="E18" s="24">
        <v>10.8</v>
      </c>
      <c r="G18" s="25"/>
      <c r="H18" s="24"/>
      <c r="J18" s="24"/>
      <c r="K18" s="39" t="s">
        <v>52</v>
      </c>
      <c r="L18" s="39">
        <v>1.2964906883460179</v>
      </c>
      <c r="M18" s="39">
        <v>0.40418777711006321</v>
      </c>
      <c r="N18" s="39">
        <v>3.2076444706366622</v>
      </c>
      <c r="O18" s="41">
        <v>1.5632123804712897E-3</v>
      </c>
      <c r="P18" s="39">
        <v>0.49937531181531314</v>
      </c>
      <c r="Q18" s="39">
        <v>2.0936060648767225</v>
      </c>
      <c r="R18" s="39">
        <v>0.49937531181531314</v>
      </c>
      <c r="S18">
        <v>2.0936060648767225</v>
      </c>
    </row>
    <row r="19" spans="1:19" ht="15" x14ac:dyDescent="0.2">
      <c r="A19" s="22" t="s">
        <v>75</v>
      </c>
      <c r="B19" s="24">
        <v>5.5</v>
      </c>
      <c r="C19" s="24">
        <v>5.9</v>
      </c>
      <c r="D19">
        <f t="shared" si="0"/>
        <v>32.450000000000003</v>
      </c>
      <c r="E19" s="24">
        <v>12.299999999999999</v>
      </c>
      <c r="G19" s="25"/>
      <c r="H19" s="24"/>
      <c r="J19" s="24"/>
      <c r="K19" s="39" t="s">
        <v>46</v>
      </c>
      <c r="L19" s="39">
        <v>1.0366713207632343</v>
      </c>
      <c r="M19" s="39">
        <v>0.28068361744500903</v>
      </c>
      <c r="N19" s="39">
        <v>3.6933802200491339</v>
      </c>
      <c r="O19" s="41">
        <v>2.8692239266104946E-4</v>
      </c>
      <c r="P19" s="39">
        <v>0.48312358855471327</v>
      </c>
      <c r="Q19" s="39">
        <v>1.5902190529717553</v>
      </c>
      <c r="R19" s="39">
        <v>0.48312358855471327</v>
      </c>
      <c r="S19">
        <v>1.5902190529717553</v>
      </c>
    </row>
    <row r="20" spans="1:19" ht="15.75" thickBot="1" x14ac:dyDescent="0.25">
      <c r="A20" s="22" t="s">
        <v>76</v>
      </c>
      <c r="B20" s="24">
        <v>5.6</v>
      </c>
      <c r="C20" s="24">
        <v>5.6</v>
      </c>
      <c r="D20">
        <f t="shared" si="0"/>
        <v>31.359999999999996</v>
      </c>
      <c r="E20" s="24">
        <v>11.850000000000001</v>
      </c>
      <c r="G20" s="25"/>
      <c r="H20" s="24"/>
      <c r="J20" s="24"/>
      <c r="K20" s="40" t="s">
        <v>327</v>
      </c>
      <c r="L20" s="40">
        <v>-0.10283307294168882</v>
      </c>
      <c r="M20" s="40">
        <v>4.9400309063411772E-2</v>
      </c>
      <c r="N20" s="40">
        <v>-2.081628129283343</v>
      </c>
      <c r="O20" s="45">
        <v>3.8675338261256631E-2</v>
      </c>
      <c r="P20" s="40">
        <v>-0.20025745880848811</v>
      </c>
      <c r="Q20" s="40">
        <v>-5.4086870748895344E-3</v>
      </c>
      <c r="R20" s="40">
        <v>-0.20025745880848811</v>
      </c>
      <c r="S20" s="36">
        <v>-5.4086870748895344E-3</v>
      </c>
    </row>
    <row r="21" spans="1:19" ht="15" x14ac:dyDescent="0.2">
      <c r="A21" s="22" t="s">
        <v>77</v>
      </c>
      <c r="B21" s="24">
        <v>7.1</v>
      </c>
      <c r="C21" s="24">
        <v>9.1</v>
      </c>
      <c r="D21">
        <f t="shared" si="0"/>
        <v>64.61</v>
      </c>
      <c r="E21" s="24">
        <v>13.200000000000001</v>
      </c>
      <c r="G21" s="25"/>
      <c r="H21" s="24"/>
      <c r="J21" s="24"/>
      <c r="K21" s="39"/>
      <c r="L21" s="39"/>
      <c r="M21" s="39"/>
      <c r="N21" s="39"/>
      <c r="O21" s="39"/>
      <c r="P21" s="39"/>
      <c r="Q21" s="39"/>
      <c r="R21" s="39"/>
    </row>
    <row r="22" spans="1:19" ht="15" x14ac:dyDescent="0.2">
      <c r="A22" s="22" t="s">
        <v>78</v>
      </c>
      <c r="B22" s="24">
        <v>5</v>
      </c>
      <c r="C22" s="24">
        <v>5.2</v>
      </c>
      <c r="D22">
        <f t="shared" si="0"/>
        <v>26</v>
      </c>
      <c r="E22" s="24">
        <v>10.5</v>
      </c>
      <c r="G22" s="25"/>
      <c r="H22" s="24"/>
      <c r="J22" s="24"/>
      <c r="K22" s="39"/>
      <c r="L22" s="39"/>
      <c r="M22" s="39"/>
      <c r="N22" s="39"/>
      <c r="O22" s="39"/>
      <c r="P22" s="39"/>
      <c r="Q22" s="39"/>
      <c r="R22" s="39"/>
    </row>
    <row r="23" spans="1:19" ht="15" x14ac:dyDescent="0.2">
      <c r="A23" s="22" t="s">
        <v>79</v>
      </c>
      <c r="B23" s="24">
        <v>7.8</v>
      </c>
      <c r="C23" s="24">
        <v>9.6</v>
      </c>
      <c r="D23">
        <f t="shared" si="0"/>
        <v>74.88</v>
      </c>
      <c r="E23" s="24">
        <v>14.850000000000001</v>
      </c>
      <c r="G23" s="25"/>
      <c r="H23" s="24"/>
      <c r="J23" s="24"/>
      <c r="K23" s="39"/>
      <c r="L23" s="39"/>
      <c r="M23" s="39"/>
      <c r="N23" s="39"/>
      <c r="O23" s="39"/>
      <c r="P23" s="39"/>
      <c r="Q23" s="39"/>
      <c r="R23" s="39"/>
    </row>
    <row r="24" spans="1:19" ht="15" x14ac:dyDescent="0.2">
      <c r="A24" s="22" t="s">
        <v>80</v>
      </c>
      <c r="B24" s="24">
        <v>4.7</v>
      </c>
      <c r="C24" s="24">
        <v>8.6</v>
      </c>
      <c r="D24">
        <f t="shared" si="0"/>
        <v>40.42</v>
      </c>
      <c r="E24" s="24">
        <v>12.149999999999999</v>
      </c>
      <c r="G24" s="25"/>
      <c r="H24" s="24"/>
      <c r="J24" s="24"/>
      <c r="K24" s="39" t="s">
        <v>320</v>
      </c>
      <c r="L24" s="39"/>
      <c r="M24" s="39"/>
      <c r="N24" s="39"/>
      <c r="O24" s="39"/>
      <c r="P24" s="39" t="s">
        <v>325</v>
      </c>
      <c r="Q24" s="39"/>
      <c r="R24" s="39"/>
    </row>
    <row r="25" spans="1:19" ht="15.75" thickBot="1" x14ac:dyDescent="0.25">
      <c r="A25" s="22" t="s">
        <v>81</v>
      </c>
      <c r="B25" s="24">
        <v>4.5</v>
      </c>
      <c r="C25" s="24">
        <v>9.3000000000000007</v>
      </c>
      <c r="D25">
        <f t="shared" si="0"/>
        <v>41.85</v>
      </c>
      <c r="E25" s="24">
        <v>12</v>
      </c>
      <c r="G25" s="25"/>
      <c r="H25" s="24"/>
      <c r="J25" s="24"/>
      <c r="K25" s="39"/>
      <c r="L25" s="39"/>
      <c r="M25" s="39"/>
      <c r="N25" s="39"/>
      <c r="O25" s="39"/>
      <c r="P25" s="39"/>
      <c r="Q25" s="39"/>
      <c r="R25" s="39"/>
    </row>
    <row r="26" spans="1:19" ht="15" x14ac:dyDescent="0.2">
      <c r="A26" s="22" t="s">
        <v>82</v>
      </c>
      <c r="B26" s="24">
        <v>5.3</v>
      </c>
      <c r="C26" s="24">
        <v>6</v>
      </c>
      <c r="D26">
        <f t="shared" si="0"/>
        <v>31.799999999999997</v>
      </c>
      <c r="E26" s="24">
        <v>8.25</v>
      </c>
      <c r="G26" s="25"/>
      <c r="H26" s="24"/>
      <c r="J26" s="24"/>
      <c r="K26" s="38" t="s">
        <v>321</v>
      </c>
      <c r="L26" s="38" t="s">
        <v>322</v>
      </c>
      <c r="M26" s="38" t="s">
        <v>323</v>
      </c>
      <c r="N26" s="38" t="s">
        <v>324</v>
      </c>
      <c r="O26" s="39"/>
      <c r="P26" s="38" t="s">
        <v>326</v>
      </c>
      <c r="Q26" s="38" t="s">
        <v>270</v>
      </c>
      <c r="R26" s="39"/>
    </row>
    <row r="27" spans="1:19" ht="15" x14ac:dyDescent="0.2">
      <c r="A27" s="22" t="s">
        <v>83</v>
      </c>
      <c r="B27" s="24">
        <v>5.3</v>
      </c>
      <c r="C27" s="24">
        <v>6.4</v>
      </c>
      <c r="D27">
        <f t="shared" si="0"/>
        <v>33.92</v>
      </c>
      <c r="E27" s="24">
        <v>10.5</v>
      </c>
      <c r="G27" s="25"/>
      <c r="H27" s="24"/>
      <c r="J27" s="24"/>
      <c r="K27" s="39">
        <v>1</v>
      </c>
      <c r="L27" s="39">
        <v>12.097793990847611</v>
      </c>
      <c r="M27" s="39">
        <v>0.50220600915239011</v>
      </c>
      <c r="N27" s="39">
        <v>0.46668232592246489</v>
      </c>
      <c r="O27" s="39"/>
      <c r="P27" s="39">
        <v>0.25</v>
      </c>
      <c r="Q27" s="39">
        <v>6.4499999999999993</v>
      </c>
      <c r="R27" s="39"/>
    </row>
    <row r="28" spans="1:19" ht="15" x14ac:dyDescent="0.2">
      <c r="A28" s="22" t="s">
        <v>84</v>
      </c>
      <c r="B28" s="24">
        <v>3.7</v>
      </c>
      <c r="C28" s="24">
        <v>8.5</v>
      </c>
      <c r="D28">
        <f t="shared" si="0"/>
        <v>31.450000000000003</v>
      </c>
      <c r="E28" s="24">
        <v>10.5</v>
      </c>
      <c r="G28" s="25"/>
      <c r="H28" s="24"/>
      <c r="J28" s="24"/>
      <c r="K28" s="39">
        <v>2</v>
      </c>
      <c r="L28" s="39">
        <v>10.657439604263589</v>
      </c>
      <c r="M28" s="39">
        <v>0.59256039573641139</v>
      </c>
      <c r="N28" s="39">
        <v>0.55064546957241167</v>
      </c>
      <c r="O28" s="39"/>
      <c r="P28" s="39">
        <v>0.75</v>
      </c>
      <c r="Q28" s="39">
        <v>8.25</v>
      </c>
      <c r="R28" s="39"/>
    </row>
    <row r="29" spans="1:19" ht="15" x14ac:dyDescent="0.2">
      <c r="A29" s="22" t="s">
        <v>85</v>
      </c>
      <c r="B29" s="24">
        <v>4.2</v>
      </c>
      <c r="C29" s="24">
        <v>7</v>
      </c>
      <c r="D29">
        <f t="shared" si="0"/>
        <v>29.400000000000002</v>
      </c>
      <c r="E29" s="24">
        <v>8.3999999999999986</v>
      </c>
      <c r="G29" s="25"/>
      <c r="H29" s="24"/>
      <c r="J29" s="24"/>
      <c r="K29" s="39">
        <v>3</v>
      </c>
      <c r="L29" s="39">
        <v>12.321479725570287</v>
      </c>
      <c r="M29" s="39">
        <v>1.1785202744297134</v>
      </c>
      <c r="N29" s="39">
        <v>1.0951573115301956</v>
      </c>
      <c r="O29" s="39"/>
      <c r="P29" s="39">
        <v>1.25</v>
      </c>
      <c r="Q29" s="39">
        <v>8.3999999999999986</v>
      </c>
      <c r="R29" s="39"/>
    </row>
    <row r="30" spans="1:19" ht="15" x14ac:dyDescent="0.2">
      <c r="A30" s="22" t="s">
        <v>86</v>
      </c>
      <c r="B30" s="24">
        <v>3.7</v>
      </c>
      <c r="C30" s="24">
        <v>8.5</v>
      </c>
      <c r="D30">
        <f t="shared" si="0"/>
        <v>31.450000000000003</v>
      </c>
      <c r="E30" s="24">
        <v>10.8</v>
      </c>
      <c r="G30" s="25"/>
      <c r="H30" s="24"/>
      <c r="J30" s="24"/>
      <c r="K30" s="39">
        <v>4</v>
      </c>
      <c r="L30" s="39">
        <v>10.258942404031286</v>
      </c>
      <c r="M30" s="39">
        <v>0.54105759596871472</v>
      </c>
      <c r="N30" s="39">
        <v>0.50278573482396838</v>
      </c>
      <c r="O30" s="39"/>
      <c r="P30" s="39">
        <v>1.75</v>
      </c>
      <c r="Q30" s="39">
        <v>8.6999999999999993</v>
      </c>
      <c r="R30" s="39"/>
    </row>
    <row r="31" spans="1:19" ht="15" x14ac:dyDescent="0.2">
      <c r="A31" s="22" t="s">
        <v>87</v>
      </c>
      <c r="B31" s="24">
        <v>4.5999999999999996</v>
      </c>
      <c r="C31" s="24">
        <v>7.6</v>
      </c>
      <c r="D31">
        <f t="shared" si="0"/>
        <v>34.959999999999994</v>
      </c>
      <c r="E31" s="24">
        <v>9.3000000000000007</v>
      </c>
      <c r="G31" s="25"/>
      <c r="H31" s="24"/>
      <c r="J31" s="24"/>
      <c r="K31" s="39">
        <v>5</v>
      </c>
      <c r="L31" s="39">
        <v>11.751140884597936</v>
      </c>
      <c r="M31" s="39">
        <v>1.7488591154020643</v>
      </c>
      <c r="N31" s="39">
        <v>1.6251530742613687</v>
      </c>
      <c r="O31" s="39"/>
      <c r="P31" s="39">
        <v>2.25</v>
      </c>
      <c r="Q31" s="39">
        <v>8.6999999999999993</v>
      </c>
      <c r="R31" s="39"/>
    </row>
    <row r="32" spans="1:19" ht="15" x14ac:dyDescent="0.2">
      <c r="A32" s="22" t="s">
        <v>88</v>
      </c>
      <c r="B32" s="24">
        <v>4.7</v>
      </c>
      <c r="C32" s="24">
        <v>6.9</v>
      </c>
      <c r="D32">
        <f t="shared" si="0"/>
        <v>32.43</v>
      </c>
      <c r="E32" s="24">
        <v>10.649999999999999</v>
      </c>
      <c r="G32" s="25"/>
      <c r="H32" s="24"/>
      <c r="J32" s="24"/>
      <c r="K32" s="39">
        <v>6</v>
      </c>
      <c r="L32" s="39">
        <v>9.8138740819038173</v>
      </c>
      <c r="M32" s="39">
        <v>-0.66387408190381869</v>
      </c>
      <c r="N32" s="39">
        <v>-0.61691476210214635</v>
      </c>
      <c r="O32" s="39"/>
      <c r="P32" s="39">
        <v>2.75</v>
      </c>
      <c r="Q32" s="39">
        <v>9</v>
      </c>
      <c r="R32" s="39"/>
    </row>
    <row r="33" spans="1:18" ht="15" x14ac:dyDescent="0.2">
      <c r="A33" s="22" t="s">
        <v>89</v>
      </c>
      <c r="B33" s="24">
        <v>3.8</v>
      </c>
      <c r="C33" s="24">
        <v>8.1</v>
      </c>
      <c r="D33">
        <f t="shared" si="0"/>
        <v>30.779999999999998</v>
      </c>
      <c r="E33" s="24">
        <v>9.3000000000000007</v>
      </c>
      <c r="G33" s="25"/>
      <c r="H33" s="24"/>
      <c r="J33" s="24"/>
      <c r="K33" s="39">
        <v>7</v>
      </c>
      <c r="L33" s="39">
        <v>11.07415188683763</v>
      </c>
      <c r="M33" s="39">
        <v>-0.27415188683762892</v>
      </c>
      <c r="N33" s="39">
        <v>-0.25475967605675187</v>
      </c>
      <c r="O33" s="39"/>
      <c r="P33" s="39">
        <v>3.25</v>
      </c>
      <c r="Q33" s="39">
        <v>9</v>
      </c>
      <c r="R33" s="39"/>
    </row>
    <row r="34" spans="1:18" ht="15" x14ac:dyDescent="0.2">
      <c r="A34" s="22" t="s">
        <v>90</v>
      </c>
      <c r="B34" s="24">
        <v>4.9000000000000004</v>
      </c>
      <c r="C34" s="24">
        <v>6.7</v>
      </c>
      <c r="D34">
        <f t="shared" si="0"/>
        <v>32.830000000000005</v>
      </c>
      <c r="E34" s="24">
        <v>11.399999999999999</v>
      </c>
      <c r="G34" s="25"/>
      <c r="H34" s="24"/>
      <c r="J34" s="24"/>
      <c r="K34" s="39">
        <v>8</v>
      </c>
      <c r="L34" s="39">
        <v>10.539513287190687</v>
      </c>
      <c r="M34" s="39">
        <v>1.010486712809314</v>
      </c>
      <c r="N34" s="39">
        <v>0.9390096511260595</v>
      </c>
      <c r="O34" s="39"/>
      <c r="P34" s="39">
        <v>3.75</v>
      </c>
      <c r="Q34" s="39">
        <v>9</v>
      </c>
      <c r="R34" s="39"/>
    </row>
    <row r="35" spans="1:18" ht="15" x14ac:dyDescent="0.2">
      <c r="A35" s="22" t="s">
        <v>91</v>
      </c>
      <c r="B35" s="24">
        <v>4.7</v>
      </c>
      <c r="C35" s="24">
        <v>8</v>
      </c>
      <c r="D35">
        <f t="shared" si="0"/>
        <v>37.6</v>
      </c>
      <c r="E35" s="24">
        <v>13.5</v>
      </c>
      <c r="G35" s="25"/>
      <c r="H35" s="24"/>
      <c r="J35" s="24"/>
      <c r="K35" s="39">
        <v>9</v>
      </c>
      <c r="L35" s="39">
        <v>10.824665433385395</v>
      </c>
      <c r="M35" s="39">
        <v>1.4753345666146043</v>
      </c>
      <c r="N35" s="39">
        <v>1.3709763613214592</v>
      </c>
      <c r="O35" s="39"/>
      <c r="P35" s="39">
        <v>4.25</v>
      </c>
      <c r="Q35" s="39">
        <v>9.1499999999999986</v>
      </c>
      <c r="R35" s="39"/>
    </row>
    <row r="36" spans="1:18" ht="15" x14ac:dyDescent="0.2">
      <c r="A36" s="22" t="s">
        <v>92</v>
      </c>
      <c r="B36" s="24">
        <v>6.8</v>
      </c>
      <c r="C36" s="24">
        <v>6.7</v>
      </c>
      <c r="D36">
        <f t="shared" si="0"/>
        <v>45.56</v>
      </c>
      <c r="E36" s="24">
        <v>10.050000000000001</v>
      </c>
      <c r="G36" s="25"/>
      <c r="H36" s="24"/>
      <c r="J36" s="24"/>
      <c r="K36" s="39">
        <v>10</v>
      </c>
      <c r="L36" s="39">
        <v>11.024973229854337</v>
      </c>
      <c r="M36" s="39">
        <v>-0.97497322985433676</v>
      </c>
      <c r="N36" s="39">
        <v>-0.90600822437091388</v>
      </c>
      <c r="O36" s="39"/>
      <c r="P36" s="39">
        <v>4.75</v>
      </c>
      <c r="Q36" s="39">
        <v>9.1499999999999986</v>
      </c>
      <c r="R36" s="39"/>
    </row>
    <row r="37" spans="1:18" ht="15" x14ac:dyDescent="0.2">
      <c r="A37" s="22" t="s">
        <v>93</v>
      </c>
      <c r="B37" s="24">
        <v>2.9</v>
      </c>
      <c r="C37" s="24">
        <v>8.6999999999999993</v>
      </c>
      <c r="D37">
        <f t="shared" si="0"/>
        <v>25.229999999999997</v>
      </c>
      <c r="E37" s="24">
        <v>10.649999999999999</v>
      </c>
      <c r="G37" s="25"/>
      <c r="H37" s="24"/>
      <c r="J37" s="24"/>
      <c r="K37" s="39">
        <v>11</v>
      </c>
      <c r="L37" s="39">
        <v>11.619148432215578</v>
      </c>
      <c r="M37" s="39">
        <v>0.98085156778442339</v>
      </c>
      <c r="N37" s="39">
        <v>0.91147075641508668</v>
      </c>
      <c r="O37" s="39"/>
      <c r="P37" s="39">
        <v>5.25</v>
      </c>
      <c r="Q37" s="39">
        <v>9.3000000000000007</v>
      </c>
      <c r="R37" s="39"/>
    </row>
    <row r="38" spans="1:18" ht="15" x14ac:dyDescent="0.2">
      <c r="A38" s="22" t="s">
        <v>94</v>
      </c>
      <c r="B38" s="24">
        <v>4.5</v>
      </c>
      <c r="C38" s="24">
        <v>9</v>
      </c>
      <c r="D38">
        <f t="shared" si="0"/>
        <v>40.5</v>
      </c>
      <c r="E38" s="24">
        <v>10.8</v>
      </c>
      <c r="G38" s="25"/>
      <c r="H38" s="24"/>
      <c r="J38" s="24"/>
      <c r="K38" s="39">
        <v>12</v>
      </c>
      <c r="L38" s="39">
        <v>11.358262648736854</v>
      </c>
      <c r="M38" s="39">
        <v>-1.4582626487368557</v>
      </c>
      <c r="N38" s="39">
        <v>-1.3551120303537918</v>
      </c>
      <c r="O38" s="39"/>
      <c r="P38" s="39">
        <v>5.75</v>
      </c>
      <c r="Q38" s="39">
        <v>9.3000000000000007</v>
      </c>
      <c r="R38" s="39"/>
    </row>
    <row r="39" spans="1:18" ht="15" x14ac:dyDescent="0.2">
      <c r="A39" s="22" t="s">
        <v>95</v>
      </c>
      <c r="B39" s="24">
        <v>5.5</v>
      </c>
      <c r="C39" s="24">
        <v>9.6</v>
      </c>
      <c r="D39">
        <f t="shared" si="0"/>
        <v>52.8</v>
      </c>
      <c r="E39" s="24">
        <v>14.850000000000001</v>
      </c>
      <c r="G39" s="25"/>
      <c r="H39" s="24"/>
      <c r="J39" s="24"/>
      <c r="K39" s="39">
        <v>13</v>
      </c>
      <c r="L39" s="39">
        <v>12.709212771200697</v>
      </c>
      <c r="M39" s="39">
        <v>-0.85921277120069561</v>
      </c>
      <c r="N39" s="39">
        <v>-0.79843611430096117</v>
      </c>
      <c r="O39" s="39"/>
      <c r="P39" s="39">
        <v>6.25</v>
      </c>
      <c r="Q39" s="39">
        <v>9.3000000000000007</v>
      </c>
      <c r="R39" s="39"/>
    </row>
    <row r="40" spans="1:18" ht="15" x14ac:dyDescent="0.2">
      <c r="A40" s="22" t="s">
        <v>96</v>
      </c>
      <c r="B40" s="24">
        <v>5</v>
      </c>
      <c r="C40" s="24">
        <v>8.1999999999999993</v>
      </c>
      <c r="D40">
        <f t="shared" si="0"/>
        <v>41</v>
      </c>
      <c r="E40" s="24">
        <v>11.399999999999999</v>
      </c>
      <c r="G40" s="25"/>
      <c r="H40" s="24"/>
      <c r="J40" s="24"/>
      <c r="K40" s="39">
        <v>14</v>
      </c>
      <c r="L40" s="39">
        <v>11.971053308287804</v>
      </c>
      <c r="M40" s="39">
        <v>0.32894669171219526</v>
      </c>
      <c r="N40" s="39">
        <v>0.30567855500543184</v>
      </c>
      <c r="O40" s="39"/>
      <c r="P40" s="39">
        <v>6.75</v>
      </c>
      <c r="Q40" s="39">
        <v>9.3000000000000007</v>
      </c>
      <c r="R40" s="39"/>
    </row>
    <row r="41" spans="1:18" ht="15" x14ac:dyDescent="0.2">
      <c r="A41" s="22" t="s">
        <v>97</v>
      </c>
      <c r="B41" s="24">
        <v>6.4</v>
      </c>
      <c r="C41" s="24">
        <v>6.1</v>
      </c>
      <c r="D41">
        <f t="shared" si="0"/>
        <v>39.04</v>
      </c>
      <c r="E41" s="24">
        <v>8.6999999999999993</v>
      </c>
      <c r="G41" s="25"/>
      <c r="H41" s="24"/>
      <c r="J41" s="24"/>
      <c r="K41" s="39">
        <v>15</v>
      </c>
      <c r="L41" s="39">
        <v>11.109649415117449</v>
      </c>
      <c r="M41" s="39">
        <v>0.29035058488254961</v>
      </c>
      <c r="N41" s="39">
        <v>0.26981255464193293</v>
      </c>
      <c r="O41" s="39"/>
      <c r="P41" s="39">
        <v>7.25</v>
      </c>
      <c r="Q41" s="39">
        <v>9.3000000000000007</v>
      </c>
      <c r="R41" s="39"/>
    </row>
    <row r="42" spans="1:18" ht="15" x14ac:dyDescent="0.2">
      <c r="A42" s="22" t="s">
        <v>98</v>
      </c>
      <c r="B42" s="24">
        <v>5.2</v>
      </c>
      <c r="C42" s="24">
        <v>8.3000000000000007</v>
      </c>
      <c r="D42">
        <f t="shared" si="0"/>
        <v>43.160000000000004</v>
      </c>
      <c r="E42" s="24">
        <v>12.600000000000001</v>
      </c>
      <c r="G42" s="25"/>
      <c r="H42" s="24"/>
      <c r="J42" s="24"/>
      <c r="K42" s="39">
        <v>16</v>
      </c>
      <c r="L42" s="39">
        <v>11.297674069212917</v>
      </c>
      <c r="M42" s="39">
        <v>-0.64767406921291837</v>
      </c>
      <c r="N42" s="39">
        <v>-0.6018606618628386</v>
      </c>
      <c r="O42" s="39"/>
      <c r="P42" s="39">
        <v>7.75</v>
      </c>
      <c r="Q42" s="39">
        <v>9.75</v>
      </c>
      <c r="R42" s="39"/>
    </row>
    <row r="43" spans="1:18" ht="15" x14ac:dyDescent="0.2">
      <c r="A43" s="22" t="s">
        <v>99</v>
      </c>
      <c r="B43" s="24">
        <v>4.9000000000000004</v>
      </c>
      <c r="C43" s="24">
        <v>9.4</v>
      </c>
      <c r="D43">
        <f t="shared" si="0"/>
        <v>46.06</v>
      </c>
      <c r="E43" s="24">
        <v>11.850000000000001</v>
      </c>
      <c r="G43" s="25"/>
      <c r="H43" s="24"/>
      <c r="J43" s="24"/>
      <c r="K43" s="39">
        <v>17</v>
      </c>
      <c r="L43" s="39">
        <v>10.283401962810377</v>
      </c>
      <c r="M43" s="39">
        <v>0.51659803718962394</v>
      </c>
      <c r="N43" s="39">
        <v>0.48005632981081653</v>
      </c>
      <c r="O43" s="39"/>
      <c r="P43" s="39">
        <v>8.25</v>
      </c>
      <c r="Q43" s="39">
        <v>9.75</v>
      </c>
      <c r="R43" s="39"/>
    </row>
    <row r="44" spans="1:18" ht="15" x14ac:dyDescent="0.2">
      <c r="A44" s="22" t="s">
        <v>100</v>
      </c>
      <c r="B44" s="24">
        <v>6.3</v>
      </c>
      <c r="C44" s="24">
        <v>9.3000000000000007</v>
      </c>
      <c r="D44">
        <f t="shared" si="0"/>
        <v>58.59</v>
      </c>
      <c r="E44" s="24">
        <v>11.399999999999999</v>
      </c>
      <c r="G44" s="25"/>
      <c r="H44" s="24"/>
      <c r="J44" s="24"/>
      <c r="K44" s="39">
        <v>18</v>
      </c>
      <c r="L44" s="39">
        <v>10.661756715758521</v>
      </c>
      <c r="M44" s="39">
        <v>1.6382432842414776</v>
      </c>
      <c r="N44" s="39">
        <v>1.5223616850125696</v>
      </c>
      <c r="O44" s="39"/>
      <c r="P44" s="39">
        <v>8.75</v>
      </c>
      <c r="Q44" s="39">
        <v>9.75</v>
      </c>
      <c r="R44" s="39"/>
    </row>
    <row r="45" spans="1:18" ht="15" x14ac:dyDescent="0.2">
      <c r="A45" s="22" t="s">
        <v>101</v>
      </c>
      <c r="B45" s="24">
        <v>7.8</v>
      </c>
      <c r="C45" s="24">
        <v>5.0999999999999996</v>
      </c>
      <c r="D45">
        <f t="shared" si="0"/>
        <v>39.779999999999994</v>
      </c>
      <c r="E45" s="24">
        <v>12.600000000000001</v>
      </c>
      <c r="G45" s="25"/>
      <c r="H45" s="24"/>
      <c r="J45" s="24"/>
      <c r="K45" s="39">
        <v>19</v>
      </c>
      <c r="L45" s="39">
        <v>10.592492437870593</v>
      </c>
      <c r="M45" s="39">
        <v>1.2575075621294083</v>
      </c>
      <c r="N45" s="39">
        <v>1.1685574112307451</v>
      </c>
      <c r="O45" s="39"/>
      <c r="P45" s="39">
        <v>9.25</v>
      </c>
      <c r="Q45" s="39">
        <v>9.75</v>
      </c>
      <c r="R45" s="39"/>
    </row>
    <row r="46" spans="1:18" ht="15" x14ac:dyDescent="0.2">
      <c r="A46" s="22" t="s">
        <v>102</v>
      </c>
      <c r="B46" s="24">
        <v>3</v>
      </c>
      <c r="C46" s="24">
        <v>8</v>
      </c>
      <c r="D46">
        <f t="shared" si="0"/>
        <v>24</v>
      </c>
      <c r="E46" s="24">
        <v>9.75</v>
      </c>
      <c r="G46" s="25"/>
      <c r="H46" s="24"/>
      <c r="J46" s="24"/>
      <c r="K46" s="39">
        <v>20</v>
      </c>
      <c r="L46" s="39">
        <v>12.746378417749785</v>
      </c>
      <c r="M46" s="39">
        <v>0.45362158225021609</v>
      </c>
      <c r="N46" s="39">
        <v>0.42153453211453284</v>
      </c>
      <c r="O46" s="39"/>
      <c r="P46" s="39">
        <v>9.75</v>
      </c>
      <c r="Q46" s="39">
        <v>9.75</v>
      </c>
      <c r="R46" s="39"/>
    </row>
    <row r="47" spans="1:18" ht="15" x14ac:dyDescent="0.2">
      <c r="A47" s="22" t="s">
        <v>103</v>
      </c>
      <c r="B47" s="24">
        <v>5.5</v>
      </c>
      <c r="C47" s="24">
        <v>5.9</v>
      </c>
      <c r="D47">
        <f t="shared" si="0"/>
        <v>32.450000000000003</v>
      </c>
      <c r="E47" s="24">
        <v>11.55</v>
      </c>
      <c r="G47" s="25"/>
      <c r="H47" s="24"/>
      <c r="J47" s="24"/>
      <c r="K47" s="39">
        <v>21</v>
      </c>
      <c r="L47" s="39">
        <v>9.9511147675251408</v>
      </c>
      <c r="M47" s="39">
        <v>0.54888523247485921</v>
      </c>
      <c r="N47" s="39">
        <v>0.51005968126146439</v>
      </c>
      <c r="O47" s="39"/>
      <c r="P47" s="39">
        <v>10.25</v>
      </c>
      <c r="Q47" s="39">
        <v>9.75</v>
      </c>
      <c r="R47" s="39"/>
    </row>
    <row r="48" spans="1:18" ht="15" x14ac:dyDescent="0.2">
      <c r="A48" s="22" t="s">
        <v>104</v>
      </c>
      <c r="B48" s="24">
        <v>4.5</v>
      </c>
      <c r="C48" s="24">
        <v>10</v>
      </c>
      <c r="D48">
        <f t="shared" si="0"/>
        <v>45</v>
      </c>
      <c r="E48" s="24">
        <v>12</v>
      </c>
      <c r="G48" s="25"/>
      <c r="H48" s="24"/>
      <c r="J48" s="24"/>
      <c r="K48" s="39">
        <v>22</v>
      </c>
      <c r="L48" s="39">
        <v>13.116161900862473</v>
      </c>
      <c r="M48" s="39">
        <v>1.7338380991375288</v>
      </c>
      <c r="N48" s="39">
        <v>1.6111945738047853</v>
      </c>
      <c r="O48" s="39"/>
      <c r="P48" s="39">
        <v>10.75</v>
      </c>
      <c r="Q48" s="39">
        <v>9.8999999999999986</v>
      </c>
      <c r="R48" s="39"/>
    </row>
    <row r="49" spans="1:18" ht="15" x14ac:dyDescent="0.2">
      <c r="A49" s="22" t="s">
        <v>105</v>
      </c>
      <c r="B49" s="24">
        <v>6</v>
      </c>
      <c r="C49" s="24">
        <v>5.7</v>
      </c>
      <c r="D49">
        <f t="shared" si="0"/>
        <v>34.200000000000003</v>
      </c>
      <c r="E49" s="24">
        <v>10.649999999999999</v>
      </c>
      <c r="G49" s="25"/>
      <c r="H49" s="24"/>
      <c r="J49" s="24"/>
      <c r="K49" s="39">
        <v>23</v>
      </c>
      <c r="L49" s="39">
        <v>11.60399713979718</v>
      </c>
      <c r="M49" s="39">
        <v>0.54600286020281885</v>
      </c>
      <c r="N49" s="39">
        <v>0.50738119440233553</v>
      </c>
      <c r="O49" s="39"/>
      <c r="P49" s="39">
        <v>11.25</v>
      </c>
      <c r="Q49" s="39">
        <v>9.8999999999999986</v>
      </c>
      <c r="R49" s="39"/>
    </row>
    <row r="50" spans="1:18" ht="15" x14ac:dyDescent="0.2">
      <c r="A50" s="22" t="s">
        <v>106</v>
      </c>
      <c r="B50" s="24">
        <v>6.7</v>
      </c>
      <c r="C50" s="24">
        <v>9.9</v>
      </c>
      <c r="D50">
        <f t="shared" si="0"/>
        <v>66.33</v>
      </c>
      <c r="E50" s="24">
        <v>12.75</v>
      </c>
      <c r="G50" s="25"/>
      <c r="H50" s="24"/>
      <c r="J50" s="24"/>
      <c r="K50" s="39">
        <v>24</v>
      </c>
      <c r="L50" s="39">
        <v>11.923317632355626</v>
      </c>
      <c r="M50" s="39">
        <v>7.6682367644373528E-2</v>
      </c>
      <c r="N50" s="39">
        <v>7.1258218813265453E-2</v>
      </c>
      <c r="O50" s="39"/>
      <c r="P50" s="39">
        <v>11.75</v>
      </c>
      <c r="Q50" s="39">
        <v>9.8999999999999986</v>
      </c>
      <c r="R50" s="39"/>
    </row>
    <row r="51" spans="1:18" ht="15" x14ac:dyDescent="0.2">
      <c r="A51" s="22" t="s">
        <v>107</v>
      </c>
      <c r="B51" s="24">
        <v>5.8</v>
      </c>
      <c r="C51" s="24">
        <v>7.9</v>
      </c>
      <c r="D51">
        <f t="shared" si="0"/>
        <v>45.82</v>
      </c>
      <c r="E51" s="24">
        <v>11.399999999999999</v>
      </c>
      <c r="G51" s="25"/>
      <c r="H51" s="24"/>
      <c r="J51" s="24"/>
      <c r="K51" s="39">
        <v>25</v>
      </c>
      <c r="L51" s="39">
        <v>10.57296720757774</v>
      </c>
      <c r="M51" s="39">
        <v>-2.3229672075777401</v>
      </c>
      <c r="N51" s="39">
        <v>-2.1586514691524448</v>
      </c>
      <c r="O51" s="39"/>
      <c r="P51" s="39">
        <v>12.25</v>
      </c>
      <c r="Q51" s="39">
        <v>9.8999999999999986</v>
      </c>
      <c r="R51" s="39"/>
    </row>
    <row r="52" spans="1:18" ht="15" x14ac:dyDescent="0.2">
      <c r="A52" s="22" t="s">
        <v>108</v>
      </c>
      <c r="B52" s="24">
        <v>4.8</v>
      </c>
      <c r="C52" s="24">
        <v>6.7</v>
      </c>
      <c r="D52">
        <f t="shared" si="0"/>
        <v>32.159999999999997</v>
      </c>
      <c r="E52" s="24">
        <v>10.8</v>
      </c>
      <c r="G52" s="25"/>
      <c r="H52" s="24"/>
      <c r="J52" s="24"/>
      <c r="K52" s="39">
        <v>26</v>
      </c>
      <c r="L52" s="39">
        <v>10.769629621246652</v>
      </c>
      <c r="M52" s="39">
        <v>-0.26962962124665246</v>
      </c>
      <c r="N52" s="39">
        <v>-0.25055729419358375</v>
      </c>
      <c r="O52" s="39"/>
      <c r="P52" s="39">
        <v>12.75</v>
      </c>
      <c r="Q52" s="39">
        <v>10.050000000000001</v>
      </c>
      <c r="R52" s="39"/>
    </row>
    <row r="53" spans="1:18" ht="15" x14ac:dyDescent="0.2">
      <c r="A53" s="22" t="s">
        <v>109</v>
      </c>
      <c r="B53" s="24">
        <v>3.1</v>
      </c>
      <c r="C53" s="24">
        <v>8.1999999999999993</v>
      </c>
      <c r="D53">
        <f t="shared" si="0"/>
        <v>25.419999999999998</v>
      </c>
      <c r="E53" s="24">
        <v>12.299999999999999</v>
      </c>
      <c r="G53" s="25"/>
      <c r="H53" s="24"/>
      <c r="J53" s="24"/>
      <c r="K53" s="39">
        <v>27</v>
      </c>
      <c r="L53" s="39">
        <v>11.126251983661785</v>
      </c>
      <c r="M53" s="39">
        <v>-0.62625198366178481</v>
      </c>
      <c r="N53" s="39">
        <v>-0.58195387355501593</v>
      </c>
      <c r="O53" s="39"/>
      <c r="P53" s="39">
        <v>13.25</v>
      </c>
      <c r="Q53" s="39">
        <v>10.050000000000001</v>
      </c>
      <c r="R53" s="39"/>
    </row>
    <row r="54" spans="1:18" ht="15" x14ac:dyDescent="0.2">
      <c r="A54" s="22" t="s">
        <v>110</v>
      </c>
      <c r="B54" s="24">
        <v>4.5999999999999996</v>
      </c>
      <c r="C54" s="24">
        <v>9.4</v>
      </c>
      <c r="D54">
        <f t="shared" si="0"/>
        <v>43.239999999999995</v>
      </c>
      <c r="E54" s="24">
        <v>13.5</v>
      </c>
      <c r="G54" s="25"/>
      <c r="H54" s="24"/>
      <c r="J54" s="24"/>
      <c r="K54" s="39">
        <v>28</v>
      </c>
      <c r="L54" s="39">
        <v>10.430298146220405</v>
      </c>
      <c r="M54" s="39">
        <v>-2.0302981462204066</v>
      </c>
      <c r="N54" s="39">
        <v>-1.8866844361209067</v>
      </c>
      <c r="O54" s="39"/>
      <c r="P54" s="39">
        <v>13.75</v>
      </c>
      <c r="Q54" s="39">
        <v>10.050000000000001</v>
      </c>
      <c r="R54" s="39"/>
    </row>
    <row r="55" spans="1:18" ht="15" x14ac:dyDescent="0.2">
      <c r="A55" s="22" t="s">
        <v>111</v>
      </c>
      <c r="B55" s="24">
        <v>4.7</v>
      </c>
      <c r="C55" s="24">
        <v>6.9</v>
      </c>
      <c r="D55">
        <f t="shared" si="0"/>
        <v>32.43</v>
      </c>
      <c r="E55" s="24">
        <v>10.8</v>
      </c>
      <c r="G55" s="25"/>
      <c r="H55" s="24"/>
      <c r="J55" s="24"/>
      <c r="K55" s="39">
        <v>29</v>
      </c>
      <c r="L55" s="39">
        <v>11.126251983661785</v>
      </c>
      <c r="M55" s="39">
        <v>-0.3262519836617841</v>
      </c>
      <c r="N55" s="39">
        <v>-0.30317445788646197</v>
      </c>
      <c r="O55" s="39"/>
      <c r="P55" s="39">
        <v>14.25</v>
      </c>
      <c r="Q55" s="39">
        <v>10.050000000000001</v>
      </c>
      <c r="R55" s="39"/>
    </row>
    <row r="56" spans="1:18" ht="15" x14ac:dyDescent="0.2">
      <c r="A56" s="22" t="s">
        <v>112</v>
      </c>
      <c r="B56" s="24">
        <v>4.7</v>
      </c>
      <c r="C56" s="24">
        <v>8</v>
      </c>
      <c r="D56">
        <f t="shared" si="0"/>
        <v>37.6</v>
      </c>
      <c r="E56" s="24">
        <v>12.149999999999999</v>
      </c>
      <c r="G56" s="25"/>
      <c r="H56" s="24"/>
      <c r="J56" s="24"/>
      <c r="K56" s="39">
        <v>30</v>
      </c>
      <c r="L56" s="39">
        <v>10.999145328460962</v>
      </c>
      <c r="M56" s="39">
        <v>-1.6991453284609612</v>
      </c>
      <c r="N56" s="39">
        <v>-1.5789558060143298</v>
      </c>
      <c r="O56" s="39"/>
      <c r="P56" s="39">
        <v>14.75</v>
      </c>
      <c r="Q56" s="39">
        <v>10.050000000000001</v>
      </c>
      <c r="R56" s="39"/>
    </row>
    <row r="57" spans="1:18" ht="15" x14ac:dyDescent="0.2">
      <c r="A57" s="22" t="s">
        <v>113</v>
      </c>
      <c r="B57" s="24">
        <v>5.5</v>
      </c>
      <c r="C57" s="24">
        <v>9.3000000000000007</v>
      </c>
      <c r="D57">
        <f t="shared" si="0"/>
        <v>51.150000000000006</v>
      </c>
      <c r="E57" s="24">
        <v>13.350000000000001</v>
      </c>
      <c r="G57" s="25"/>
      <c r="H57" s="24"/>
      <c r="J57" s="24"/>
      <c r="K57" s="39">
        <v>31</v>
      </c>
      <c r="L57" s="39">
        <v>10.663292147303775</v>
      </c>
      <c r="M57" s="39">
        <v>-1.3292147303776147E-2</v>
      </c>
      <c r="N57" s="39">
        <v>-1.2351923527756837E-2</v>
      </c>
      <c r="O57" s="39"/>
      <c r="P57" s="39">
        <v>15.25</v>
      </c>
      <c r="Q57" s="39">
        <v>10.050000000000001</v>
      </c>
      <c r="R57" s="39"/>
    </row>
    <row r="58" spans="1:18" ht="15" x14ac:dyDescent="0.2">
      <c r="A58" s="22" t="s">
        <v>114</v>
      </c>
      <c r="B58" s="24">
        <v>6.9</v>
      </c>
      <c r="C58" s="24">
        <v>7.4</v>
      </c>
      <c r="D58">
        <f t="shared" si="0"/>
        <v>51.06</v>
      </c>
      <c r="E58" s="24">
        <v>13.200000000000001</v>
      </c>
      <c r="G58" s="25"/>
      <c r="H58" s="24"/>
      <c r="J58" s="24"/>
      <c r="K58" s="39">
        <v>32</v>
      </c>
      <c r="L58" s="39">
        <v>10.910130683062027</v>
      </c>
      <c r="M58" s="39">
        <v>-1.6101306830620263</v>
      </c>
      <c r="N58" s="39">
        <v>-1.4962376365801346</v>
      </c>
      <c r="O58" s="39"/>
      <c r="P58" s="39">
        <v>15.75</v>
      </c>
      <c r="Q58" s="39">
        <v>10.350000000000001</v>
      </c>
      <c r="R58" s="39"/>
    </row>
    <row r="59" spans="1:18" ht="15" x14ac:dyDescent="0.2">
      <c r="A59" s="22" t="s">
        <v>115</v>
      </c>
      <c r="B59" s="24">
        <v>5.4</v>
      </c>
      <c r="C59" s="24">
        <v>7.6</v>
      </c>
      <c r="D59">
        <f t="shared" si="0"/>
        <v>41.04</v>
      </c>
      <c r="E59" s="24">
        <v>11.25</v>
      </c>
      <c r="G59" s="25"/>
      <c r="H59" s="24"/>
      <c r="J59" s="24"/>
      <c r="K59" s="39">
        <v>33</v>
      </c>
      <c r="L59" s="39">
        <v>10.674122791643654</v>
      </c>
      <c r="M59" s="39">
        <v>0.72587720835634428</v>
      </c>
      <c r="N59" s="39">
        <v>0.67453207997567466</v>
      </c>
      <c r="O59" s="39"/>
      <c r="P59" s="39">
        <v>16.25</v>
      </c>
      <c r="Q59" s="39">
        <v>10.350000000000001</v>
      </c>
      <c r="R59" s="39"/>
    </row>
    <row r="60" spans="1:18" ht="15" x14ac:dyDescent="0.2">
      <c r="A60" s="22" t="s">
        <v>116</v>
      </c>
      <c r="B60" s="24">
        <v>4.5</v>
      </c>
      <c r="C60" s="24">
        <v>10</v>
      </c>
      <c r="D60">
        <f t="shared" si="0"/>
        <v>45</v>
      </c>
      <c r="E60" s="24">
        <v>10.5</v>
      </c>
      <c r="G60" s="25"/>
      <c r="H60" s="24"/>
      <c r="J60" s="24"/>
      <c r="K60" s="39">
        <v>34</v>
      </c>
      <c r="L60" s="39">
        <v>11.271983613034802</v>
      </c>
      <c r="M60" s="39">
        <v>2.2280163869651979</v>
      </c>
      <c r="N60" s="39">
        <v>2.0704170215270645</v>
      </c>
      <c r="O60" s="39"/>
      <c r="P60" s="39">
        <v>16.75</v>
      </c>
      <c r="Q60" s="39">
        <v>10.350000000000001</v>
      </c>
      <c r="R60" s="39"/>
    </row>
    <row r="61" spans="1:18" ht="15" x14ac:dyDescent="0.2">
      <c r="A61" s="22" t="s">
        <v>117</v>
      </c>
      <c r="B61" s="24">
        <v>3.5</v>
      </c>
      <c r="C61" s="24">
        <v>9.9</v>
      </c>
      <c r="D61">
        <f t="shared" si="0"/>
        <v>34.65</v>
      </c>
      <c r="E61" s="24">
        <v>12.75</v>
      </c>
      <c r="G61" s="25"/>
      <c r="H61" s="24"/>
      <c r="J61" s="24"/>
      <c r="K61" s="39">
        <v>35</v>
      </c>
      <c r="L61" s="39">
        <v>11.82839008095339</v>
      </c>
      <c r="M61" s="39">
        <v>-1.7783900809533897</v>
      </c>
      <c r="N61" s="39">
        <v>-1.6525951586631242</v>
      </c>
      <c r="O61" s="39"/>
      <c r="P61" s="39">
        <v>17.25</v>
      </c>
      <c r="Q61" s="39">
        <v>10.5</v>
      </c>
      <c r="R61" s="39"/>
    </row>
    <row r="62" spans="1:18" ht="15" x14ac:dyDescent="0.2">
      <c r="A62" s="22" t="s">
        <v>118</v>
      </c>
      <c r="B62" s="24">
        <v>3.8</v>
      </c>
      <c r="C62" s="24">
        <v>8.6999999999999993</v>
      </c>
      <c r="D62">
        <f t="shared" si="0"/>
        <v>33.059999999999995</v>
      </c>
      <c r="E62" s="24">
        <v>10.8</v>
      </c>
      <c r="G62" s="25"/>
      <c r="H62" s="24"/>
      <c r="J62" s="24"/>
      <c r="K62" s="39">
        <v>36</v>
      </c>
      <c r="L62" s="39">
        <v>10.936015410834925</v>
      </c>
      <c r="M62" s="39">
        <v>-0.28601541083492599</v>
      </c>
      <c r="N62" s="39">
        <v>-0.26578403034920628</v>
      </c>
      <c r="O62" s="39"/>
      <c r="P62" s="39">
        <v>17.75</v>
      </c>
      <c r="Q62" s="39">
        <v>10.5</v>
      </c>
      <c r="R62" s="39"/>
    </row>
    <row r="63" spans="1:18" ht="15" x14ac:dyDescent="0.2">
      <c r="A63" s="22" t="s">
        <v>119</v>
      </c>
      <c r="B63" s="24">
        <v>5.9</v>
      </c>
      <c r="C63" s="24">
        <v>8.4</v>
      </c>
      <c r="D63">
        <f t="shared" si="0"/>
        <v>49.56</v>
      </c>
      <c r="E63" s="24">
        <v>13.200000000000001</v>
      </c>
      <c r="G63" s="25"/>
      <c r="H63" s="24"/>
      <c r="J63" s="24"/>
      <c r="K63" s="39">
        <v>37</v>
      </c>
      <c r="L63" s="39">
        <v>11.751140884597936</v>
      </c>
      <c r="M63" s="39">
        <v>-0.951140884597935</v>
      </c>
      <c r="N63" s="39">
        <v>-0.88386166675561084</v>
      </c>
      <c r="O63" s="39"/>
      <c r="P63" s="39">
        <v>18.25</v>
      </c>
      <c r="Q63" s="39">
        <v>10.5</v>
      </c>
      <c r="R63" s="39"/>
    </row>
    <row r="64" spans="1:18" ht="15" x14ac:dyDescent="0.2">
      <c r="A64" s="22" t="s">
        <v>120</v>
      </c>
      <c r="B64" s="24">
        <v>4.8</v>
      </c>
      <c r="C64" s="24">
        <v>8.8000000000000007</v>
      </c>
      <c r="D64">
        <f t="shared" si="0"/>
        <v>42.24</v>
      </c>
      <c r="E64" s="24">
        <v>12</v>
      </c>
      <c r="G64" s="25"/>
      <c r="H64" s="24"/>
      <c r="J64" s="24"/>
      <c r="K64" s="39">
        <v>38</v>
      </c>
      <c r="L64" s="39">
        <v>12.40478756821912</v>
      </c>
      <c r="M64" s="39">
        <v>2.445212431780881</v>
      </c>
      <c r="N64" s="39">
        <v>2.2722496430578545</v>
      </c>
      <c r="O64" s="39"/>
      <c r="P64" s="39">
        <v>18.75</v>
      </c>
      <c r="Q64" s="39">
        <v>10.5</v>
      </c>
      <c r="R64" s="39"/>
    </row>
    <row r="65" spans="1:18" ht="15" x14ac:dyDescent="0.2">
      <c r="A65" s="22" t="s">
        <v>121</v>
      </c>
      <c r="B65" s="24">
        <v>3.4</v>
      </c>
      <c r="C65" s="24">
        <v>7.7</v>
      </c>
      <c r="D65">
        <f t="shared" si="0"/>
        <v>26.18</v>
      </c>
      <c r="E65" s="24">
        <v>12.149999999999999</v>
      </c>
      <c r="G65" s="25"/>
      <c r="H65" s="24"/>
      <c r="J65" s="24"/>
      <c r="K65" s="39">
        <v>39</v>
      </c>
      <c r="L65" s="39">
        <v>11.51863263568951</v>
      </c>
      <c r="M65" s="39">
        <v>-0.11863263568951155</v>
      </c>
      <c r="N65" s="39">
        <v>-0.11024112285580799</v>
      </c>
      <c r="O65" s="39"/>
      <c r="P65" s="39">
        <v>19.25</v>
      </c>
      <c r="Q65" s="39">
        <v>10.5</v>
      </c>
      <c r="R65" s="39"/>
    </row>
    <row r="66" spans="1:18" ht="15" x14ac:dyDescent="0.2">
      <c r="A66" s="22" t="s">
        <v>122</v>
      </c>
      <c r="B66" s="24">
        <v>4.8</v>
      </c>
      <c r="C66" s="24">
        <v>6.6</v>
      </c>
      <c r="D66">
        <f t="shared" si="0"/>
        <v>31.679999999999996</v>
      </c>
      <c r="E66" s="24">
        <v>10.649999999999999</v>
      </c>
      <c r="G66" s="25"/>
      <c r="H66" s="24"/>
      <c r="J66" s="24"/>
      <c r="K66" s="39">
        <v>40</v>
      </c>
      <c r="L66" s="39">
        <v>11.358262648736854</v>
      </c>
      <c r="M66" s="39">
        <v>-2.658262648736855</v>
      </c>
      <c r="N66" s="39">
        <v>-2.4702296930280045</v>
      </c>
      <c r="O66" s="39"/>
      <c r="P66" s="39">
        <v>19.75</v>
      </c>
      <c r="Q66" s="39">
        <v>10.5</v>
      </c>
      <c r="R66" s="39"/>
    </row>
    <row r="67" spans="1:18" ht="15" x14ac:dyDescent="0.2">
      <c r="A67" s="22" t="s">
        <v>123</v>
      </c>
      <c r="B67" s="24">
        <v>6</v>
      </c>
      <c r="C67" s="24">
        <v>5.7</v>
      </c>
      <c r="D67">
        <f t="shared" ref="D67:D130" si="1">B67*C67</f>
        <v>34.200000000000003</v>
      </c>
      <c r="E67" s="24">
        <v>13.5</v>
      </c>
      <c r="G67" s="25"/>
      <c r="H67" s="24"/>
      <c r="J67" s="24"/>
      <c r="K67" s="39">
        <v>41</v>
      </c>
      <c r="L67" s="39">
        <v>11.659478467880991</v>
      </c>
      <c r="M67" s="39">
        <v>0.94052153211901057</v>
      </c>
      <c r="N67" s="39">
        <v>0.87399347715943432</v>
      </c>
      <c r="O67" s="39"/>
      <c r="P67" s="39">
        <v>20.25</v>
      </c>
      <c r="Q67" s="39">
        <v>10.5</v>
      </c>
      <c r="R67" s="39"/>
    </row>
    <row r="68" spans="1:18" ht="15" x14ac:dyDescent="0.2">
      <c r="A68" s="22" t="s">
        <v>124</v>
      </c>
      <c r="B68" s="24">
        <v>5.0999999999999996</v>
      </c>
      <c r="C68" s="24">
        <v>5.7</v>
      </c>
      <c r="D68">
        <f t="shared" si="1"/>
        <v>29.07</v>
      </c>
      <c r="E68" s="24">
        <v>9.3000000000000007</v>
      </c>
      <c r="G68" s="25"/>
      <c r="H68" s="24"/>
      <c r="J68" s="24"/>
      <c r="K68" s="39">
        <v>42</v>
      </c>
      <c r="L68" s="39">
        <v>12.112653802685845</v>
      </c>
      <c r="M68" s="39">
        <v>-0.26265380268584337</v>
      </c>
      <c r="N68" s="39">
        <v>-0.24407491211960974</v>
      </c>
      <c r="O68" s="39"/>
      <c r="P68" s="39">
        <v>20.75</v>
      </c>
      <c r="Q68" s="39">
        <v>10.649999999999999</v>
      </c>
      <c r="R68" s="39"/>
    </row>
    <row r="69" spans="1:18" ht="15" x14ac:dyDescent="0.2">
      <c r="A69" s="22" t="s">
        <v>125</v>
      </c>
      <c r="B69" s="24">
        <v>4.9000000000000004</v>
      </c>
      <c r="C69" s="24">
        <v>5.5</v>
      </c>
      <c r="D69">
        <f t="shared" si="1"/>
        <v>26.950000000000003</v>
      </c>
      <c r="E69" s="24">
        <v>12.299999999999999</v>
      </c>
      <c r="G69" s="25"/>
      <c r="H69" s="24"/>
      <c r="J69" s="24"/>
      <c r="K69" s="39">
        <v>43</v>
      </c>
      <c r="L69" s="39">
        <v>12.535575230334587</v>
      </c>
      <c r="M69" s="39">
        <v>-1.1355752303345881</v>
      </c>
      <c r="N69" s="39">
        <v>-1.0552499972011977</v>
      </c>
      <c r="O69" s="39"/>
      <c r="P69" s="39">
        <v>21.25</v>
      </c>
      <c r="Q69" s="39">
        <v>10.649999999999999</v>
      </c>
      <c r="R69" s="39"/>
    </row>
    <row r="70" spans="1:18" ht="15" x14ac:dyDescent="0.2">
      <c r="A70" s="22" t="s">
        <v>126</v>
      </c>
      <c r="B70" s="24">
        <v>4.5</v>
      </c>
      <c r="C70" s="24">
        <v>7.5</v>
      </c>
      <c r="D70">
        <f t="shared" si="1"/>
        <v>33.75</v>
      </c>
      <c r="E70" s="24">
        <v>8.6999999999999993</v>
      </c>
      <c r="G70" s="25"/>
      <c r="H70" s="24"/>
      <c r="J70" s="24"/>
      <c r="K70" s="39">
        <v>44</v>
      </c>
      <c r="L70" s="39">
        <v>12.060581817681198</v>
      </c>
      <c r="M70" s="39">
        <v>0.53941818231880312</v>
      </c>
      <c r="N70" s="39">
        <v>0.50126228555943042</v>
      </c>
      <c r="O70" s="39"/>
      <c r="P70" s="39">
        <v>21.75</v>
      </c>
      <c r="Q70" s="39">
        <v>10.649999999999999</v>
      </c>
      <c r="R70" s="39"/>
    </row>
    <row r="71" spans="1:18" ht="15" x14ac:dyDescent="0.2">
      <c r="A71" s="22" t="s">
        <v>127</v>
      </c>
      <c r="B71" s="24">
        <v>5.3</v>
      </c>
      <c r="C71" s="24">
        <v>6.4</v>
      </c>
      <c r="D71">
        <f t="shared" si="1"/>
        <v>33.92</v>
      </c>
      <c r="E71" s="24">
        <v>12</v>
      </c>
      <c r="G71" s="25"/>
      <c r="H71" s="24"/>
      <c r="J71" s="24"/>
      <c r="K71" s="39">
        <v>45</v>
      </c>
      <c r="L71" s="39">
        <v>10.466479234853541</v>
      </c>
      <c r="M71" s="39">
        <v>-0.7164792348535407</v>
      </c>
      <c r="N71" s="39">
        <v>-0.66579887477040767</v>
      </c>
      <c r="O71" s="39"/>
      <c r="P71" s="39">
        <v>22.25</v>
      </c>
      <c r="Q71" s="39">
        <v>10.649999999999999</v>
      </c>
      <c r="R71" s="39"/>
    </row>
    <row r="72" spans="1:18" ht="15" x14ac:dyDescent="0.2">
      <c r="A72" s="22" t="s">
        <v>128</v>
      </c>
      <c r="B72" s="24">
        <v>7.1</v>
      </c>
      <c r="C72" s="24">
        <v>9.1</v>
      </c>
      <c r="D72">
        <f t="shared" si="1"/>
        <v>64.61</v>
      </c>
      <c r="E72" s="24">
        <v>11.55</v>
      </c>
      <c r="G72" s="25"/>
      <c r="H72" s="24"/>
      <c r="J72" s="24"/>
      <c r="K72" s="39">
        <v>46</v>
      </c>
      <c r="L72" s="39">
        <v>10.661756715758521</v>
      </c>
      <c r="M72" s="39">
        <v>0.88824328424147936</v>
      </c>
      <c r="N72" s="39">
        <v>0.82541314584118786</v>
      </c>
      <c r="O72" s="39"/>
      <c r="P72" s="39">
        <v>22.75</v>
      </c>
      <c r="Q72" s="39">
        <v>10.649999999999999</v>
      </c>
      <c r="R72" s="39"/>
    </row>
    <row r="73" spans="1:18" ht="15" x14ac:dyDescent="0.2">
      <c r="A73" s="22" t="s">
        <v>129</v>
      </c>
      <c r="B73" s="24">
        <v>4.5</v>
      </c>
      <c r="C73" s="24">
        <v>6.7</v>
      </c>
      <c r="D73">
        <f t="shared" si="1"/>
        <v>30.150000000000002</v>
      </c>
      <c r="E73" s="24">
        <v>10.5</v>
      </c>
      <c r="G73" s="25"/>
      <c r="H73" s="24"/>
      <c r="J73" s="24"/>
      <c r="K73" s="39">
        <v>47</v>
      </c>
      <c r="L73" s="39">
        <v>12.325063377123573</v>
      </c>
      <c r="M73" s="39">
        <v>-0.32506337712357336</v>
      </c>
      <c r="N73" s="39">
        <v>-0.30206992776585456</v>
      </c>
      <c r="O73" s="39"/>
      <c r="P73" s="39">
        <v>23.25</v>
      </c>
      <c r="Q73" s="39">
        <v>10.649999999999999</v>
      </c>
      <c r="R73" s="39"/>
    </row>
    <row r="74" spans="1:18" ht="15" x14ac:dyDescent="0.2">
      <c r="A74" s="22" t="s">
        <v>130</v>
      </c>
      <c r="B74" s="24">
        <v>6</v>
      </c>
      <c r="C74" s="24">
        <v>6.5</v>
      </c>
      <c r="D74">
        <f t="shared" si="1"/>
        <v>39</v>
      </c>
      <c r="E74" s="24">
        <v>11.850000000000001</v>
      </c>
      <c r="G74" s="25"/>
      <c r="H74" s="24"/>
      <c r="J74" s="24"/>
      <c r="K74" s="39">
        <v>48</v>
      </c>
      <c r="L74" s="39">
        <v>10.922709918130927</v>
      </c>
      <c r="M74" s="39">
        <v>-0.27270991813092849</v>
      </c>
      <c r="N74" s="39">
        <v>-0.2534197054118642</v>
      </c>
      <c r="O74" s="39"/>
      <c r="P74" s="39">
        <v>23.75</v>
      </c>
      <c r="Q74" s="39">
        <v>10.649999999999999</v>
      </c>
      <c r="R74" s="39"/>
    </row>
    <row r="75" spans="1:18" ht="15" x14ac:dyDescent="0.2">
      <c r="A75" s="22" t="s">
        <v>131</v>
      </c>
      <c r="B75" s="24">
        <v>6.7</v>
      </c>
      <c r="C75" s="24">
        <v>9.9</v>
      </c>
      <c r="D75">
        <f t="shared" si="1"/>
        <v>66.33</v>
      </c>
      <c r="E75" s="24">
        <v>14.700000000000001</v>
      </c>
      <c r="G75" s="25"/>
      <c r="H75" s="24"/>
      <c r="J75" s="24"/>
      <c r="K75" s="39">
        <v>49</v>
      </c>
      <c r="L75" s="39">
        <v>12.88024631356226</v>
      </c>
      <c r="M75" s="39">
        <v>-0.13024631356226024</v>
      </c>
      <c r="N75" s="39">
        <v>-0.12103330395956695</v>
      </c>
      <c r="O75" s="39"/>
      <c r="P75" s="39">
        <v>24.25</v>
      </c>
      <c r="Q75" s="39">
        <v>10.649999999999999</v>
      </c>
      <c r="R75" s="39"/>
    </row>
    <row r="76" spans="1:18" ht="15" x14ac:dyDescent="0.2">
      <c r="A76" s="22" t="s">
        <v>132</v>
      </c>
      <c r="B76" s="24">
        <v>6</v>
      </c>
      <c r="C76" s="24">
        <v>8.5</v>
      </c>
      <c r="D76">
        <f t="shared" si="1"/>
        <v>51</v>
      </c>
      <c r="E76" s="24">
        <v>12.600000000000001</v>
      </c>
      <c r="G76" s="25"/>
      <c r="H76" s="24"/>
      <c r="J76" s="24"/>
      <c r="K76" s="39">
        <v>50</v>
      </c>
      <c r="L76" s="39">
        <v>11.749168378558416</v>
      </c>
      <c r="M76" s="39">
        <v>-0.3491683785584172</v>
      </c>
      <c r="N76" s="39">
        <v>-0.32446985514817261</v>
      </c>
      <c r="O76" s="39"/>
      <c r="P76" s="39">
        <v>24.75</v>
      </c>
      <c r="Q76" s="39">
        <v>10.649999999999999</v>
      </c>
      <c r="R76" s="39"/>
    </row>
    <row r="77" spans="1:18" ht="15" x14ac:dyDescent="0.2">
      <c r="A77" s="22" t="s">
        <v>133</v>
      </c>
      <c r="B77" s="24">
        <v>4.8</v>
      </c>
      <c r="C77" s="24">
        <v>9.9</v>
      </c>
      <c r="D77">
        <f t="shared" si="1"/>
        <v>47.52</v>
      </c>
      <c r="E77" s="24">
        <v>13.350000000000001</v>
      </c>
      <c r="G77" s="25"/>
      <c r="H77" s="24"/>
      <c r="J77" s="24"/>
      <c r="K77" s="39">
        <v>51</v>
      </c>
      <c r="L77" s="39">
        <v>10.613371881679987</v>
      </c>
      <c r="M77" s="39">
        <v>0.18662811832001402</v>
      </c>
      <c r="N77" s="39">
        <v>0.17342692590858383</v>
      </c>
      <c r="O77" s="39"/>
      <c r="P77" s="39">
        <v>25.25</v>
      </c>
      <c r="Q77" s="39">
        <v>10.649999999999999</v>
      </c>
      <c r="R77" s="39"/>
    </row>
    <row r="78" spans="1:18" ht="15" x14ac:dyDescent="0.2">
      <c r="A78" s="22" t="s">
        <v>134</v>
      </c>
      <c r="B78" s="24">
        <v>5</v>
      </c>
      <c r="C78" s="24">
        <v>7.6</v>
      </c>
      <c r="D78">
        <f t="shared" si="1"/>
        <v>38</v>
      </c>
      <c r="E78" s="24">
        <v>11.25</v>
      </c>
      <c r="G78" s="25"/>
      <c r="H78" s="24"/>
      <c r="J78" s="24"/>
      <c r="K78" s="39">
        <v>52</v>
      </c>
      <c r="L78" s="39">
        <v>10.657439604263589</v>
      </c>
      <c r="M78" s="39">
        <v>1.6425603957364103</v>
      </c>
      <c r="N78" s="39">
        <v>1.5263734244123475</v>
      </c>
      <c r="O78" s="39"/>
      <c r="P78" s="39">
        <v>25.75</v>
      </c>
      <c r="Q78" s="39">
        <v>10.649999999999999</v>
      </c>
      <c r="R78" s="39"/>
    </row>
    <row r="79" spans="1:18" ht="15" x14ac:dyDescent="0.2">
      <c r="A79" s="22" t="s">
        <v>135</v>
      </c>
      <c r="B79" s="24">
        <v>4.9000000000000004</v>
      </c>
      <c r="C79" s="24">
        <v>9.4</v>
      </c>
      <c r="D79">
        <f t="shared" si="1"/>
        <v>46.06</v>
      </c>
      <c r="E79" s="24">
        <v>12</v>
      </c>
      <c r="G79" s="25"/>
      <c r="H79" s="24"/>
      <c r="J79" s="24"/>
      <c r="K79" s="39">
        <v>53</v>
      </c>
      <c r="L79" s="39">
        <v>12.013695861877604</v>
      </c>
      <c r="M79" s="39">
        <v>1.4863041381223958</v>
      </c>
      <c r="N79" s="39">
        <v>1.3811699971050477</v>
      </c>
      <c r="O79" s="39"/>
      <c r="P79" s="39">
        <v>26.25</v>
      </c>
      <c r="Q79" s="39">
        <v>10.649999999999999</v>
      </c>
      <c r="R79" s="39"/>
    </row>
    <row r="80" spans="1:18" ht="15" x14ac:dyDescent="0.2">
      <c r="A80" s="22" t="s">
        <v>136</v>
      </c>
      <c r="B80" s="24">
        <v>5.9</v>
      </c>
      <c r="C80" s="24">
        <v>9.3000000000000007</v>
      </c>
      <c r="D80">
        <f t="shared" si="1"/>
        <v>54.870000000000005</v>
      </c>
      <c r="E80" s="24">
        <v>12.149999999999999</v>
      </c>
      <c r="G80" s="25"/>
      <c r="H80" s="24"/>
      <c r="J80" s="24"/>
      <c r="K80" s="39">
        <v>54</v>
      </c>
      <c r="L80" s="39">
        <v>10.663292147303775</v>
      </c>
      <c r="M80" s="39">
        <v>0.13670785269622598</v>
      </c>
      <c r="N80" s="39">
        <v>0.12703778430652182</v>
      </c>
      <c r="O80" s="39"/>
      <c r="P80" s="39">
        <v>26.75</v>
      </c>
      <c r="Q80" s="39">
        <v>10.649999999999999</v>
      </c>
      <c r="R80" s="39"/>
    </row>
    <row r="81" spans="1:18" ht="15" x14ac:dyDescent="0.2">
      <c r="A81" s="22" t="s">
        <v>137</v>
      </c>
      <c r="B81" s="24">
        <v>5.9</v>
      </c>
      <c r="C81" s="24">
        <v>7.1</v>
      </c>
      <c r="D81">
        <f t="shared" si="1"/>
        <v>41.89</v>
      </c>
      <c r="E81" s="24">
        <v>11.399999999999999</v>
      </c>
      <c r="G81" s="25"/>
      <c r="H81" s="24"/>
      <c r="J81" s="24"/>
      <c r="K81" s="39">
        <v>55</v>
      </c>
      <c r="L81" s="39">
        <v>11.271983613034802</v>
      </c>
      <c r="M81" s="39">
        <v>0.87801638696519646</v>
      </c>
      <c r="N81" s="39">
        <v>0.81590965101857293</v>
      </c>
      <c r="O81" s="39"/>
      <c r="P81" s="39">
        <v>27.25</v>
      </c>
      <c r="Q81" s="39">
        <v>10.649999999999999</v>
      </c>
      <c r="R81" s="39"/>
    </row>
    <row r="82" spans="1:18" ht="15" x14ac:dyDescent="0.2">
      <c r="A82" s="22" t="s">
        <v>138</v>
      </c>
      <c r="B82" s="24">
        <v>4.8</v>
      </c>
      <c r="C82" s="24">
        <v>9.9</v>
      </c>
      <c r="D82">
        <f t="shared" si="1"/>
        <v>47.52</v>
      </c>
      <c r="E82" s="24">
        <v>13.200000000000001</v>
      </c>
      <c r="G82" s="25"/>
      <c r="H82" s="24"/>
      <c r="J82" s="24"/>
      <c r="K82" s="39">
        <v>56</v>
      </c>
      <c r="L82" s="39">
        <v>12.263460742343938</v>
      </c>
      <c r="M82" s="39">
        <v>1.0865392576560637</v>
      </c>
      <c r="N82" s="39">
        <v>1.0096825978343373</v>
      </c>
      <c r="O82" s="39"/>
      <c r="P82" s="39">
        <v>27.75</v>
      </c>
      <c r="Q82" s="39">
        <v>10.8</v>
      </c>
      <c r="R82" s="39"/>
    </row>
    <row r="83" spans="1:18" ht="15" x14ac:dyDescent="0.2">
      <c r="A83" s="22" t="s">
        <v>139</v>
      </c>
      <c r="B83" s="24">
        <v>4.5999999999999996</v>
      </c>
      <c r="C83" s="24">
        <v>8.6999999999999993</v>
      </c>
      <c r="D83">
        <f t="shared" si="1"/>
        <v>40.019999999999996</v>
      </c>
      <c r="E83" s="24">
        <v>12</v>
      </c>
      <c r="G83" s="25"/>
      <c r="H83" s="24"/>
      <c r="J83" s="24"/>
      <c r="K83" s="39">
        <v>57</v>
      </c>
      <c r="L83" s="39">
        <v>12.118127173142968</v>
      </c>
      <c r="M83" s="39">
        <v>1.0818728268570332</v>
      </c>
      <c r="N83" s="39">
        <v>1.0053462483296325</v>
      </c>
      <c r="O83" s="39"/>
      <c r="P83" s="39">
        <v>28.25</v>
      </c>
      <c r="Q83" s="39">
        <v>10.8</v>
      </c>
      <c r="R83" s="39"/>
    </row>
    <row r="84" spans="1:18" ht="15" x14ac:dyDescent="0.2">
      <c r="A84" s="22" t="s">
        <v>140</v>
      </c>
      <c r="B84" s="24">
        <v>4</v>
      </c>
      <c r="C84" s="24">
        <v>8.6</v>
      </c>
      <c r="D84">
        <f t="shared" si="1"/>
        <v>34.4</v>
      </c>
      <c r="E84" s="24">
        <v>12.75</v>
      </c>
      <c r="G84" s="25"/>
      <c r="H84" s="24"/>
      <c r="J84" s="24"/>
      <c r="K84" s="39">
        <v>58</v>
      </c>
      <c r="L84" s="39">
        <v>11.411112795652311</v>
      </c>
      <c r="M84" s="39">
        <v>-0.16111279565231129</v>
      </c>
      <c r="N84" s="39">
        <v>-0.14971643676226129</v>
      </c>
      <c r="O84" s="39"/>
      <c r="P84" s="39">
        <v>28.75</v>
      </c>
      <c r="Q84" s="39">
        <v>10.8</v>
      </c>
      <c r="R84" s="39"/>
    </row>
    <row r="85" spans="1:18" ht="15" x14ac:dyDescent="0.2">
      <c r="A85" s="22" t="s">
        <v>141</v>
      </c>
      <c r="B85" s="24">
        <v>5</v>
      </c>
      <c r="C85" s="24">
        <v>6.4</v>
      </c>
      <c r="D85">
        <f t="shared" si="1"/>
        <v>32</v>
      </c>
      <c r="E85" s="24">
        <v>9.75</v>
      </c>
      <c r="G85" s="25"/>
      <c r="H85" s="24"/>
      <c r="J85" s="24"/>
      <c r="K85" s="39">
        <v>59</v>
      </c>
      <c r="L85" s="39">
        <v>12.325063377123573</v>
      </c>
      <c r="M85" s="39">
        <v>-1.8250633771235734</v>
      </c>
      <c r="N85" s="39">
        <v>-1.6959670061086214</v>
      </c>
      <c r="O85" s="39"/>
      <c r="P85" s="39">
        <v>29.25</v>
      </c>
      <c r="Q85" s="39">
        <v>10.8</v>
      </c>
      <c r="R85" s="39"/>
    </row>
    <row r="86" spans="1:18" ht="15" x14ac:dyDescent="0.2">
      <c r="A86" s="22" t="s">
        <v>142</v>
      </c>
      <c r="B86" s="24">
        <v>4.3</v>
      </c>
      <c r="C86" s="24">
        <v>7.7</v>
      </c>
      <c r="D86">
        <f t="shared" si="1"/>
        <v>33.11</v>
      </c>
      <c r="E86" s="24">
        <v>11.55</v>
      </c>
      <c r="G86" s="25"/>
      <c r="H86" s="24"/>
      <c r="J86" s="24"/>
      <c r="K86" s="39">
        <v>60</v>
      </c>
      <c r="L86" s="39">
        <v>11.989227861647706</v>
      </c>
      <c r="M86" s="39">
        <v>0.76077213835229429</v>
      </c>
      <c r="N86" s="39">
        <v>0.70695870728922805</v>
      </c>
      <c r="O86" s="39"/>
      <c r="P86" s="39">
        <v>29.75</v>
      </c>
      <c r="Q86" s="39">
        <v>10.8</v>
      </c>
      <c r="R86" s="39"/>
    </row>
    <row r="87" spans="1:18" ht="15" x14ac:dyDescent="0.2">
      <c r="A87" s="22" t="s">
        <v>143</v>
      </c>
      <c r="B87" s="24">
        <v>4.5</v>
      </c>
      <c r="C87" s="24">
        <v>7.5</v>
      </c>
      <c r="D87">
        <f t="shared" si="1"/>
        <v>33.75</v>
      </c>
      <c r="E87" s="24">
        <v>10.8</v>
      </c>
      <c r="G87" s="25"/>
      <c r="H87" s="24"/>
      <c r="J87" s="24"/>
      <c r="K87" s="39">
        <v>61</v>
      </c>
      <c r="L87" s="39">
        <v>11.297674069212917</v>
      </c>
      <c r="M87" s="39">
        <v>-0.49767406921291624</v>
      </c>
      <c r="N87" s="39">
        <v>-0.46247095402855987</v>
      </c>
      <c r="O87" s="39"/>
      <c r="P87" s="39">
        <v>30.25</v>
      </c>
      <c r="Q87" s="39">
        <v>10.8</v>
      </c>
      <c r="R87" s="39"/>
    </row>
    <row r="88" spans="1:18" ht="15" x14ac:dyDescent="0.2">
      <c r="A88" s="22" t="s">
        <v>144</v>
      </c>
      <c r="B88" s="24">
        <v>4.9000000000000004</v>
      </c>
      <c r="C88" s="24">
        <v>5</v>
      </c>
      <c r="D88">
        <f t="shared" si="1"/>
        <v>24.5</v>
      </c>
      <c r="E88" s="24">
        <v>9</v>
      </c>
      <c r="G88" s="25"/>
      <c r="H88" s="24"/>
      <c r="J88" s="24"/>
      <c r="K88" s="39">
        <v>62</v>
      </c>
      <c r="L88" s="39">
        <v>12.012557414972719</v>
      </c>
      <c r="M88" s="39">
        <v>1.1874425850272825</v>
      </c>
      <c r="N88" s="39">
        <v>1.1034484999795411</v>
      </c>
      <c r="O88" s="39"/>
      <c r="P88" s="39">
        <v>30.75</v>
      </c>
      <c r="Q88" s="39">
        <v>10.8</v>
      </c>
      <c r="R88" s="39"/>
    </row>
    <row r="89" spans="1:18" ht="15" x14ac:dyDescent="0.2">
      <c r="A89" s="22" t="s">
        <v>145</v>
      </c>
      <c r="B89" s="24">
        <v>4.3</v>
      </c>
      <c r="C89" s="24">
        <v>7.7</v>
      </c>
      <c r="D89">
        <f t="shared" si="1"/>
        <v>33.11</v>
      </c>
      <c r="E89" s="24">
        <v>12.299999999999999</v>
      </c>
      <c r="G89" s="25"/>
      <c r="H89" s="24"/>
      <c r="J89" s="24"/>
      <c r="K89" s="39">
        <v>63</v>
      </c>
      <c r="L89" s="39">
        <v>11.753824280030555</v>
      </c>
      <c r="M89" s="39">
        <v>0.24617571996944498</v>
      </c>
      <c r="N89" s="39">
        <v>0.22876241121622432</v>
      </c>
      <c r="O89" s="39"/>
      <c r="P89" s="39">
        <v>31.25</v>
      </c>
      <c r="Q89" s="39">
        <v>10.8</v>
      </c>
      <c r="R89" s="39"/>
    </row>
    <row r="90" spans="1:18" ht="15" x14ac:dyDescent="0.2">
      <c r="A90" s="22" t="s">
        <v>146</v>
      </c>
      <c r="B90" s="24">
        <v>4.5999999999999996</v>
      </c>
      <c r="C90" s="24">
        <v>9.1</v>
      </c>
      <c r="D90">
        <f t="shared" si="1"/>
        <v>41.859999999999992</v>
      </c>
      <c r="E90" s="24">
        <v>11.100000000000001</v>
      </c>
      <c r="G90" s="25"/>
      <c r="H90" s="24"/>
      <c r="J90" s="24"/>
      <c r="K90" s="39">
        <v>64</v>
      </c>
      <c r="L90" s="39">
        <v>10.449898014950094</v>
      </c>
      <c r="M90" s="39">
        <v>1.7001019850499048</v>
      </c>
      <c r="N90" s="39">
        <v>1.5798447932305337</v>
      </c>
      <c r="O90" s="39"/>
      <c r="P90" s="39">
        <v>31.75</v>
      </c>
      <c r="Q90" s="39">
        <v>10.8</v>
      </c>
      <c r="R90" s="39"/>
    </row>
    <row r="91" spans="1:18" ht="15" x14ac:dyDescent="0.2">
      <c r="A91" s="22" t="s">
        <v>147</v>
      </c>
      <c r="B91" s="24">
        <v>8.1999999999999993</v>
      </c>
      <c r="C91" s="24">
        <v>5.5</v>
      </c>
      <c r="D91">
        <f t="shared" si="1"/>
        <v>45.099999999999994</v>
      </c>
      <c r="E91" s="24">
        <v>13.950000000000001</v>
      </c>
      <c r="G91" s="25"/>
      <c r="H91" s="24"/>
      <c r="J91" s="24"/>
      <c r="K91" s="39">
        <v>65</v>
      </c>
      <c r="L91" s="39">
        <v>10.559064624615674</v>
      </c>
      <c r="M91" s="39">
        <v>9.0935375384324502E-2</v>
      </c>
      <c r="N91" s="39">
        <v>8.4503036044141777E-2</v>
      </c>
      <c r="O91" s="39"/>
      <c r="P91" s="39">
        <v>32.25</v>
      </c>
      <c r="Q91" s="39">
        <v>10.8</v>
      </c>
      <c r="R91" s="39"/>
    </row>
    <row r="92" spans="1:18" ht="15" x14ac:dyDescent="0.2">
      <c r="A92" s="22" t="s">
        <v>148</v>
      </c>
      <c r="B92" s="24">
        <v>5.4</v>
      </c>
      <c r="C92" s="24">
        <v>9.1</v>
      </c>
      <c r="D92">
        <f t="shared" si="1"/>
        <v>49.14</v>
      </c>
      <c r="E92" s="24">
        <v>11.850000000000001</v>
      </c>
      <c r="G92" s="25"/>
      <c r="H92" s="24"/>
      <c r="J92" s="24"/>
      <c r="K92" s="39">
        <v>66</v>
      </c>
      <c r="L92" s="39">
        <v>10.922709918130927</v>
      </c>
      <c r="M92" s="39">
        <v>2.5772900818690729</v>
      </c>
      <c r="N92" s="39">
        <v>2.394984743439394</v>
      </c>
      <c r="O92" s="39"/>
      <c r="P92" s="39">
        <v>32.75</v>
      </c>
      <c r="Q92" s="39">
        <v>10.8</v>
      </c>
      <c r="R92" s="39"/>
    </row>
    <row r="93" spans="1:18" ht="15" x14ac:dyDescent="0.2">
      <c r="A93" s="22" t="s">
        <v>149</v>
      </c>
      <c r="B93" s="24">
        <v>4.5</v>
      </c>
      <c r="C93" s="24">
        <v>7.1</v>
      </c>
      <c r="D93">
        <f t="shared" si="1"/>
        <v>31.95</v>
      </c>
      <c r="E93" s="24">
        <v>9.75</v>
      </c>
      <c r="G93" s="25"/>
      <c r="H93" s="24"/>
      <c r="J93" s="24"/>
      <c r="K93" s="39">
        <v>67</v>
      </c>
      <c r="L93" s="39">
        <v>10.283401962810377</v>
      </c>
      <c r="M93" s="39">
        <v>-0.98340196281037606</v>
      </c>
      <c r="N93" s="39">
        <v>-0.9138407485319503</v>
      </c>
      <c r="O93" s="39"/>
      <c r="P93" s="39">
        <v>33.25</v>
      </c>
      <c r="Q93" s="39">
        <v>10.8</v>
      </c>
      <c r="R93" s="39"/>
    </row>
    <row r="94" spans="1:18" ht="15" x14ac:dyDescent="0.2">
      <c r="A94" s="22" t="s">
        <v>150</v>
      </c>
      <c r="B94" s="24">
        <v>4.8</v>
      </c>
      <c r="C94" s="24">
        <v>9.1999999999999993</v>
      </c>
      <c r="D94">
        <f t="shared" si="1"/>
        <v>44.16</v>
      </c>
      <c r="E94" s="24">
        <v>12.899999999999999</v>
      </c>
      <c r="G94" s="25"/>
      <c r="H94" s="24"/>
      <c r="J94" s="24"/>
      <c r="K94" s="39">
        <v>68</v>
      </c>
      <c r="L94" s="39">
        <v>10.034775675624905</v>
      </c>
      <c r="M94" s="39">
        <v>2.2652243243750938</v>
      </c>
      <c r="N94" s="39">
        <v>2.1049930450249406</v>
      </c>
      <c r="O94" s="39"/>
      <c r="P94" s="39">
        <v>33.75</v>
      </c>
      <c r="Q94" s="39">
        <v>10.8</v>
      </c>
      <c r="R94" s="39"/>
    </row>
    <row r="95" spans="1:18" ht="15" x14ac:dyDescent="0.2">
      <c r="A95" s="22" t="s">
        <v>151</v>
      </c>
      <c r="B95" s="24">
        <v>5.9</v>
      </c>
      <c r="C95" s="24">
        <v>9.3000000000000007</v>
      </c>
      <c r="D95">
        <f t="shared" si="1"/>
        <v>54.870000000000005</v>
      </c>
      <c r="E95" s="24">
        <v>13.350000000000001</v>
      </c>
      <c r="G95" s="25"/>
      <c r="H95" s="24"/>
      <c r="J95" s="24"/>
      <c r="K95" s="39">
        <v>69</v>
      </c>
      <c r="L95" s="39">
        <v>10.890257145809482</v>
      </c>
      <c r="M95" s="39">
        <v>-2.1902571458094826</v>
      </c>
      <c r="N95" s="39">
        <v>-2.0353286909088033</v>
      </c>
      <c r="O95" s="39"/>
      <c r="P95" s="39">
        <v>34.25</v>
      </c>
      <c r="Q95" s="39">
        <v>10.8</v>
      </c>
      <c r="R95" s="39"/>
    </row>
    <row r="96" spans="1:18" ht="15" x14ac:dyDescent="0.2">
      <c r="A96" s="22" t="s">
        <v>152</v>
      </c>
      <c r="B96" s="24">
        <v>5.5</v>
      </c>
      <c r="C96" s="24">
        <v>9.3000000000000007</v>
      </c>
      <c r="D96">
        <f t="shared" si="1"/>
        <v>51.150000000000006</v>
      </c>
      <c r="E96" s="24">
        <v>12.600000000000001</v>
      </c>
      <c r="G96" s="25"/>
      <c r="H96" s="24"/>
      <c r="J96" s="24"/>
      <c r="K96" s="39">
        <v>70</v>
      </c>
      <c r="L96" s="39">
        <v>10.769629621246652</v>
      </c>
      <c r="M96" s="39">
        <v>1.2303703787533475</v>
      </c>
      <c r="N96" s="39">
        <v>1.143339784149183</v>
      </c>
      <c r="O96" s="39"/>
      <c r="P96" s="39">
        <v>34.75</v>
      </c>
      <c r="Q96" s="39">
        <v>11.100000000000001</v>
      </c>
      <c r="R96" s="39"/>
    </row>
    <row r="97" spans="1:18" ht="15" x14ac:dyDescent="0.2">
      <c r="A97" s="22" t="s">
        <v>153</v>
      </c>
      <c r="B97" s="24">
        <v>5.7</v>
      </c>
      <c r="C97" s="24">
        <v>8.6</v>
      </c>
      <c r="D97">
        <f t="shared" si="1"/>
        <v>49.019999999999996</v>
      </c>
      <c r="E97" s="24">
        <v>12.149999999999999</v>
      </c>
      <c r="G97" s="25"/>
      <c r="H97" s="24"/>
      <c r="J97" s="24"/>
      <c r="K97" s="39">
        <v>71</v>
      </c>
      <c r="L97" s="39">
        <v>12.746378417749785</v>
      </c>
      <c r="M97" s="39">
        <v>-1.1963784177497843</v>
      </c>
      <c r="N97" s="39">
        <v>-1.1117522540625109</v>
      </c>
      <c r="O97" s="39"/>
      <c r="P97" s="39">
        <v>35.25</v>
      </c>
      <c r="Q97" s="39">
        <v>11.100000000000001</v>
      </c>
      <c r="R97" s="39"/>
    </row>
    <row r="98" spans="1:18" ht="15" x14ac:dyDescent="0.2">
      <c r="A98" s="22" t="s">
        <v>154</v>
      </c>
      <c r="B98" s="24">
        <v>4.8</v>
      </c>
      <c r="C98" s="24">
        <v>7.4</v>
      </c>
      <c r="D98">
        <f t="shared" si="1"/>
        <v>35.520000000000003</v>
      </c>
      <c r="E98" s="24">
        <v>10.8</v>
      </c>
      <c r="G98" s="25"/>
      <c r="H98" s="24"/>
      <c r="J98" s="24"/>
      <c r="K98" s="39">
        <v>72</v>
      </c>
      <c r="L98" s="39">
        <v>10.431119151788975</v>
      </c>
      <c r="M98" s="39">
        <v>6.8880848211025025E-2</v>
      </c>
      <c r="N98" s="39">
        <v>6.4008542050079581E-2</v>
      </c>
      <c r="O98" s="39"/>
      <c r="P98" s="39">
        <v>35.75</v>
      </c>
      <c r="Q98" s="39">
        <v>11.100000000000001</v>
      </c>
      <c r="R98" s="39"/>
    </row>
    <row r="99" spans="1:18" ht="15" x14ac:dyDescent="0.2">
      <c r="A99" s="22" t="s">
        <v>155</v>
      </c>
      <c r="B99" s="24">
        <v>2.9</v>
      </c>
      <c r="C99" s="24">
        <v>8.6999999999999993</v>
      </c>
      <c r="D99">
        <f t="shared" si="1"/>
        <v>25.229999999999997</v>
      </c>
      <c r="E99" s="24">
        <v>11.55</v>
      </c>
      <c r="G99" s="25"/>
      <c r="H99" s="24"/>
      <c r="J99" s="24"/>
      <c r="K99" s="39">
        <v>73</v>
      </c>
      <c r="L99" s="39">
        <v>11.258448224621409</v>
      </c>
      <c r="M99" s="39">
        <v>0.59155177537859238</v>
      </c>
      <c r="N99" s="39">
        <v>0.54970819425913109</v>
      </c>
      <c r="O99" s="39"/>
      <c r="P99" s="39">
        <v>36.25</v>
      </c>
      <c r="Q99" s="39">
        <v>11.100000000000001</v>
      </c>
      <c r="R99" s="39"/>
    </row>
    <row r="100" spans="1:18" ht="15" x14ac:dyDescent="0.2">
      <c r="A100" s="22" t="s">
        <v>156</v>
      </c>
      <c r="B100" s="24">
        <v>7.1</v>
      </c>
      <c r="C100" s="24">
        <v>7.8</v>
      </c>
      <c r="D100">
        <f t="shared" si="1"/>
        <v>55.379999999999995</v>
      </c>
      <c r="E100" s="24">
        <v>11.100000000000001</v>
      </c>
      <c r="G100" s="25"/>
      <c r="H100" s="24"/>
      <c r="J100" s="24"/>
      <c r="K100" s="39">
        <v>74</v>
      </c>
      <c r="L100" s="39">
        <v>12.88024631356226</v>
      </c>
      <c r="M100" s="39">
        <v>1.8197536864377408</v>
      </c>
      <c r="N100" s="39">
        <v>1.691032897886031</v>
      </c>
      <c r="O100" s="39"/>
      <c r="P100" s="39">
        <v>36.75</v>
      </c>
      <c r="Q100" s="39">
        <v>11.100000000000001</v>
      </c>
      <c r="R100" s="39"/>
    </row>
    <row r="101" spans="1:18" ht="15" x14ac:dyDescent="0.2">
      <c r="A101" s="22" t="s">
        <v>157</v>
      </c>
      <c r="B101" s="24">
        <v>4.8</v>
      </c>
      <c r="C101" s="24">
        <v>7.9</v>
      </c>
      <c r="D101">
        <f t="shared" si="1"/>
        <v>37.92</v>
      </c>
      <c r="E101" s="24">
        <v>10.5</v>
      </c>
      <c r="G101" s="25"/>
      <c r="H101" s="24"/>
      <c r="J101" s="24"/>
      <c r="K101" s="39">
        <v>75</v>
      </c>
      <c r="L101" s="39">
        <v>12.097793990847611</v>
      </c>
      <c r="M101" s="39">
        <v>0.50220600915239011</v>
      </c>
      <c r="N101" s="39">
        <v>0.46668232592246489</v>
      </c>
      <c r="O101" s="39"/>
      <c r="P101" s="39">
        <v>37.25</v>
      </c>
      <c r="Q101" s="39">
        <v>11.100000000000001</v>
      </c>
      <c r="R101" s="39"/>
    </row>
    <row r="102" spans="1:18" ht="15" x14ac:dyDescent="0.2">
      <c r="A102" s="22" t="s">
        <v>158</v>
      </c>
      <c r="B102" s="24">
        <v>4.5999999999999996</v>
      </c>
      <c r="C102" s="24">
        <v>7.6</v>
      </c>
      <c r="D102">
        <f t="shared" si="1"/>
        <v>34.959999999999994</v>
      </c>
      <c r="E102" s="24">
        <v>9.1499999999999986</v>
      </c>
      <c r="G102" s="25"/>
      <c r="H102" s="24"/>
      <c r="J102" s="24"/>
      <c r="K102" s="39">
        <v>76</v>
      </c>
      <c r="L102" s="39">
        <v>12.351204107737995</v>
      </c>
      <c r="M102" s="39">
        <v>0.99879589226200594</v>
      </c>
      <c r="N102" s="39">
        <v>0.92814578405651127</v>
      </c>
      <c r="O102" s="39"/>
      <c r="P102" s="39">
        <v>37.75</v>
      </c>
      <c r="Q102" s="39">
        <v>11.100000000000001</v>
      </c>
      <c r="R102" s="39"/>
    </row>
    <row r="103" spans="1:18" ht="15" x14ac:dyDescent="0.2">
      <c r="A103" s="22" t="s">
        <v>159</v>
      </c>
      <c r="B103" s="24">
        <v>6.2</v>
      </c>
      <c r="C103" s="24">
        <v>9.1999999999999993</v>
      </c>
      <c r="D103">
        <f t="shared" si="1"/>
        <v>57.04</v>
      </c>
      <c r="E103" s="24">
        <v>10.649999999999999</v>
      </c>
      <c r="G103" s="25"/>
      <c r="H103" s="24"/>
      <c r="J103" s="24"/>
      <c r="K103" s="39">
        <v>77</v>
      </c>
      <c r="L103" s="39">
        <v>11.205129062056637</v>
      </c>
      <c r="M103" s="39">
        <v>4.4870937943363387E-2</v>
      </c>
      <c r="N103" s="39">
        <v>4.1696979534502548E-2</v>
      </c>
      <c r="O103" s="39"/>
      <c r="P103" s="39">
        <v>38.25</v>
      </c>
      <c r="Q103" s="39">
        <v>11.100000000000001</v>
      </c>
      <c r="R103" s="39"/>
    </row>
    <row r="104" spans="1:18" ht="15" x14ac:dyDescent="0.2">
      <c r="A104" s="22" t="s">
        <v>160</v>
      </c>
      <c r="B104" s="24">
        <v>7</v>
      </c>
      <c r="C104" s="24">
        <v>7.7</v>
      </c>
      <c r="D104">
        <f t="shared" si="1"/>
        <v>53.9</v>
      </c>
      <c r="E104" s="24">
        <v>11.399999999999999</v>
      </c>
      <c r="G104" s="25"/>
      <c r="H104" s="24"/>
      <c r="J104" s="24"/>
      <c r="K104" s="39">
        <v>78</v>
      </c>
      <c r="L104" s="39">
        <v>12.112653802685845</v>
      </c>
      <c r="M104" s="39">
        <v>-0.11265380268584479</v>
      </c>
      <c r="N104" s="39">
        <v>-0.1046852042853344</v>
      </c>
      <c r="O104" s="39"/>
      <c r="P104" s="39">
        <v>38.75</v>
      </c>
      <c r="Q104" s="39">
        <v>11.100000000000001</v>
      </c>
      <c r="R104" s="39"/>
    </row>
    <row r="105" spans="1:18" ht="15" x14ac:dyDescent="0.2">
      <c r="A105" s="22" t="s">
        <v>161</v>
      </c>
      <c r="B105" s="24">
        <v>6.6</v>
      </c>
      <c r="C105" s="24">
        <v>9.5</v>
      </c>
      <c r="D105">
        <f t="shared" si="1"/>
        <v>62.699999999999996</v>
      </c>
      <c r="E105" s="24">
        <v>13.5</v>
      </c>
      <c r="G105" s="25"/>
      <c r="H105" s="24"/>
      <c r="J105" s="24"/>
      <c r="K105" s="39">
        <v>79</v>
      </c>
      <c r="L105" s="39">
        <v>12.399517986339259</v>
      </c>
      <c r="M105" s="39">
        <v>-0.24951798633926003</v>
      </c>
      <c r="N105" s="39">
        <v>-0.23186826143484329</v>
      </c>
      <c r="O105" s="39"/>
      <c r="P105" s="39">
        <v>39.25</v>
      </c>
      <c r="Q105" s="39">
        <v>11.25</v>
      </c>
      <c r="R105" s="39"/>
    </row>
    <row r="106" spans="1:18" ht="15" x14ac:dyDescent="0.2">
      <c r="A106" s="22" t="s">
        <v>162</v>
      </c>
      <c r="B106" s="24">
        <v>6</v>
      </c>
      <c r="C106" s="24">
        <v>6.5</v>
      </c>
      <c r="D106">
        <f t="shared" si="1"/>
        <v>39</v>
      </c>
      <c r="E106" s="24">
        <v>13.350000000000001</v>
      </c>
      <c r="G106" s="25"/>
      <c r="H106" s="24"/>
      <c r="J106" s="24"/>
      <c r="K106" s="39">
        <v>80</v>
      </c>
      <c r="L106" s="39">
        <v>11.453614367443265</v>
      </c>
      <c r="M106" s="39">
        <v>-5.3614367443266531E-2</v>
      </c>
      <c r="N106" s="39">
        <v>-4.9821940090909851E-2</v>
      </c>
      <c r="O106" s="39"/>
      <c r="P106" s="39">
        <v>39.75</v>
      </c>
      <c r="Q106" s="39">
        <v>11.25</v>
      </c>
      <c r="R106" s="39"/>
    </row>
    <row r="107" spans="1:18" ht="15" x14ac:dyDescent="0.2">
      <c r="A107" s="22" t="s">
        <v>163</v>
      </c>
      <c r="B107" s="24">
        <v>5.2</v>
      </c>
      <c r="C107" s="24">
        <v>8.3000000000000007</v>
      </c>
      <c r="D107">
        <f t="shared" si="1"/>
        <v>43.160000000000004</v>
      </c>
      <c r="E107" s="24">
        <v>11.25</v>
      </c>
      <c r="G107" s="25"/>
      <c r="H107" s="24"/>
      <c r="J107" s="24"/>
      <c r="K107" s="39">
        <v>81</v>
      </c>
      <c r="L107" s="39">
        <v>12.351204107737995</v>
      </c>
      <c r="M107" s="39">
        <v>0.84879589226200558</v>
      </c>
      <c r="N107" s="39">
        <v>0.78875607622223431</v>
      </c>
      <c r="O107" s="39"/>
      <c r="P107" s="39">
        <v>40.25</v>
      </c>
      <c r="Q107" s="39">
        <v>11.25</v>
      </c>
      <c r="R107" s="39"/>
    </row>
    <row r="108" spans="1:18" ht="15" x14ac:dyDescent="0.2">
      <c r="A108" s="22" t="s">
        <v>164</v>
      </c>
      <c r="B108" s="24">
        <v>5.5</v>
      </c>
      <c r="C108" s="24">
        <v>9.6</v>
      </c>
      <c r="D108">
        <f t="shared" si="1"/>
        <v>52.8</v>
      </c>
      <c r="E108" s="24">
        <v>13.950000000000001</v>
      </c>
      <c r="G108" s="25"/>
      <c r="H108" s="24"/>
      <c r="J108" s="24"/>
      <c r="K108" s="39">
        <v>82</v>
      </c>
      <c r="L108" s="39">
        <v>11.619148432215578</v>
      </c>
      <c r="M108" s="39">
        <v>0.38085156778442197</v>
      </c>
      <c r="N108" s="39">
        <v>0.35391192507797864</v>
      </c>
      <c r="O108" s="39"/>
      <c r="P108" s="39">
        <v>40.75</v>
      </c>
      <c r="Q108" s="39">
        <v>11.25</v>
      </c>
      <c r="R108" s="39"/>
    </row>
    <row r="109" spans="1:18" ht="15" x14ac:dyDescent="0.2">
      <c r="A109" s="22" t="s">
        <v>165</v>
      </c>
      <c r="B109" s="24">
        <v>6.2</v>
      </c>
      <c r="C109" s="24">
        <v>5.9</v>
      </c>
      <c r="D109">
        <f t="shared" si="1"/>
        <v>36.580000000000005</v>
      </c>
      <c r="E109" s="24">
        <v>12</v>
      </c>
      <c r="G109" s="25"/>
      <c r="H109" s="24"/>
      <c r="J109" s="24"/>
      <c r="K109" s="39">
        <v>83</v>
      </c>
      <c r="L109" s="39">
        <v>11.315508757063933</v>
      </c>
      <c r="M109" s="39">
        <v>1.4344912429360672</v>
      </c>
      <c r="N109" s="39">
        <v>1.3330221016245787</v>
      </c>
      <c r="O109" s="39"/>
      <c r="P109" s="39">
        <v>41.25</v>
      </c>
      <c r="Q109" s="39">
        <v>11.25</v>
      </c>
      <c r="R109" s="39"/>
    </row>
    <row r="110" spans="1:18" ht="15" x14ac:dyDescent="0.2">
      <c r="A110" s="22" t="s">
        <v>166</v>
      </c>
      <c r="B110" s="24">
        <v>4.8</v>
      </c>
      <c r="C110" s="24">
        <v>8.6999999999999993</v>
      </c>
      <c r="D110">
        <f t="shared" si="1"/>
        <v>41.76</v>
      </c>
      <c r="E110" s="24">
        <v>11.399999999999999</v>
      </c>
      <c r="G110" s="25"/>
      <c r="H110" s="24"/>
      <c r="J110" s="24"/>
      <c r="K110" s="39">
        <v>84</v>
      </c>
      <c r="L110" s="39">
        <v>10.57812191479089</v>
      </c>
      <c r="M110" s="39">
        <v>-0.82812191479088959</v>
      </c>
      <c r="N110" s="39">
        <v>-0.76954447835909245</v>
      </c>
      <c r="O110" s="39"/>
      <c r="P110" s="39">
        <v>41.75</v>
      </c>
      <c r="Q110" s="39">
        <v>11.25</v>
      </c>
      <c r="R110" s="39"/>
    </row>
    <row r="111" spans="1:18" ht="15" x14ac:dyDescent="0.2">
      <c r="A111" s="22" t="s">
        <v>167</v>
      </c>
      <c r="B111" s="24">
        <v>4.5</v>
      </c>
      <c r="C111" s="24">
        <v>6.7</v>
      </c>
      <c r="D111">
        <f t="shared" si="1"/>
        <v>30.150000000000002</v>
      </c>
      <c r="E111" s="24">
        <v>10.649999999999999</v>
      </c>
      <c r="G111" s="25"/>
      <c r="H111" s="24"/>
      <c r="J111" s="24"/>
      <c r="K111" s="39">
        <v>85</v>
      </c>
      <c r="L111" s="39">
        <v>10.904106438975607</v>
      </c>
      <c r="M111" s="39">
        <v>0.6458935610243941</v>
      </c>
      <c r="N111" s="39">
        <v>0.60020609842153894</v>
      </c>
      <c r="O111" s="39"/>
      <c r="P111" s="39">
        <v>42.25</v>
      </c>
      <c r="Q111" s="39">
        <v>11.25</v>
      </c>
      <c r="R111" s="39"/>
    </row>
    <row r="112" spans="1:18" ht="15" x14ac:dyDescent="0.2">
      <c r="A112" s="22" t="s">
        <v>168</v>
      </c>
      <c r="B112" s="24">
        <v>6.1</v>
      </c>
      <c r="C112" s="24">
        <v>9.6999999999999993</v>
      </c>
      <c r="D112">
        <f t="shared" si="1"/>
        <v>59.169999999999995</v>
      </c>
      <c r="E112" s="24">
        <v>12.149999999999999</v>
      </c>
      <c r="G112" s="25"/>
      <c r="H112" s="24"/>
      <c r="J112" s="24"/>
      <c r="K112" s="39">
        <v>86</v>
      </c>
      <c r="L112" s="39">
        <v>10.890257145809482</v>
      </c>
      <c r="M112" s="39">
        <v>-9.0257145809481187E-2</v>
      </c>
      <c r="N112" s="39">
        <v>-8.387278122892862E-2</v>
      </c>
      <c r="O112" s="39"/>
      <c r="P112" s="39">
        <v>42.75</v>
      </c>
      <c r="Q112" s="39">
        <v>11.25</v>
      </c>
      <c r="R112" s="39"/>
    </row>
    <row r="113" spans="1:18" ht="15" x14ac:dyDescent="0.2">
      <c r="A113" s="22" t="s">
        <v>169</v>
      </c>
      <c r="B113" s="24">
        <v>4.5</v>
      </c>
      <c r="C113" s="24">
        <v>8.8000000000000007</v>
      </c>
      <c r="D113">
        <f t="shared" si="1"/>
        <v>39.6</v>
      </c>
      <c r="E113" s="24">
        <v>11.850000000000001</v>
      </c>
      <c r="G113" s="25"/>
      <c r="H113" s="24"/>
      <c r="J113" s="24"/>
      <c r="K113" s="39">
        <v>87</v>
      </c>
      <c r="L113" s="39">
        <v>9.7683810439504271</v>
      </c>
      <c r="M113" s="39">
        <v>-0.76838104395042706</v>
      </c>
      <c r="N113" s="39">
        <v>-0.71402939481097694</v>
      </c>
      <c r="O113" s="39"/>
      <c r="P113" s="39">
        <v>43.25</v>
      </c>
      <c r="Q113" s="39">
        <v>11.25</v>
      </c>
      <c r="R113" s="39"/>
    </row>
    <row r="114" spans="1:18" ht="15" x14ac:dyDescent="0.2">
      <c r="A114" s="22" t="s">
        <v>170</v>
      </c>
      <c r="B114" s="24">
        <v>5</v>
      </c>
      <c r="C114" s="24">
        <v>8.1999999999999993</v>
      </c>
      <c r="D114">
        <f t="shared" si="1"/>
        <v>41</v>
      </c>
      <c r="E114" s="24">
        <v>10.8</v>
      </c>
      <c r="G114" s="25"/>
      <c r="H114" s="24"/>
      <c r="J114" s="24"/>
      <c r="K114" s="39">
        <v>88</v>
      </c>
      <c r="L114" s="39">
        <v>10.904106438975607</v>
      </c>
      <c r="M114" s="39">
        <v>1.3958935610243923</v>
      </c>
      <c r="N114" s="39">
        <v>1.2971546375929208</v>
      </c>
      <c r="O114" s="39"/>
      <c r="P114" s="39">
        <v>43.75</v>
      </c>
      <c r="Q114" s="39">
        <v>11.399999999999999</v>
      </c>
      <c r="R114" s="39"/>
    </row>
    <row r="115" spans="1:18" ht="15" x14ac:dyDescent="0.2">
      <c r="A115" s="22" t="s">
        <v>171</v>
      </c>
      <c r="B115" s="24">
        <v>6.9</v>
      </c>
      <c r="C115" s="24">
        <v>8.9</v>
      </c>
      <c r="D115">
        <f t="shared" si="1"/>
        <v>61.410000000000004</v>
      </c>
      <c r="E115" s="24">
        <v>11.55</v>
      </c>
      <c r="G115" s="25"/>
      <c r="H115" s="24"/>
      <c r="J115" s="24"/>
      <c r="K115" s="39">
        <v>89</v>
      </c>
      <c r="L115" s="39">
        <v>11.844604106308164</v>
      </c>
      <c r="M115" s="39">
        <v>-0.74460410630816298</v>
      </c>
      <c r="N115" s="39">
        <v>-0.69193432553665024</v>
      </c>
      <c r="O115" s="39"/>
      <c r="P115" s="39">
        <v>44.25</v>
      </c>
      <c r="Q115" s="39">
        <v>11.399999999999999</v>
      </c>
      <c r="R115" s="39"/>
    </row>
    <row r="116" spans="1:18" ht="15" x14ac:dyDescent="0.2">
      <c r="A116" s="22" t="s">
        <v>172</v>
      </c>
      <c r="B116" s="24">
        <v>5.9</v>
      </c>
      <c r="C116" s="24">
        <v>8.4</v>
      </c>
      <c r="D116">
        <f t="shared" si="1"/>
        <v>49.56</v>
      </c>
      <c r="E116" s="24">
        <v>11.850000000000001</v>
      </c>
      <c r="G116" s="25"/>
      <c r="H116" s="24"/>
      <c r="J116" s="24"/>
      <c r="K116" s="39">
        <v>90</v>
      </c>
      <c r="L116" s="39">
        <v>12.446774673275112</v>
      </c>
      <c r="M116" s="39">
        <v>1.5032253267248894</v>
      </c>
      <c r="N116" s="39">
        <v>1.3968942606751162</v>
      </c>
      <c r="O116" s="39"/>
      <c r="P116" s="39">
        <v>44.75</v>
      </c>
      <c r="Q116" s="39">
        <v>11.399999999999999</v>
      </c>
      <c r="R116" s="39"/>
    </row>
    <row r="117" spans="1:18" ht="15" x14ac:dyDescent="0.2">
      <c r="A117" s="22" t="s">
        <v>173</v>
      </c>
      <c r="B117" s="24">
        <v>7</v>
      </c>
      <c r="C117" s="24">
        <v>7.7</v>
      </c>
      <c r="D117">
        <f t="shared" si="1"/>
        <v>53.9</v>
      </c>
      <c r="E117" s="24">
        <v>10.350000000000001</v>
      </c>
      <c r="G117" s="25"/>
      <c r="H117" s="24"/>
      <c r="J117" s="24"/>
      <c r="K117" s="39">
        <v>91</v>
      </c>
      <c r="L117" s="39">
        <v>12.133171885969482</v>
      </c>
      <c r="M117" s="39">
        <v>-0.28317188596948029</v>
      </c>
      <c r="N117" s="39">
        <v>-0.26314164301444648</v>
      </c>
      <c r="O117" s="39"/>
      <c r="P117" s="39">
        <v>45.25</v>
      </c>
      <c r="Q117" s="39">
        <v>11.399999999999999</v>
      </c>
      <c r="R117" s="39"/>
    </row>
    <row r="118" spans="1:18" ht="15" x14ac:dyDescent="0.2">
      <c r="A118" s="22" t="s">
        <v>174</v>
      </c>
      <c r="B118" s="24">
        <v>6.2</v>
      </c>
      <c r="C118" s="24">
        <v>9.1999999999999993</v>
      </c>
      <c r="D118">
        <f t="shared" si="1"/>
        <v>57.04</v>
      </c>
      <c r="E118" s="24">
        <v>14.25</v>
      </c>
      <c r="G118" s="25"/>
      <c r="H118" s="24"/>
      <c r="J118" s="24"/>
      <c r="K118" s="39">
        <v>92</v>
      </c>
      <c r="L118" s="39">
        <v>10.660688148799231</v>
      </c>
      <c r="M118" s="39">
        <v>-0.9106881487992311</v>
      </c>
      <c r="N118" s="39">
        <v>-0.84627036659508736</v>
      </c>
      <c r="O118" s="39"/>
      <c r="P118" s="39">
        <v>45.75</v>
      </c>
      <c r="Q118" s="39">
        <v>11.399999999999999</v>
      </c>
      <c r="R118" s="39"/>
    </row>
    <row r="119" spans="1:18" ht="15" x14ac:dyDescent="0.2">
      <c r="A119" s="22" t="s">
        <v>175</v>
      </c>
      <c r="B119" s="24">
        <v>6.1</v>
      </c>
      <c r="C119" s="24">
        <v>7.3</v>
      </c>
      <c r="D119">
        <f t="shared" si="1"/>
        <v>44.529999999999994</v>
      </c>
      <c r="E119" s="24">
        <v>11.25</v>
      </c>
      <c r="G119" s="25"/>
      <c r="H119" s="24"/>
      <c r="J119" s="24"/>
      <c r="K119" s="39">
        <v>93</v>
      </c>
      <c r="L119" s="39">
        <v>11.971053308287804</v>
      </c>
      <c r="M119" s="39">
        <v>0.92894669171219491</v>
      </c>
      <c r="N119" s="39">
        <v>0.86323738634253822</v>
      </c>
      <c r="O119" s="39"/>
      <c r="P119" s="39">
        <v>46.25</v>
      </c>
      <c r="Q119" s="39">
        <v>11.399999999999999</v>
      </c>
      <c r="R119" s="39"/>
    </row>
    <row r="120" spans="1:18" ht="15" x14ac:dyDescent="0.2">
      <c r="A120" s="22" t="s">
        <v>176</v>
      </c>
      <c r="B120" s="24">
        <v>5</v>
      </c>
      <c r="C120" s="24">
        <v>9</v>
      </c>
      <c r="D120">
        <f t="shared" si="1"/>
        <v>45</v>
      </c>
      <c r="E120" s="24">
        <v>12</v>
      </c>
      <c r="G120" s="25"/>
      <c r="H120" s="24"/>
      <c r="J120" s="24"/>
      <c r="K120" s="39">
        <v>94</v>
      </c>
      <c r="L120" s="39">
        <v>12.399517986339259</v>
      </c>
      <c r="M120" s="39">
        <v>0.95048201366074281</v>
      </c>
      <c r="N120" s="39">
        <v>0.88324940123937279</v>
      </c>
      <c r="O120" s="39"/>
      <c r="P120" s="39">
        <v>46.75</v>
      </c>
      <c r="Q120" s="39">
        <v>11.399999999999999</v>
      </c>
      <c r="R120" s="39"/>
    </row>
    <row r="121" spans="1:18" ht="15" x14ac:dyDescent="0.2">
      <c r="A121" s="22" t="s">
        <v>177</v>
      </c>
      <c r="B121" s="24">
        <v>3.8</v>
      </c>
      <c r="C121" s="24">
        <v>8.1</v>
      </c>
      <c r="D121">
        <f t="shared" si="1"/>
        <v>30.779999999999998</v>
      </c>
      <c r="E121" s="24">
        <v>10.649999999999999</v>
      </c>
      <c r="G121" s="25"/>
      <c r="H121" s="24"/>
      <c r="J121" s="24"/>
      <c r="K121" s="39">
        <v>95</v>
      </c>
      <c r="L121" s="39">
        <v>12.263460742343938</v>
      </c>
      <c r="M121" s="39">
        <v>0.33653925765606374</v>
      </c>
      <c r="N121" s="39">
        <v>0.3127340586629539</v>
      </c>
      <c r="O121" s="39"/>
      <c r="P121" s="39">
        <v>47.25</v>
      </c>
      <c r="Q121" s="39">
        <v>11.399999999999999</v>
      </c>
      <c r="R121" s="39"/>
    </row>
    <row r="122" spans="1:18" ht="15" x14ac:dyDescent="0.2">
      <c r="A122" s="22" t="s">
        <v>178</v>
      </c>
      <c r="B122" s="24">
        <v>6.9</v>
      </c>
      <c r="C122" s="24">
        <v>7.4</v>
      </c>
      <c r="D122">
        <f t="shared" si="1"/>
        <v>51.06</v>
      </c>
      <c r="E122" s="24">
        <v>13.200000000000001</v>
      </c>
      <c r="G122" s="25"/>
      <c r="H122" s="24"/>
      <c r="J122" s="24"/>
      <c r="K122" s="39">
        <v>96</v>
      </c>
      <c r="L122" s="39">
        <v>12.016123400844677</v>
      </c>
      <c r="M122" s="39">
        <v>0.13387659915532168</v>
      </c>
      <c r="N122" s="39">
        <v>0.12440680028071241</v>
      </c>
      <c r="O122" s="39"/>
      <c r="P122" s="39">
        <v>47.75</v>
      </c>
      <c r="Q122" s="39">
        <v>11.399999999999999</v>
      </c>
      <c r="R122" s="39"/>
    </row>
    <row r="123" spans="1:18" ht="15" x14ac:dyDescent="0.2">
      <c r="A123" s="22" t="s">
        <v>179</v>
      </c>
      <c r="B123" s="24">
        <v>4.8</v>
      </c>
      <c r="C123" s="24">
        <v>7.9</v>
      </c>
      <c r="D123">
        <f t="shared" si="1"/>
        <v>37.92</v>
      </c>
      <c r="E123" s="24">
        <v>12</v>
      </c>
      <c r="G123" s="25"/>
      <c r="H123" s="24"/>
      <c r="J123" s="24"/>
      <c r="K123" s="39">
        <v>97</v>
      </c>
      <c r="L123" s="39">
        <v>10.993522681130175</v>
      </c>
      <c r="M123" s="39">
        <v>-0.19352268113017423</v>
      </c>
      <c r="N123" s="39">
        <v>-0.17983379988027251</v>
      </c>
      <c r="O123" s="39"/>
      <c r="P123" s="39">
        <v>48.25</v>
      </c>
      <c r="Q123" s="39">
        <v>11.399999999999999</v>
      </c>
      <c r="R123" s="39"/>
    </row>
    <row r="124" spans="1:18" ht="15" x14ac:dyDescent="0.2">
      <c r="A124" s="22" t="s">
        <v>180</v>
      </c>
      <c r="B124" s="24">
        <v>3.4</v>
      </c>
      <c r="C124" s="24">
        <v>7.7</v>
      </c>
      <c r="D124">
        <f t="shared" si="1"/>
        <v>26.18</v>
      </c>
      <c r="E124" s="24">
        <v>11.55</v>
      </c>
      <c r="G124" s="25"/>
      <c r="H124" s="24"/>
      <c r="J124" s="24"/>
      <c r="K124" s="39">
        <v>98</v>
      </c>
      <c r="L124" s="39">
        <v>10.936015410834925</v>
      </c>
      <c r="M124" s="39">
        <v>0.61398458916507614</v>
      </c>
      <c r="N124" s="39">
        <v>0.57055421665645578</v>
      </c>
      <c r="O124" s="39"/>
      <c r="P124" s="39">
        <v>48.75</v>
      </c>
      <c r="Q124" s="39">
        <v>11.399999999999999</v>
      </c>
      <c r="R124" s="39"/>
    </row>
    <row r="125" spans="1:18" ht="15" x14ac:dyDescent="0.2">
      <c r="A125" s="22" t="s">
        <v>181</v>
      </c>
      <c r="B125" s="24">
        <v>4.5999999999999996</v>
      </c>
      <c r="C125" s="24">
        <v>9.4</v>
      </c>
      <c r="D125">
        <f t="shared" si="1"/>
        <v>43.239999999999995</v>
      </c>
      <c r="E125" s="24">
        <v>12.299999999999999</v>
      </c>
      <c r="G125" s="25"/>
      <c r="H125" s="24"/>
      <c r="J125" s="24"/>
      <c r="K125" s="39">
        <v>99</v>
      </c>
      <c r="L125" s="39">
        <v>12.34785496400937</v>
      </c>
      <c r="M125" s="39">
        <v>-1.2478549640093686</v>
      </c>
      <c r="N125" s="39">
        <v>-1.1595875923521182</v>
      </c>
      <c r="O125" s="39"/>
      <c r="P125" s="39">
        <v>49.25</v>
      </c>
      <c r="Q125" s="39">
        <v>11.399999999999999</v>
      </c>
      <c r="R125" s="39"/>
    </row>
    <row r="126" spans="1:18" ht="15" x14ac:dyDescent="0.2">
      <c r="A126" s="22" t="s">
        <v>182</v>
      </c>
      <c r="B126" s="24">
        <v>4.7</v>
      </c>
      <c r="C126" s="24">
        <v>7.2</v>
      </c>
      <c r="D126">
        <f t="shared" si="1"/>
        <v>33.840000000000003</v>
      </c>
      <c r="E126" s="24">
        <v>9.75</v>
      </c>
      <c r="G126" s="25"/>
      <c r="H126" s="24"/>
      <c r="J126" s="24"/>
      <c r="K126" s="39">
        <v>100</v>
      </c>
      <c r="L126" s="39">
        <v>11.26505896645174</v>
      </c>
      <c r="M126" s="39">
        <v>-0.76505896645173976</v>
      </c>
      <c r="N126" s="39">
        <v>-0.71094230539801129</v>
      </c>
      <c r="O126" s="39"/>
      <c r="P126" s="39">
        <v>49.75</v>
      </c>
      <c r="Q126" s="39">
        <v>11.399999999999999</v>
      </c>
      <c r="R126" s="39"/>
    </row>
    <row r="127" spans="1:18" ht="15" x14ac:dyDescent="0.2">
      <c r="A127" s="22" t="s">
        <v>183</v>
      </c>
      <c r="B127" s="24">
        <v>6.1</v>
      </c>
      <c r="C127" s="24">
        <v>8.3000000000000007</v>
      </c>
      <c r="D127">
        <f t="shared" si="1"/>
        <v>50.63</v>
      </c>
      <c r="E127" s="24">
        <v>12.149999999999999</v>
      </c>
      <c r="G127" s="25"/>
      <c r="H127" s="24"/>
      <c r="J127" s="24"/>
      <c r="K127" s="39">
        <v>101</v>
      </c>
      <c r="L127" s="39">
        <v>10.999145328460962</v>
      </c>
      <c r="M127" s="39">
        <v>-1.8491453284609634</v>
      </c>
      <c r="N127" s="39">
        <v>-1.7183455138486083</v>
      </c>
      <c r="O127" s="39"/>
      <c r="P127" s="39">
        <v>50.25</v>
      </c>
      <c r="Q127" s="39">
        <v>11.399999999999999</v>
      </c>
      <c r="R127" s="39"/>
    </row>
    <row r="128" spans="1:18" ht="15" x14ac:dyDescent="0.2">
      <c r="A128" s="22" t="s">
        <v>184</v>
      </c>
      <c r="B128" s="24">
        <v>5.8</v>
      </c>
      <c r="C128" s="24">
        <v>7.9</v>
      </c>
      <c r="D128">
        <f t="shared" si="1"/>
        <v>45.82</v>
      </c>
      <c r="E128" s="24">
        <v>12.149999999999999</v>
      </c>
      <c r="G128" s="25"/>
      <c r="H128" s="24"/>
      <c r="J128" s="24"/>
      <c r="K128" s="39">
        <v>102</v>
      </c>
      <c r="L128" s="39">
        <v>12.461650292483277</v>
      </c>
      <c r="M128" s="39">
        <v>-1.8116502924832787</v>
      </c>
      <c r="N128" s="39">
        <v>-1.6835026997808407</v>
      </c>
      <c r="O128" s="39"/>
      <c r="P128" s="39">
        <v>50.75</v>
      </c>
      <c r="Q128" s="39">
        <v>11.55</v>
      </c>
      <c r="R128" s="39"/>
    </row>
    <row r="129" spans="1:18" ht="15" x14ac:dyDescent="0.2">
      <c r="A129" s="22" t="s">
        <v>185</v>
      </c>
      <c r="B129" s="24">
        <v>6.1</v>
      </c>
      <c r="C129" s="24">
        <v>7.3</v>
      </c>
      <c r="D129">
        <f t="shared" si="1"/>
        <v>44.529999999999994</v>
      </c>
      <c r="E129" s="24">
        <v>10.350000000000001</v>
      </c>
      <c r="G129" s="25"/>
      <c r="H129" s="24"/>
      <c r="J129" s="24"/>
      <c r="K129" s="39">
        <v>103</v>
      </c>
      <c r="L129" s="39">
        <v>12.266731711052145</v>
      </c>
      <c r="M129" s="39">
        <v>-0.86673171105214664</v>
      </c>
      <c r="N129" s="39">
        <v>-0.8054231998284096</v>
      </c>
      <c r="O129" s="39"/>
      <c r="P129" s="39">
        <v>51.25</v>
      </c>
      <c r="Q129" s="39">
        <v>11.55</v>
      </c>
      <c r="R129" s="39"/>
    </row>
    <row r="130" spans="1:18" ht="15" x14ac:dyDescent="0.2">
      <c r="A130" s="22" t="s">
        <v>186</v>
      </c>
      <c r="B130" s="24">
        <v>7.8</v>
      </c>
      <c r="C130" s="24">
        <v>9.6</v>
      </c>
      <c r="D130">
        <f t="shared" si="1"/>
        <v>74.88</v>
      </c>
      <c r="E130" s="24">
        <v>13.950000000000001</v>
      </c>
      <c r="G130" s="25"/>
      <c r="H130" s="24"/>
      <c r="J130" s="24"/>
      <c r="K130" s="39">
        <v>104</v>
      </c>
      <c r="L130" s="39">
        <v>12.709212771200697</v>
      </c>
      <c r="M130" s="39">
        <v>0.79078722879930297</v>
      </c>
      <c r="N130" s="39">
        <v>0.734850671876081</v>
      </c>
      <c r="O130" s="39"/>
      <c r="P130" s="39">
        <v>51.75</v>
      </c>
      <c r="Q130" s="39">
        <v>11.55</v>
      </c>
      <c r="R130" s="39"/>
    </row>
    <row r="131" spans="1:18" ht="15" x14ac:dyDescent="0.2">
      <c r="A131" s="22" t="s">
        <v>187</v>
      </c>
      <c r="B131" s="24">
        <v>2.5</v>
      </c>
      <c r="C131" s="24">
        <v>8.3000000000000007</v>
      </c>
      <c r="D131">
        <f t="shared" ref="D131:D194" si="2">B131*C131</f>
        <v>20.75</v>
      </c>
      <c r="E131" s="24">
        <v>9.3000000000000007</v>
      </c>
      <c r="G131" s="25"/>
      <c r="H131" s="24"/>
      <c r="J131" s="24"/>
      <c r="K131" s="39">
        <v>105</v>
      </c>
      <c r="L131" s="39">
        <v>11.258448224621409</v>
      </c>
      <c r="M131" s="39">
        <v>2.0915517753785924</v>
      </c>
      <c r="N131" s="39">
        <v>1.9436052726018977</v>
      </c>
      <c r="O131" s="39"/>
      <c r="P131" s="39">
        <v>52.25</v>
      </c>
      <c r="Q131" s="39">
        <v>11.55</v>
      </c>
      <c r="R131" s="39"/>
    </row>
    <row r="132" spans="1:18" ht="15" x14ac:dyDescent="0.2">
      <c r="A132" s="22" t="s">
        <v>188</v>
      </c>
      <c r="B132" s="24">
        <v>4.7</v>
      </c>
      <c r="C132" s="24">
        <v>8.6</v>
      </c>
      <c r="D132">
        <f t="shared" si="2"/>
        <v>40.42</v>
      </c>
      <c r="E132" s="24">
        <v>12</v>
      </c>
      <c r="G132" s="25"/>
      <c r="H132" s="24"/>
      <c r="J132" s="24"/>
      <c r="K132" s="39">
        <v>106</v>
      </c>
      <c r="L132" s="39">
        <v>11.659478467880991</v>
      </c>
      <c r="M132" s="39">
        <v>-0.40947846788099085</v>
      </c>
      <c r="N132" s="39">
        <v>-0.38051389334905705</v>
      </c>
      <c r="O132" s="39"/>
      <c r="P132" s="39">
        <v>52.75</v>
      </c>
      <c r="Q132" s="39">
        <v>11.55</v>
      </c>
      <c r="R132" s="39"/>
    </row>
    <row r="133" spans="1:18" ht="15" x14ac:dyDescent="0.2">
      <c r="A133" s="22" t="s">
        <v>189</v>
      </c>
      <c r="B133" s="24">
        <v>3</v>
      </c>
      <c r="C133" s="24">
        <v>8</v>
      </c>
      <c r="D133">
        <f t="shared" si="2"/>
        <v>24</v>
      </c>
      <c r="E133" s="24">
        <v>10.649999999999999</v>
      </c>
      <c r="G133" s="25"/>
      <c r="H133" s="24"/>
      <c r="J133" s="24"/>
      <c r="K133" s="39">
        <v>107</v>
      </c>
      <c r="L133" s="39">
        <v>12.40478756821912</v>
      </c>
      <c r="M133" s="39">
        <v>1.5452124317808806</v>
      </c>
      <c r="N133" s="39">
        <v>1.4359113960521943</v>
      </c>
      <c r="O133" s="39"/>
      <c r="P133" s="39">
        <v>53.25</v>
      </c>
      <c r="Q133" s="39">
        <v>11.55</v>
      </c>
      <c r="R133" s="39"/>
    </row>
    <row r="134" spans="1:18" ht="15" x14ac:dyDescent="0.2">
      <c r="A134" s="22" t="s">
        <v>190</v>
      </c>
      <c r="B134" s="24">
        <v>5</v>
      </c>
      <c r="C134" s="24">
        <v>6.4</v>
      </c>
      <c r="D134">
        <f t="shared" si="2"/>
        <v>32</v>
      </c>
      <c r="E134" s="24">
        <v>9.75</v>
      </c>
      <c r="G134" s="25"/>
      <c r="H134" s="24"/>
      <c r="J134" s="24"/>
      <c r="K134" s="39">
        <v>108</v>
      </c>
      <c r="L134" s="39">
        <v>11.144599606351559</v>
      </c>
      <c r="M134" s="39">
        <v>0.85540039364844134</v>
      </c>
      <c r="N134" s="39">
        <v>0.79489340634654326</v>
      </c>
      <c r="O134" s="39"/>
      <c r="P134" s="39">
        <v>53.75</v>
      </c>
      <c r="Q134" s="39">
        <v>11.55</v>
      </c>
      <c r="R134" s="39"/>
    </row>
    <row r="135" spans="1:18" ht="15" x14ac:dyDescent="0.2">
      <c r="A135" s="22" t="s">
        <v>191</v>
      </c>
      <c r="B135" s="24">
        <v>6.6</v>
      </c>
      <c r="C135" s="24">
        <v>6.6</v>
      </c>
      <c r="D135">
        <f t="shared" si="2"/>
        <v>43.559999999999995</v>
      </c>
      <c r="E135" s="24">
        <v>10.649999999999999</v>
      </c>
      <c r="G135" s="25"/>
      <c r="H135" s="24"/>
      <c r="J135" s="24"/>
      <c r="K135" s="39">
        <v>109</v>
      </c>
      <c r="L135" s="39">
        <v>11.699517022966241</v>
      </c>
      <c r="M135" s="39">
        <v>-0.29951702296624205</v>
      </c>
      <c r="N135" s="39">
        <v>-0.27833060215104544</v>
      </c>
      <c r="O135" s="39"/>
      <c r="P135" s="39">
        <v>54.25</v>
      </c>
      <c r="Q135" s="39">
        <v>11.850000000000001</v>
      </c>
      <c r="R135" s="39"/>
    </row>
    <row r="136" spans="1:18" ht="15" x14ac:dyDescent="0.2">
      <c r="A136" s="22" t="s">
        <v>192</v>
      </c>
      <c r="B136" s="24">
        <v>4.2</v>
      </c>
      <c r="C136" s="24">
        <v>7.6</v>
      </c>
      <c r="D136">
        <f t="shared" si="2"/>
        <v>31.919999999999998</v>
      </c>
      <c r="E136" s="24">
        <v>12.299999999999999</v>
      </c>
      <c r="G136" s="25"/>
      <c r="H136" s="24"/>
      <c r="J136" s="24"/>
      <c r="K136" s="39">
        <v>110</v>
      </c>
      <c r="L136" s="39">
        <v>10.431119151788975</v>
      </c>
      <c r="M136" s="39">
        <v>0.2188808482110236</v>
      </c>
      <c r="N136" s="39">
        <v>0.20339824988435495</v>
      </c>
      <c r="O136" s="39"/>
      <c r="P136" s="39">
        <v>54.75</v>
      </c>
      <c r="Q136" s="39">
        <v>11.850000000000001</v>
      </c>
      <c r="R136" s="39"/>
    </row>
    <row r="137" spans="1:18" ht="15" x14ac:dyDescent="0.2">
      <c r="A137" s="22" t="s">
        <v>193</v>
      </c>
      <c r="B137" s="24">
        <v>4.7</v>
      </c>
      <c r="C137" s="24">
        <v>9.4</v>
      </c>
      <c r="D137">
        <f t="shared" si="2"/>
        <v>44.180000000000007</v>
      </c>
      <c r="E137" s="24">
        <v>10.5</v>
      </c>
      <c r="G137" s="25"/>
      <c r="H137" s="24"/>
      <c r="J137" s="24"/>
      <c r="K137" s="39">
        <v>111</v>
      </c>
      <c r="L137" s="39">
        <v>12.631302438664495</v>
      </c>
      <c r="M137" s="39">
        <v>-0.48130243866449618</v>
      </c>
      <c r="N137" s="39">
        <v>-0.44725737536912663</v>
      </c>
      <c r="O137" s="39"/>
      <c r="P137" s="39">
        <v>55.25</v>
      </c>
      <c r="Q137" s="39">
        <v>11.850000000000001</v>
      </c>
      <c r="R137" s="39"/>
    </row>
    <row r="138" spans="1:18" ht="15" x14ac:dyDescent="0.2">
      <c r="A138" s="22" t="s">
        <v>194</v>
      </c>
      <c r="B138" s="24">
        <v>2.5</v>
      </c>
      <c r="C138" s="24">
        <v>8.3000000000000007</v>
      </c>
      <c r="D138">
        <f t="shared" si="2"/>
        <v>20.75</v>
      </c>
      <c r="E138" s="24">
        <v>10.050000000000001</v>
      </c>
      <c r="G138" s="25"/>
      <c r="H138" s="24"/>
      <c r="J138" s="24"/>
      <c r="K138" s="39">
        <v>112</v>
      </c>
      <c r="L138" s="39">
        <v>11.63635638609281</v>
      </c>
      <c r="M138" s="39">
        <v>0.21364361390719111</v>
      </c>
      <c r="N138" s="39">
        <v>0.19853147282121586</v>
      </c>
      <c r="O138" s="39"/>
      <c r="P138" s="39">
        <v>55.75</v>
      </c>
      <c r="Q138" s="39">
        <v>11.850000000000001</v>
      </c>
      <c r="R138" s="39"/>
    </row>
    <row r="139" spans="1:18" ht="15" x14ac:dyDescent="0.2">
      <c r="A139" s="22" t="s">
        <v>195</v>
      </c>
      <c r="B139" s="24">
        <v>7.1</v>
      </c>
      <c r="C139" s="24">
        <v>7.8</v>
      </c>
      <c r="D139">
        <f t="shared" si="2"/>
        <v>55.379999999999995</v>
      </c>
      <c r="E139" s="24">
        <v>11.25</v>
      </c>
      <c r="G139" s="25"/>
      <c r="H139" s="24"/>
      <c r="J139" s="24"/>
      <c r="K139" s="39">
        <v>113</v>
      </c>
      <c r="L139" s="39">
        <v>11.51863263568951</v>
      </c>
      <c r="M139" s="39">
        <v>-0.71863263568950941</v>
      </c>
      <c r="N139" s="39">
        <v>-0.66779995419291271</v>
      </c>
      <c r="O139" s="39"/>
      <c r="P139" s="39">
        <v>56.25</v>
      </c>
      <c r="Q139" s="39">
        <v>11.850000000000001</v>
      </c>
      <c r="R139" s="39"/>
    </row>
    <row r="140" spans="1:18" ht="15" x14ac:dyDescent="0.2">
      <c r="A140" s="22" t="s">
        <v>196</v>
      </c>
      <c r="B140" s="24">
        <v>4.5</v>
      </c>
      <c r="C140" s="24">
        <v>7.1</v>
      </c>
      <c r="D140">
        <f t="shared" si="2"/>
        <v>31.95</v>
      </c>
      <c r="E140" s="24">
        <v>11.100000000000001</v>
      </c>
      <c r="G140" s="25"/>
      <c r="H140" s="24"/>
      <c r="J140" s="24"/>
      <c r="K140" s="39">
        <v>114</v>
      </c>
      <c r="L140" s="39">
        <v>12.608811849341341</v>
      </c>
      <c r="M140" s="39">
        <v>-1.0588118493413408</v>
      </c>
      <c r="N140" s="39">
        <v>-0.98391649554106442</v>
      </c>
      <c r="O140" s="39"/>
      <c r="P140" s="39">
        <v>56.75</v>
      </c>
      <c r="Q140" s="39">
        <v>11.850000000000001</v>
      </c>
      <c r="R140" s="39"/>
    </row>
    <row r="141" spans="1:18" ht="15" x14ac:dyDescent="0.2">
      <c r="A141" s="22" t="s">
        <v>197</v>
      </c>
      <c r="B141" s="24">
        <v>5</v>
      </c>
      <c r="C141" s="24">
        <v>7.6</v>
      </c>
      <c r="D141">
        <f t="shared" si="2"/>
        <v>38</v>
      </c>
      <c r="E141" s="24">
        <v>11.100000000000001</v>
      </c>
      <c r="G141" s="25"/>
      <c r="H141" s="24"/>
      <c r="J141" s="24"/>
      <c r="K141" s="39">
        <v>115</v>
      </c>
      <c r="L141" s="39">
        <v>12.012557414972719</v>
      </c>
      <c r="M141" s="39">
        <v>-0.16255741497271714</v>
      </c>
      <c r="N141" s="39">
        <v>-0.15105887052894876</v>
      </c>
      <c r="O141" s="39"/>
      <c r="P141" s="39">
        <v>57.25</v>
      </c>
      <c r="Q141" s="39">
        <v>11.850000000000001</v>
      </c>
      <c r="R141" s="39"/>
    </row>
    <row r="142" spans="1:18" ht="15" x14ac:dyDescent="0.2">
      <c r="A142" s="22" t="s">
        <v>198</v>
      </c>
      <c r="B142" s="24">
        <v>5.6</v>
      </c>
      <c r="C142" s="24">
        <v>5.6</v>
      </c>
      <c r="D142">
        <f t="shared" si="2"/>
        <v>31.359999999999996</v>
      </c>
      <c r="E142" s="24">
        <v>11.850000000000001</v>
      </c>
      <c r="G142" s="25"/>
      <c r="H142" s="24"/>
      <c r="J142" s="24"/>
      <c r="K142" s="39">
        <v>116</v>
      </c>
      <c r="L142" s="39">
        <v>12.266731711052145</v>
      </c>
      <c r="M142" s="39">
        <v>-1.9167317110521438</v>
      </c>
      <c r="N142" s="39">
        <v>-1.7811511546683436</v>
      </c>
      <c r="O142" s="39"/>
      <c r="P142" s="39">
        <v>57.75</v>
      </c>
      <c r="Q142" s="39">
        <v>11.850000000000001</v>
      </c>
      <c r="R142" s="39"/>
    </row>
    <row r="143" spans="1:18" ht="15" x14ac:dyDescent="0.2">
      <c r="A143" s="22" t="s">
        <v>199</v>
      </c>
      <c r="B143" s="24">
        <v>3.5</v>
      </c>
      <c r="C143" s="24">
        <v>9.9</v>
      </c>
      <c r="D143">
        <f t="shared" si="2"/>
        <v>34.65</v>
      </c>
      <c r="E143" s="24">
        <v>12</v>
      </c>
      <c r="G143" s="25"/>
      <c r="H143" s="24"/>
      <c r="J143" s="24"/>
      <c r="K143" s="39">
        <v>117</v>
      </c>
      <c r="L143" s="39">
        <v>12.461650292483277</v>
      </c>
      <c r="M143" s="39">
        <v>1.7883497075167227</v>
      </c>
      <c r="N143" s="39">
        <v>1.6618502882418009</v>
      </c>
      <c r="O143" s="39"/>
      <c r="P143" s="39">
        <v>58.25</v>
      </c>
      <c r="Q143" s="39">
        <v>11.850000000000001</v>
      </c>
      <c r="R143" s="39"/>
    </row>
    <row r="144" spans="1:18" ht="15" x14ac:dyDescent="0.2">
      <c r="A144" s="22" t="s">
        <v>200</v>
      </c>
      <c r="B144" s="24">
        <v>5.8</v>
      </c>
      <c r="C144" s="24">
        <v>9.1999999999999993</v>
      </c>
      <c r="D144">
        <f t="shared" si="2"/>
        <v>53.359999999999992</v>
      </c>
      <c r="E144" s="24">
        <v>12</v>
      </c>
      <c r="G144" s="25"/>
      <c r="H144" s="24"/>
      <c r="J144" s="24"/>
      <c r="K144" s="39">
        <v>118</v>
      </c>
      <c r="L144" s="39">
        <v>11.648767456699062</v>
      </c>
      <c r="M144" s="39">
        <v>-0.398767456699062</v>
      </c>
      <c r="N144" s="39">
        <v>-0.37056052855399885</v>
      </c>
      <c r="O144" s="39"/>
      <c r="P144" s="39">
        <v>58.75</v>
      </c>
      <c r="Q144" s="39">
        <v>11.850000000000001</v>
      </c>
      <c r="R144" s="39"/>
    </row>
    <row r="145" spans="1:18" ht="15" x14ac:dyDescent="0.2">
      <c r="A145" s="22" t="s">
        <v>201</v>
      </c>
      <c r="B145" s="24">
        <v>4.5</v>
      </c>
      <c r="C145" s="24">
        <v>9.1</v>
      </c>
      <c r="D145">
        <f t="shared" si="2"/>
        <v>40.949999999999996</v>
      </c>
      <c r="E145" s="24">
        <v>12.600000000000001</v>
      </c>
      <c r="G145" s="25"/>
      <c r="H145" s="24"/>
      <c r="J145" s="24"/>
      <c r="K145" s="39">
        <v>119</v>
      </c>
      <c r="L145" s="39">
        <v>11.936637400533346</v>
      </c>
      <c r="M145" s="39">
        <v>6.3362599466653791E-2</v>
      </c>
      <c r="N145" s="39">
        <v>5.8880628181847777E-2</v>
      </c>
      <c r="O145" s="39"/>
      <c r="P145" s="39">
        <v>59.25</v>
      </c>
      <c r="Q145" s="39">
        <v>11.850000000000001</v>
      </c>
      <c r="R145" s="39"/>
    </row>
    <row r="146" spans="1:18" ht="15" x14ac:dyDescent="0.2">
      <c r="A146" s="22" t="s">
        <v>202</v>
      </c>
      <c r="B146" s="24">
        <v>4.5</v>
      </c>
      <c r="C146" s="24">
        <v>9.9</v>
      </c>
      <c r="D146">
        <f t="shared" si="2"/>
        <v>44.550000000000004</v>
      </c>
      <c r="E146" s="24">
        <v>13.200000000000001</v>
      </c>
      <c r="G146" s="25"/>
      <c r="H146" s="24"/>
      <c r="J146" s="24"/>
      <c r="K146" s="39">
        <v>120</v>
      </c>
      <c r="L146" s="39">
        <v>10.910130683062027</v>
      </c>
      <c r="M146" s="39">
        <v>-0.26013068306202847</v>
      </c>
      <c r="N146" s="39">
        <v>-0.24173026607164649</v>
      </c>
      <c r="O146" s="39"/>
      <c r="P146" s="39">
        <v>59.75</v>
      </c>
      <c r="Q146" s="39">
        <v>11.850000000000001</v>
      </c>
      <c r="R146" s="39"/>
    </row>
    <row r="147" spans="1:18" ht="15" x14ac:dyDescent="0.2">
      <c r="A147" s="22" t="s">
        <v>203</v>
      </c>
      <c r="B147" s="24">
        <v>4.5</v>
      </c>
      <c r="C147" s="24">
        <v>9.9</v>
      </c>
      <c r="D147">
        <f t="shared" si="2"/>
        <v>44.550000000000004</v>
      </c>
      <c r="E147" s="24">
        <v>11.850000000000001</v>
      </c>
      <c r="G147" s="25"/>
      <c r="H147" s="24"/>
      <c r="J147" s="24"/>
      <c r="K147" s="39">
        <v>121</v>
      </c>
      <c r="L147" s="39">
        <v>12.118127173142968</v>
      </c>
      <c r="M147" s="39">
        <v>1.0818728268570332</v>
      </c>
      <c r="N147" s="39">
        <v>1.0053462483296325</v>
      </c>
      <c r="O147" s="39"/>
      <c r="P147" s="39">
        <v>60.25</v>
      </c>
      <c r="Q147" s="39">
        <v>11.850000000000001</v>
      </c>
      <c r="R147" s="39"/>
    </row>
    <row r="148" spans="1:18" ht="15" x14ac:dyDescent="0.2">
      <c r="A148" s="22" t="s">
        <v>204</v>
      </c>
      <c r="B148" s="24">
        <v>6.6</v>
      </c>
      <c r="C148" s="24">
        <v>6.6</v>
      </c>
      <c r="D148">
        <f t="shared" si="2"/>
        <v>43.559999999999995</v>
      </c>
      <c r="E148" s="24">
        <v>9</v>
      </c>
      <c r="G148" s="25"/>
      <c r="H148" s="24"/>
      <c r="J148" s="24"/>
      <c r="K148" s="39">
        <v>122</v>
      </c>
      <c r="L148" s="39">
        <v>11.26505896645174</v>
      </c>
      <c r="M148" s="39">
        <v>0.73494103354826024</v>
      </c>
      <c r="N148" s="39">
        <v>0.68295477294475548</v>
      </c>
      <c r="O148" s="39"/>
      <c r="P148" s="39">
        <v>60.75</v>
      </c>
      <c r="Q148" s="39">
        <v>12</v>
      </c>
      <c r="R148" s="39"/>
    </row>
    <row r="149" spans="1:18" ht="15" x14ac:dyDescent="0.2">
      <c r="A149" s="22" t="s">
        <v>205</v>
      </c>
      <c r="B149" s="24">
        <v>5.4</v>
      </c>
      <c r="C149" s="24">
        <v>9.1</v>
      </c>
      <c r="D149">
        <f t="shared" si="2"/>
        <v>49.14</v>
      </c>
      <c r="E149" s="24">
        <v>12.299999999999999</v>
      </c>
      <c r="G149" s="25"/>
      <c r="H149" s="24"/>
      <c r="J149" s="24"/>
      <c r="K149" s="39">
        <v>123</v>
      </c>
      <c r="L149" s="39">
        <v>10.449898014950094</v>
      </c>
      <c r="M149" s="39">
        <v>1.100101985049907</v>
      </c>
      <c r="N149" s="39">
        <v>1.022285961893429</v>
      </c>
      <c r="O149" s="39"/>
      <c r="P149" s="39">
        <v>61.25</v>
      </c>
      <c r="Q149" s="39">
        <v>12</v>
      </c>
      <c r="R149" s="39"/>
    </row>
    <row r="150" spans="1:18" ht="15" x14ac:dyDescent="0.2">
      <c r="A150" s="22" t="s">
        <v>206</v>
      </c>
      <c r="B150" s="24">
        <v>7.8</v>
      </c>
      <c r="C150" s="24">
        <v>5.0999999999999996</v>
      </c>
      <c r="D150">
        <f t="shared" si="2"/>
        <v>39.779999999999994</v>
      </c>
      <c r="E150" s="24">
        <v>12.600000000000001</v>
      </c>
      <c r="G150" s="25"/>
      <c r="H150" s="24"/>
      <c r="J150" s="24"/>
      <c r="K150" s="39">
        <v>124</v>
      </c>
      <c r="L150" s="39">
        <v>12.013695861877604</v>
      </c>
      <c r="M150" s="39">
        <v>0.28630413812239475</v>
      </c>
      <c r="N150" s="39">
        <v>0.26605233443083331</v>
      </c>
      <c r="O150" s="39"/>
      <c r="P150" s="39">
        <v>61.75</v>
      </c>
      <c r="Q150" s="39">
        <v>12</v>
      </c>
      <c r="R150" s="39"/>
    </row>
    <row r="151" spans="1:18" ht="15" x14ac:dyDescent="0.2">
      <c r="A151" s="22" t="s">
        <v>207</v>
      </c>
      <c r="B151" s="24">
        <v>5.3</v>
      </c>
      <c r="C151" s="24">
        <v>6</v>
      </c>
      <c r="D151">
        <f t="shared" si="2"/>
        <v>31.799999999999997</v>
      </c>
      <c r="E151" s="24">
        <v>11.100000000000001</v>
      </c>
      <c r="G151" s="25"/>
      <c r="H151" s="24"/>
      <c r="J151" s="24"/>
      <c r="K151" s="39">
        <v>125</v>
      </c>
      <c r="L151" s="39">
        <v>10.829298910684965</v>
      </c>
      <c r="M151" s="39">
        <v>-1.0792989106849653</v>
      </c>
      <c r="N151" s="39">
        <v>-1.0029543988415359</v>
      </c>
      <c r="O151" s="39"/>
      <c r="P151" s="39">
        <v>62.25</v>
      </c>
      <c r="Q151" s="39">
        <v>12</v>
      </c>
      <c r="R151" s="39"/>
    </row>
    <row r="152" spans="1:18" ht="15" x14ac:dyDescent="0.2">
      <c r="A152" s="22" t="s">
        <v>208</v>
      </c>
      <c r="B152" s="24">
        <v>6.9</v>
      </c>
      <c r="C152" s="24">
        <v>8.9</v>
      </c>
      <c r="D152">
        <f t="shared" si="2"/>
        <v>61.410000000000004</v>
      </c>
      <c r="E152" s="24">
        <v>12</v>
      </c>
      <c r="G152" s="25"/>
      <c r="H152" s="24"/>
      <c r="J152" s="24"/>
      <c r="K152" s="39">
        <v>126</v>
      </c>
      <c r="L152" s="39">
        <v>12.058157032517993</v>
      </c>
      <c r="M152" s="39">
        <v>9.1842967482005378E-2</v>
      </c>
      <c r="N152" s="39">
        <v>8.5346429359664688E-2</v>
      </c>
      <c r="O152" s="39"/>
      <c r="P152" s="39">
        <v>62.75</v>
      </c>
      <c r="Q152" s="39">
        <v>12</v>
      </c>
      <c r="R152" s="39"/>
    </row>
    <row r="153" spans="1:18" ht="15" x14ac:dyDescent="0.2">
      <c r="A153" s="22" t="s">
        <v>209</v>
      </c>
      <c r="B153" s="24">
        <v>5.0999999999999996</v>
      </c>
      <c r="C153" s="24">
        <v>6.2</v>
      </c>
      <c r="D153">
        <f t="shared" si="2"/>
        <v>31.619999999999997</v>
      </c>
      <c r="E153" s="24">
        <v>9.8999999999999986</v>
      </c>
      <c r="G153" s="25"/>
      <c r="H153" s="24"/>
      <c r="J153" s="24"/>
      <c r="K153" s="39">
        <v>127</v>
      </c>
      <c r="L153" s="39">
        <v>11.749168378558416</v>
      </c>
      <c r="M153" s="39">
        <v>0.4008316214415828</v>
      </c>
      <c r="N153" s="39">
        <v>0.37247868402321077</v>
      </c>
      <c r="O153" s="39"/>
      <c r="P153" s="39">
        <v>63.25</v>
      </c>
      <c r="Q153" s="39">
        <v>12</v>
      </c>
      <c r="R153" s="39"/>
    </row>
    <row r="154" spans="1:18" ht="15" x14ac:dyDescent="0.2">
      <c r="A154" s="22" t="s">
        <v>210</v>
      </c>
      <c r="B154" s="24">
        <v>4.7</v>
      </c>
      <c r="C154" s="24">
        <v>7.2</v>
      </c>
      <c r="D154">
        <f t="shared" si="2"/>
        <v>33.840000000000003</v>
      </c>
      <c r="E154" s="24">
        <v>11.399999999999999</v>
      </c>
      <c r="G154" s="25"/>
      <c r="H154" s="24"/>
      <c r="J154" s="24"/>
      <c r="K154" s="39">
        <v>128</v>
      </c>
      <c r="L154" s="39">
        <v>11.648767456699062</v>
      </c>
      <c r="M154" s="39">
        <v>-1.2987674566990606</v>
      </c>
      <c r="N154" s="39">
        <v>-1.2068987755596576</v>
      </c>
      <c r="O154" s="39"/>
      <c r="P154" s="39">
        <v>63.75</v>
      </c>
      <c r="Q154" s="39">
        <v>12</v>
      </c>
      <c r="R154" s="39"/>
    </row>
    <row r="155" spans="1:18" ht="15" x14ac:dyDescent="0.2">
      <c r="A155" s="22" t="s">
        <v>211</v>
      </c>
      <c r="B155" s="24">
        <v>4.5</v>
      </c>
      <c r="C155" s="24">
        <v>8.8000000000000007</v>
      </c>
      <c r="D155">
        <f t="shared" si="2"/>
        <v>39.6</v>
      </c>
      <c r="E155" s="24">
        <v>11.25</v>
      </c>
      <c r="G155" s="25"/>
      <c r="H155" s="24"/>
      <c r="J155" s="24"/>
      <c r="K155" s="39">
        <v>129</v>
      </c>
      <c r="L155" s="39">
        <v>13.116161900862473</v>
      </c>
      <c r="M155" s="39">
        <v>0.83383809913752849</v>
      </c>
      <c r="N155" s="39">
        <v>0.77485632679912486</v>
      </c>
      <c r="O155" s="39"/>
      <c r="P155" s="39">
        <v>64.25</v>
      </c>
      <c r="Q155" s="39">
        <v>12</v>
      </c>
      <c r="R155" s="39"/>
    </row>
    <row r="156" spans="1:18" ht="15" x14ac:dyDescent="0.2">
      <c r="A156" s="22" t="s">
        <v>212</v>
      </c>
      <c r="B156" s="24">
        <v>6.6</v>
      </c>
      <c r="C156" s="24">
        <v>6.3</v>
      </c>
      <c r="D156">
        <f t="shared" si="2"/>
        <v>41.58</v>
      </c>
      <c r="E156" s="24">
        <v>10.649999999999999</v>
      </c>
      <c r="G156" s="25"/>
      <c r="H156" s="24"/>
      <c r="J156" s="24"/>
      <c r="K156" s="39">
        <v>130</v>
      </c>
      <c r="L156" s="39">
        <v>10.463442773969991</v>
      </c>
      <c r="M156" s="39">
        <v>-1.1634427739699902</v>
      </c>
      <c r="N156" s="39">
        <v>-1.0811463223038489</v>
      </c>
      <c r="O156" s="39"/>
      <c r="P156" s="39">
        <v>64.75</v>
      </c>
      <c r="Q156" s="39">
        <v>12</v>
      </c>
      <c r="R156" s="39"/>
    </row>
    <row r="157" spans="1:18" ht="15" x14ac:dyDescent="0.2">
      <c r="A157" s="22" t="s">
        <v>213</v>
      </c>
      <c r="B157" s="24">
        <v>4.7</v>
      </c>
      <c r="C157" s="24">
        <v>9.6999999999999993</v>
      </c>
      <c r="D157">
        <f t="shared" si="2"/>
        <v>45.589999999999996</v>
      </c>
      <c r="E157" s="24">
        <v>11.850000000000001</v>
      </c>
      <c r="G157" s="25"/>
      <c r="H157" s="24"/>
      <c r="J157" s="24"/>
      <c r="K157" s="39">
        <v>131</v>
      </c>
      <c r="L157" s="39">
        <v>11.60399713979718</v>
      </c>
      <c r="M157" s="39">
        <v>0.39600286020282027</v>
      </c>
      <c r="N157" s="39">
        <v>0.36799148656806019</v>
      </c>
      <c r="O157" s="39"/>
      <c r="P157" s="39">
        <v>65.25</v>
      </c>
      <c r="Q157" s="39">
        <v>12</v>
      </c>
      <c r="R157" s="39"/>
    </row>
    <row r="158" spans="1:18" ht="15" x14ac:dyDescent="0.2">
      <c r="A158" s="22" t="s">
        <v>214</v>
      </c>
      <c r="B158" s="24">
        <v>4.9000000000000004</v>
      </c>
      <c r="C158" s="24">
        <v>5</v>
      </c>
      <c r="D158">
        <f t="shared" si="2"/>
        <v>24.5</v>
      </c>
      <c r="E158" s="24">
        <v>11.399999999999999</v>
      </c>
      <c r="G158" s="25"/>
      <c r="H158" s="24"/>
      <c r="J158" s="24"/>
      <c r="K158" s="39">
        <v>132</v>
      </c>
      <c r="L158" s="39">
        <v>10.466479234853541</v>
      </c>
      <c r="M158" s="39">
        <v>0.18352076514645788</v>
      </c>
      <c r="N158" s="39">
        <v>0.17053937223525112</v>
      </c>
      <c r="O158" s="39"/>
      <c r="P158" s="39">
        <v>65.75</v>
      </c>
      <c r="Q158" s="39">
        <v>12</v>
      </c>
      <c r="R158" s="39"/>
    </row>
    <row r="159" spans="1:18" ht="15" x14ac:dyDescent="0.2">
      <c r="A159" s="22" t="s">
        <v>215</v>
      </c>
      <c r="B159" s="24">
        <v>4.8</v>
      </c>
      <c r="C159" s="24">
        <v>7.4</v>
      </c>
      <c r="D159">
        <f t="shared" si="2"/>
        <v>35.520000000000003</v>
      </c>
      <c r="E159" s="24">
        <v>10.649999999999999</v>
      </c>
      <c r="G159" s="25"/>
      <c r="H159" s="24"/>
      <c r="J159" s="24"/>
      <c r="K159" s="39">
        <v>133</v>
      </c>
      <c r="L159" s="39">
        <v>10.57812191479089</v>
      </c>
      <c r="M159" s="39">
        <v>-0.82812191479088959</v>
      </c>
      <c r="N159" s="39">
        <v>-0.76954447835909245</v>
      </c>
      <c r="O159" s="39"/>
      <c r="P159" s="39">
        <v>66.25</v>
      </c>
      <c r="Q159" s="39">
        <v>12</v>
      </c>
      <c r="R159" s="39"/>
    </row>
    <row r="160" spans="1:18" ht="15" x14ac:dyDescent="0.2">
      <c r="A160" s="22" t="s">
        <v>216</v>
      </c>
      <c r="B160" s="24">
        <v>4.9000000000000004</v>
      </c>
      <c r="C160" s="24">
        <v>5.5</v>
      </c>
      <c r="D160">
        <f t="shared" si="2"/>
        <v>26.950000000000003</v>
      </c>
      <c r="E160" s="24">
        <v>11.399999999999999</v>
      </c>
      <c r="G160" s="25"/>
      <c r="H160" s="24"/>
      <c r="J160" s="24"/>
      <c r="K160" s="39">
        <v>134</v>
      </c>
      <c r="L160" s="39">
        <v>11.67109095709124</v>
      </c>
      <c r="M160" s="39">
        <v>-1.021090957091241</v>
      </c>
      <c r="N160" s="39">
        <v>-0.94886380120780012</v>
      </c>
      <c r="O160" s="39"/>
      <c r="P160" s="39">
        <v>66.75</v>
      </c>
      <c r="Q160" s="39">
        <v>12</v>
      </c>
      <c r="R160" s="39"/>
    </row>
    <row r="161" spans="1:18" ht="15" x14ac:dyDescent="0.2">
      <c r="A161" s="22" t="s">
        <v>217</v>
      </c>
      <c r="B161" s="24">
        <v>4.5999999999999996</v>
      </c>
      <c r="C161" s="24">
        <v>9.1</v>
      </c>
      <c r="D161">
        <f t="shared" si="2"/>
        <v>41.859999999999992</v>
      </c>
      <c r="E161" s="24">
        <v>12.299999999999999</v>
      </c>
      <c r="G161" s="25"/>
      <c r="H161" s="24"/>
      <c r="J161" s="24"/>
      <c r="K161" s="39">
        <v>135</v>
      </c>
      <c r="L161" s="39">
        <v>10.793161594865289</v>
      </c>
      <c r="M161" s="39">
        <v>1.5068384051347099</v>
      </c>
      <c r="N161" s="39">
        <v>1.4002517669679644</v>
      </c>
      <c r="O161" s="39"/>
      <c r="P161" s="39">
        <v>67.25</v>
      </c>
      <c r="Q161" s="39">
        <v>12</v>
      </c>
      <c r="R161" s="39"/>
    </row>
    <row r="162" spans="1:18" ht="15" x14ac:dyDescent="0.2">
      <c r="A162" s="22" t="s">
        <v>218</v>
      </c>
      <c r="B162" s="24">
        <v>4.9000000000000004</v>
      </c>
      <c r="C162" s="24">
        <v>6.7</v>
      </c>
      <c r="D162">
        <f t="shared" si="2"/>
        <v>32.830000000000005</v>
      </c>
      <c r="E162" s="24">
        <v>10.350000000000001</v>
      </c>
      <c r="G162" s="25"/>
      <c r="H162" s="24"/>
      <c r="J162" s="24"/>
      <c r="K162" s="39">
        <v>136</v>
      </c>
      <c r="L162" s="39">
        <v>12.046681842147017</v>
      </c>
      <c r="M162" s="39">
        <v>-1.5466818421470165</v>
      </c>
      <c r="N162" s="39">
        <v>-1.4372768672630232</v>
      </c>
      <c r="O162" s="39"/>
      <c r="P162" s="39">
        <v>67.75</v>
      </c>
      <c r="Q162" s="39">
        <v>12.149999999999999</v>
      </c>
      <c r="R162" s="39"/>
    </row>
    <row r="163" spans="1:18" ht="15" x14ac:dyDescent="0.2">
      <c r="A163" s="22" t="s">
        <v>219</v>
      </c>
      <c r="B163" s="24">
        <v>5.9</v>
      </c>
      <c r="C163" s="24">
        <v>6.3</v>
      </c>
      <c r="D163">
        <f t="shared" si="2"/>
        <v>37.17</v>
      </c>
      <c r="E163" s="24">
        <v>12.149999999999999</v>
      </c>
      <c r="G163" s="25"/>
      <c r="H163" s="24"/>
      <c r="J163" s="24"/>
      <c r="K163" s="39">
        <v>137</v>
      </c>
      <c r="L163" s="39">
        <v>10.463442773969991</v>
      </c>
      <c r="M163" s="39">
        <v>-0.41344277396999018</v>
      </c>
      <c r="N163" s="39">
        <v>-0.3841977831324655</v>
      </c>
      <c r="O163" s="39"/>
      <c r="P163" s="39">
        <v>68.25</v>
      </c>
      <c r="Q163" s="39">
        <v>12.149999999999999</v>
      </c>
      <c r="R163" s="39"/>
    </row>
    <row r="164" spans="1:18" ht="15" x14ac:dyDescent="0.2">
      <c r="A164" s="22" t="s">
        <v>220</v>
      </c>
      <c r="B164" s="24">
        <v>6.1</v>
      </c>
      <c r="C164" s="24">
        <v>8.3000000000000007</v>
      </c>
      <c r="D164">
        <f t="shared" si="2"/>
        <v>50.63</v>
      </c>
      <c r="E164" s="24">
        <v>11.399999999999999</v>
      </c>
      <c r="G164" s="25"/>
      <c r="H164" s="24"/>
      <c r="J164" s="24"/>
      <c r="K164" s="39">
        <v>138</v>
      </c>
      <c r="L164" s="39">
        <v>12.34785496400937</v>
      </c>
      <c r="M164" s="39">
        <v>-1.09785496400937</v>
      </c>
      <c r="N164" s="39">
        <v>-1.0201978845178428</v>
      </c>
      <c r="O164" s="39"/>
      <c r="P164" s="39">
        <v>68.75</v>
      </c>
      <c r="Q164" s="39">
        <v>12.149999999999999</v>
      </c>
      <c r="R164" s="39"/>
    </row>
    <row r="165" spans="1:18" ht="15" x14ac:dyDescent="0.2">
      <c r="A165" s="22" t="s">
        <v>221</v>
      </c>
      <c r="B165" s="24">
        <v>6</v>
      </c>
      <c r="C165" s="24">
        <v>8.1999999999999993</v>
      </c>
      <c r="D165">
        <f t="shared" si="2"/>
        <v>49.199999999999996</v>
      </c>
      <c r="E165" s="24">
        <v>12.600000000000001</v>
      </c>
      <c r="G165" s="25"/>
      <c r="H165" s="24"/>
      <c r="J165" s="24"/>
      <c r="K165" s="39">
        <v>139</v>
      </c>
      <c r="L165" s="39">
        <v>10.660688148799231</v>
      </c>
      <c r="M165" s="39">
        <v>0.43931185120077032</v>
      </c>
      <c r="N165" s="39">
        <v>0.40823700391340401</v>
      </c>
      <c r="O165" s="39"/>
      <c r="P165" s="39">
        <v>69.25</v>
      </c>
      <c r="Q165" s="39">
        <v>12.149999999999999</v>
      </c>
      <c r="R165" s="39"/>
    </row>
    <row r="166" spans="1:18" ht="15" x14ac:dyDescent="0.2">
      <c r="A166" s="22" t="s">
        <v>222</v>
      </c>
      <c r="B166" s="24">
        <v>6</v>
      </c>
      <c r="C166" s="24">
        <v>8.1999999999999993</v>
      </c>
      <c r="D166">
        <f t="shared" si="2"/>
        <v>49.199999999999996</v>
      </c>
      <c r="E166" s="24">
        <v>11.100000000000001</v>
      </c>
      <c r="G166" s="25"/>
      <c r="H166" s="24"/>
      <c r="J166" s="24"/>
      <c r="K166" s="39">
        <v>140</v>
      </c>
      <c r="L166" s="39">
        <v>11.205129062056637</v>
      </c>
      <c r="M166" s="39">
        <v>-0.10512906205663519</v>
      </c>
      <c r="N166" s="39">
        <v>-9.769272829977281E-2</v>
      </c>
      <c r="O166" s="39"/>
      <c r="P166" s="39">
        <v>69.75</v>
      </c>
      <c r="Q166" s="39">
        <v>12.149999999999999</v>
      </c>
      <c r="R166" s="39"/>
    </row>
    <row r="167" spans="1:18" ht="15" x14ac:dyDescent="0.2">
      <c r="A167" s="22" t="s">
        <v>223</v>
      </c>
      <c r="B167" s="24">
        <v>5</v>
      </c>
      <c r="C167" s="24">
        <v>9</v>
      </c>
      <c r="D167">
        <f t="shared" si="2"/>
        <v>45</v>
      </c>
      <c r="E167" s="24">
        <v>11.850000000000001</v>
      </c>
      <c r="G167" s="25"/>
      <c r="H167" s="24"/>
      <c r="J167" s="24"/>
      <c r="K167" s="39">
        <v>141</v>
      </c>
      <c r="L167" s="39">
        <v>10.592492437870593</v>
      </c>
      <c r="M167" s="39">
        <v>1.2575075621294083</v>
      </c>
      <c r="N167" s="39">
        <v>1.1685574112307451</v>
      </c>
      <c r="O167" s="39"/>
      <c r="P167" s="39">
        <v>70.25</v>
      </c>
      <c r="Q167" s="39">
        <v>12.149999999999999</v>
      </c>
      <c r="R167" s="39"/>
    </row>
    <row r="168" spans="1:18" ht="15" x14ac:dyDescent="0.2">
      <c r="A168" s="22" t="s">
        <v>224</v>
      </c>
      <c r="B168" s="24">
        <v>5.9</v>
      </c>
      <c r="C168" s="24">
        <v>7.1</v>
      </c>
      <c r="D168">
        <f t="shared" si="2"/>
        <v>41.89</v>
      </c>
      <c r="E168" s="24">
        <v>10.8</v>
      </c>
      <c r="G168" s="25"/>
      <c r="H168" s="24"/>
      <c r="J168" s="24"/>
      <c r="K168" s="39">
        <v>142</v>
      </c>
      <c r="L168" s="39">
        <v>11.989227861647706</v>
      </c>
      <c r="M168" s="39">
        <v>1.0772138352294292E-2</v>
      </c>
      <c r="N168" s="39">
        <v>1.001016811784472E-2</v>
      </c>
      <c r="O168" s="39"/>
      <c r="P168" s="39">
        <v>70.75</v>
      </c>
      <c r="Q168" s="39">
        <v>12.149999999999999</v>
      </c>
      <c r="R168" s="39"/>
    </row>
    <row r="169" spans="1:18" ht="15" x14ac:dyDescent="0.2">
      <c r="A169" s="22" t="s">
        <v>225</v>
      </c>
      <c r="B169" s="24">
        <v>5.4</v>
      </c>
      <c r="C169" s="24">
        <v>6.9</v>
      </c>
      <c r="D169">
        <f t="shared" si="2"/>
        <v>37.260000000000005</v>
      </c>
      <c r="E169" s="24">
        <v>11.399999999999999</v>
      </c>
      <c r="G169" s="25"/>
      <c r="H169" s="24"/>
      <c r="J169" s="24"/>
      <c r="K169" s="39">
        <v>143</v>
      </c>
      <c r="L169" s="39">
        <v>12.321479725570287</v>
      </c>
      <c r="M169" s="39">
        <v>-0.32147972557028659</v>
      </c>
      <c r="N169" s="39">
        <v>-0.29873976681257131</v>
      </c>
      <c r="O169" s="39"/>
      <c r="P169" s="39">
        <v>71.25</v>
      </c>
      <c r="Q169" s="39">
        <v>12.149999999999999</v>
      </c>
      <c r="R169" s="39"/>
    </row>
    <row r="170" spans="1:18" ht="15" x14ac:dyDescent="0.2">
      <c r="A170" s="22" t="s">
        <v>226</v>
      </c>
      <c r="B170" s="24">
        <v>4</v>
      </c>
      <c r="C170" s="24">
        <v>8.6</v>
      </c>
      <c r="D170">
        <f t="shared" si="2"/>
        <v>34.4</v>
      </c>
      <c r="E170" s="24">
        <v>10.050000000000001</v>
      </c>
      <c r="G170" s="25"/>
      <c r="H170" s="24"/>
      <c r="J170" s="24"/>
      <c r="K170" s="39">
        <v>144</v>
      </c>
      <c r="L170" s="39">
        <v>11.808533133850498</v>
      </c>
      <c r="M170" s="39">
        <v>0.7914668661495039</v>
      </c>
      <c r="N170" s="39">
        <v>0.73548223488726605</v>
      </c>
      <c r="O170" s="39"/>
      <c r="P170" s="39">
        <v>71.75</v>
      </c>
      <c r="Q170" s="39">
        <v>12.149999999999999</v>
      </c>
      <c r="R170" s="39"/>
    </row>
    <row r="171" spans="1:18" ht="15" x14ac:dyDescent="0.2">
      <c r="A171" s="22" t="s">
        <v>227</v>
      </c>
      <c r="B171" s="24">
        <v>6.8</v>
      </c>
      <c r="C171" s="24">
        <v>6.7</v>
      </c>
      <c r="D171">
        <f t="shared" si="2"/>
        <v>45.56</v>
      </c>
      <c r="E171" s="24">
        <v>11.100000000000001</v>
      </c>
      <c r="G171" s="25"/>
      <c r="H171" s="24"/>
      <c r="J171" s="24"/>
      <c r="K171" s="39">
        <v>145</v>
      </c>
      <c r="L171" s="39">
        <v>12.267671127871008</v>
      </c>
      <c r="M171" s="39">
        <v>0.93232887212899307</v>
      </c>
      <c r="N171" s="39">
        <v>0.86638032727680692</v>
      </c>
      <c r="O171" s="39"/>
      <c r="P171" s="39">
        <v>72.25</v>
      </c>
      <c r="Q171" s="39">
        <v>12.149999999999999</v>
      </c>
      <c r="R171" s="39"/>
    </row>
    <row r="172" spans="1:18" ht="15" x14ac:dyDescent="0.2">
      <c r="A172" s="22" t="s">
        <v>228</v>
      </c>
      <c r="B172" s="24">
        <v>4.2</v>
      </c>
      <c r="C172" s="24">
        <v>7</v>
      </c>
      <c r="D172">
        <f t="shared" si="2"/>
        <v>29.400000000000002</v>
      </c>
      <c r="E172" s="24">
        <v>9.3000000000000007</v>
      </c>
      <c r="G172" s="25"/>
      <c r="H172" s="24"/>
      <c r="J172" s="24"/>
      <c r="K172" s="39">
        <v>146</v>
      </c>
      <c r="L172" s="39">
        <v>12.267671127871008</v>
      </c>
      <c r="M172" s="39">
        <v>-0.41767112787100658</v>
      </c>
      <c r="N172" s="39">
        <v>-0.38812704323168279</v>
      </c>
      <c r="O172" s="39"/>
      <c r="P172" s="39">
        <v>72.75</v>
      </c>
      <c r="Q172" s="39">
        <v>12.299999999999999</v>
      </c>
      <c r="R172" s="39"/>
    </row>
    <row r="173" spans="1:18" ht="15" x14ac:dyDescent="0.2">
      <c r="A173" s="22" t="s">
        <v>229</v>
      </c>
      <c r="B173" s="24">
        <v>3.3</v>
      </c>
      <c r="C173" s="24">
        <v>9.6999999999999993</v>
      </c>
      <c r="D173">
        <f t="shared" si="2"/>
        <v>32.01</v>
      </c>
      <c r="E173" s="24">
        <v>11.25</v>
      </c>
      <c r="G173" s="25"/>
      <c r="H173" s="24"/>
      <c r="J173" s="24"/>
      <c r="K173" s="39">
        <v>147</v>
      </c>
      <c r="L173" s="39">
        <v>11.67109095709124</v>
      </c>
      <c r="M173" s="39">
        <v>-2.6710909570912396</v>
      </c>
      <c r="N173" s="39">
        <v>-2.4821505873848424</v>
      </c>
      <c r="O173" s="39"/>
      <c r="P173" s="39">
        <v>73.25</v>
      </c>
      <c r="Q173" s="39">
        <v>12.299999999999999</v>
      </c>
      <c r="R173" s="39"/>
    </row>
    <row r="174" spans="1:18" ht="15" x14ac:dyDescent="0.2">
      <c r="A174" s="22" t="s">
        <v>230</v>
      </c>
      <c r="B174" s="24">
        <v>6.7</v>
      </c>
      <c r="C174" s="24">
        <v>9.9</v>
      </c>
      <c r="D174">
        <f t="shared" si="2"/>
        <v>66.33</v>
      </c>
      <c r="E174" s="24">
        <v>11.100000000000001</v>
      </c>
      <c r="G174" s="25"/>
      <c r="H174" s="24"/>
      <c r="J174" s="24"/>
      <c r="K174" s="39">
        <v>148</v>
      </c>
      <c r="L174" s="39">
        <v>12.133171885969482</v>
      </c>
      <c r="M174" s="39">
        <v>0.16682811403051723</v>
      </c>
      <c r="N174" s="39">
        <v>0.15502748048838128</v>
      </c>
      <c r="O174" s="39"/>
      <c r="P174" s="39">
        <v>73.75</v>
      </c>
      <c r="Q174" s="39">
        <v>12.299999999999999</v>
      </c>
      <c r="R174" s="39"/>
    </row>
    <row r="175" spans="1:18" ht="15" x14ac:dyDescent="0.2">
      <c r="A175" s="22" t="s">
        <v>231</v>
      </c>
      <c r="B175" s="24">
        <v>5.7</v>
      </c>
      <c r="C175" s="24">
        <v>8.6</v>
      </c>
      <c r="D175">
        <f t="shared" si="2"/>
        <v>49.019999999999996</v>
      </c>
      <c r="E175" s="24">
        <v>11.850000000000001</v>
      </c>
      <c r="G175" s="25"/>
      <c r="H175" s="24"/>
      <c r="J175" s="24"/>
      <c r="K175" s="39">
        <v>149</v>
      </c>
      <c r="L175" s="39">
        <v>12.060581817681198</v>
      </c>
      <c r="M175" s="39">
        <v>0.53941818231880312</v>
      </c>
      <c r="N175" s="39">
        <v>0.50126228555943042</v>
      </c>
      <c r="O175" s="39"/>
      <c r="P175" s="39">
        <v>74.25</v>
      </c>
      <c r="Q175" s="39">
        <v>12.299999999999999</v>
      </c>
      <c r="R175" s="39"/>
    </row>
    <row r="176" spans="1:18" ht="15" x14ac:dyDescent="0.2">
      <c r="A176" s="22" t="s">
        <v>232</v>
      </c>
      <c r="B176" s="24">
        <v>6.6</v>
      </c>
      <c r="C176" s="24">
        <v>6.3</v>
      </c>
      <c r="D176">
        <f t="shared" si="2"/>
        <v>41.58</v>
      </c>
      <c r="E176" s="24">
        <v>9.75</v>
      </c>
      <c r="G176" s="25"/>
      <c r="H176" s="24"/>
      <c r="J176" s="24"/>
      <c r="K176" s="39">
        <v>150</v>
      </c>
      <c r="L176" s="39">
        <v>10.57296720757774</v>
      </c>
      <c r="M176" s="39">
        <v>0.52703279242226131</v>
      </c>
      <c r="N176" s="39">
        <v>0.48975297969881326</v>
      </c>
      <c r="O176" s="39"/>
      <c r="P176" s="39">
        <v>74.75</v>
      </c>
      <c r="Q176" s="39">
        <v>12.299999999999999</v>
      </c>
      <c r="R176" s="39"/>
    </row>
    <row r="177" spans="1:18" ht="15" x14ac:dyDescent="0.2">
      <c r="A177" s="22" t="s">
        <v>233</v>
      </c>
      <c r="B177" s="24">
        <v>6.7</v>
      </c>
      <c r="C177" s="24">
        <v>9.9</v>
      </c>
      <c r="D177">
        <f t="shared" si="2"/>
        <v>66.33</v>
      </c>
      <c r="E177" s="24">
        <v>12.899999999999999</v>
      </c>
      <c r="G177" s="25"/>
      <c r="H177" s="24"/>
      <c r="J177" s="24"/>
      <c r="K177" s="39">
        <v>151</v>
      </c>
      <c r="L177" s="39">
        <v>12.608811849341341</v>
      </c>
      <c r="M177" s="39">
        <v>-0.60881184934134147</v>
      </c>
      <c r="N177" s="39">
        <v>-0.565747372038235</v>
      </c>
      <c r="O177" s="39"/>
      <c r="P177" s="39">
        <v>75.25</v>
      </c>
      <c r="Q177" s="39">
        <v>12.299999999999999</v>
      </c>
      <c r="R177" s="39"/>
    </row>
    <row r="178" spans="1:18" ht="15" x14ac:dyDescent="0.2">
      <c r="A178" s="22" t="s">
        <v>234</v>
      </c>
      <c r="B178" s="24">
        <v>4.5</v>
      </c>
      <c r="C178" s="24">
        <v>9.3000000000000007</v>
      </c>
      <c r="D178">
        <f t="shared" si="2"/>
        <v>41.85</v>
      </c>
      <c r="E178" s="24">
        <v>12.899999999999999</v>
      </c>
      <c r="G178" s="25"/>
      <c r="H178" s="24"/>
      <c r="J178" s="24"/>
      <c r="K178" s="39">
        <v>152</v>
      </c>
      <c r="L178" s="39">
        <v>10.539513287190687</v>
      </c>
      <c r="M178" s="39">
        <v>-0.63951328719068812</v>
      </c>
      <c r="N178" s="39">
        <v>-0.59427713505098589</v>
      </c>
      <c r="O178" s="39"/>
      <c r="P178" s="39">
        <v>75.75</v>
      </c>
      <c r="Q178" s="39">
        <v>12.299999999999999</v>
      </c>
      <c r="R178" s="39"/>
    </row>
    <row r="179" spans="1:18" ht="15" x14ac:dyDescent="0.2">
      <c r="A179" s="22" t="s">
        <v>235</v>
      </c>
      <c r="B179" s="24">
        <v>6.1</v>
      </c>
      <c r="C179" s="24">
        <v>9.6999999999999993</v>
      </c>
      <c r="D179">
        <f t="shared" si="2"/>
        <v>59.169999999999995</v>
      </c>
      <c r="E179" s="24">
        <v>12</v>
      </c>
      <c r="G179" s="25"/>
      <c r="H179" s="24"/>
      <c r="J179" s="24"/>
      <c r="K179" s="39">
        <v>153</v>
      </c>
      <c r="L179" s="39">
        <v>10.829298910684965</v>
      </c>
      <c r="M179" s="39">
        <v>0.57070108931503327</v>
      </c>
      <c r="N179" s="39">
        <v>0.53033238733550614</v>
      </c>
      <c r="O179" s="39"/>
      <c r="P179" s="39">
        <v>76.25</v>
      </c>
      <c r="Q179" s="39">
        <v>12.299999999999999</v>
      </c>
      <c r="R179" s="39"/>
    </row>
    <row r="180" spans="1:18" ht="15" x14ac:dyDescent="0.2">
      <c r="A180" s="22" t="s">
        <v>236</v>
      </c>
      <c r="B180" s="24">
        <v>3.3</v>
      </c>
      <c r="C180" s="24">
        <v>9.6999999999999993</v>
      </c>
      <c r="D180">
        <f t="shared" si="2"/>
        <v>32.01</v>
      </c>
      <c r="E180" s="24">
        <v>12.149999999999999</v>
      </c>
      <c r="G180" s="25"/>
      <c r="H180" s="24"/>
      <c r="J180" s="24"/>
      <c r="K180" s="39">
        <v>154</v>
      </c>
      <c r="L180" s="39">
        <v>11.63635638609281</v>
      </c>
      <c r="M180" s="39">
        <v>-0.38635638609281031</v>
      </c>
      <c r="N180" s="39">
        <v>-0.35902735851589218</v>
      </c>
      <c r="O180" s="39"/>
      <c r="P180" s="39">
        <v>76.75</v>
      </c>
      <c r="Q180" s="39">
        <v>12.299999999999999</v>
      </c>
      <c r="R180" s="39"/>
    </row>
    <row r="181" spans="1:18" ht="15" x14ac:dyDescent="0.2">
      <c r="A181" s="22" t="s">
        <v>237</v>
      </c>
      <c r="B181" s="24">
        <v>7.8</v>
      </c>
      <c r="C181" s="24">
        <v>9.6</v>
      </c>
      <c r="D181">
        <f t="shared" si="2"/>
        <v>74.88</v>
      </c>
      <c r="E181" s="24">
        <v>12.299999999999999</v>
      </c>
      <c r="G181" s="25"/>
      <c r="H181" s="24"/>
      <c r="J181" s="24"/>
      <c r="K181" s="39">
        <v>155</v>
      </c>
      <c r="L181" s="39">
        <v>11.563699045286814</v>
      </c>
      <c r="M181" s="39">
        <v>-0.91369904528681545</v>
      </c>
      <c r="N181" s="39">
        <v>-0.84906828647324495</v>
      </c>
      <c r="O181" s="39"/>
      <c r="P181" s="39">
        <v>77.25</v>
      </c>
      <c r="Q181" s="39">
        <v>12.299999999999999</v>
      </c>
      <c r="R181" s="39"/>
    </row>
    <row r="182" spans="1:18" ht="15" x14ac:dyDescent="0.2">
      <c r="A182" s="22" t="s">
        <v>238</v>
      </c>
      <c r="B182" s="24">
        <v>4.2</v>
      </c>
      <c r="C182" s="24">
        <v>7.6</v>
      </c>
      <c r="D182">
        <f t="shared" si="2"/>
        <v>31.919999999999998</v>
      </c>
      <c r="E182" s="24">
        <v>10.8</v>
      </c>
      <c r="G182" s="25"/>
      <c r="H182" s="24"/>
      <c r="J182" s="24"/>
      <c r="K182" s="39">
        <v>156</v>
      </c>
      <c r="L182" s="39">
        <v>12.212688605528207</v>
      </c>
      <c r="M182" s="39">
        <v>-0.3626886055282057</v>
      </c>
      <c r="N182" s="39">
        <v>-0.33703372506265211</v>
      </c>
      <c r="O182" s="39"/>
      <c r="P182" s="39">
        <v>77.75</v>
      </c>
      <c r="Q182" s="39">
        <v>12.299999999999999</v>
      </c>
      <c r="R182" s="39"/>
    </row>
    <row r="183" spans="1:18" ht="15" x14ac:dyDescent="0.2">
      <c r="A183" s="22" t="s">
        <v>239</v>
      </c>
      <c r="B183" s="24">
        <v>4.7</v>
      </c>
      <c r="C183" s="24">
        <v>9.4</v>
      </c>
      <c r="D183">
        <f t="shared" si="2"/>
        <v>44.180000000000007</v>
      </c>
      <c r="E183" s="24">
        <v>12.600000000000001</v>
      </c>
      <c r="G183" s="25"/>
      <c r="H183" s="24"/>
      <c r="J183" s="24"/>
      <c r="K183" s="39">
        <v>157</v>
      </c>
      <c r="L183" s="39">
        <v>9.7683810439504271</v>
      </c>
      <c r="M183" s="39">
        <v>1.6316189560495715</v>
      </c>
      <c r="N183" s="39">
        <v>1.5162059305374487</v>
      </c>
      <c r="O183" s="39"/>
      <c r="P183" s="39">
        <v>78.25</v>
      </c>
      <c r="Q183" s="39">
        <v>12.600000000000001</v>
      </c>
      <c r="R183" s="39"/>
    </row>
    <row r="184" spans="1:18" ht="15" x14ac:dyDescent="0.2">
      <c r="A184" s="22" t="s">
        <v>240</v>
      </c>
      <c r="B184" s="24">
        <v>7.8</v>
      </c>
      <c r="C184" s="24">
        <v>9.6</v>
      </c>
      <c r="D184">
        <f t="shared" si="2"/>
        <v>74.88</v>
      </c>
      <c r="E184" s="24">
        <v>14.100000000000001</v>
      </c>
      <c r="G184" s="25"/>
      <c r="H184" s="24"/>
      <c r="J184" s="24"/>
      <c r="K184" s="39">
        <v>158</v>
      </c>
      <c r="L184" s="39">
        <v>10.993522681130175</v>
      </c>
      <c r="M184" s="39">
        <v>-0.34352268113017637</v>
      </c>
      <c r="N184" s="39">
        <v>-0.31922350771455116</v>
      </c>
      <c r="O184" s="39"/>
      <c r="P184" s="39">
        <v>78.75</v>
      </c>
      <c r="Q184" s="39">
        <v>12.600000000000001</v>
      </c>
      <c r="R184" s="39"/>
    </row>
    <row r="185" spans="1:18" ht="15" x14ac:dyDescent="0.2">
      <c r="A185" s="22" t="s">
        <v>241</v>
      </c>
      <c r="B185" s="24">
        <v>6.3</v>
      </c>
      <c r="C185" s="24">
        <v>9.3000000000000007</v>
      </c>
      <c r="D185">
        <f t="shared" si="2"/>
        <v>58.59</v>
      </c>
      <c r="E185" s="24">
        <v>14.100000000000001</v>
      </c>
      <c r="G185" s="25"/>
      <c r="H185" s="24"/>
      <c r="J185" s="24"/>
      <c r="K185" s="39">
        <v>159</v>
      </c>
      <c r="L185" s="39">
        <v>10.034775675624905</v>
      </c>
      <c r="M185" s="39">
        <v>1.3652243243750934</v>
      </c>
      <c r="N185" s="39">
        <v>1.2686547980192804</v>
      </c>
      <c r="O185" s="39"/>
      <c r="P185" s="39">
        <v>79.25</v>
      </c>
      <c r="Q185" s="39">
        <v>12.600000000000001</v>
      </c>
      <c r="R185" s="39"/>
    </row>
    <row r="186" spans="1:18" ht="15" x14ac:dyDescent="0.2">
      <c r="A186" s="22" t="s">
        <v>242</v>
      </c>
      <c r="B186" s="24">
        <v>4.7</v>
      </c>
      <c r="C186" s="24">
        <v>9.6999999999999993</v>
      </c>
      <c r="D186">
        <f t="shared" si="2"/>
        <v>45.589999999999996</v>
      </c>
      <c r="E186" s="24">
        <v>11.25</v>
      </c>
      <c r="G186" s="25"/>
      <c r="H186" s="24"/>
      <c r="J186" s="24"/>
      <c r="K186" s="39">
        <v>160</v>
      </c>
      <c r="L186" s="39">
        <v>11.844604106308164</v>
      </c>
      <c r="M186" s="39">
        <v>0.45539589369183453</v>
      </c>
      <c r="N186" s="39">
        <v>0.4231833371375609</v>
      </c>
      <c r="O186" s="39"/>
      <c r="P186" s="39">
        <v>79.75</v>
      </c>
      <c r="Q186" s="39">
        <v>12.600000000000001</v>
      </c>
      <c r="R186" s="39"/>
    </row>
    <row r="187" spans="1:18" ht="15" x14ac:dyDescent="0.2">
      <c r="A187" s="22" t="s">
        <v>243</v>
      </c>
      <c r="B187" s="24">
        <v>4.5</v>
      </c>
      <c r="C187" s="24">
        <v>9.1</v>
      </c>
      <c r="D187">
        <f t="shared" si="2"/>
        <v>40.949999999999996</v>
      </c>
      <c r="E187" s="24">
        <v>9.8999999999999986</v>
      </c>
      <c r="G187" s="25"/>
      <c r="H187" s="24"/>
      <c r="J187" s="24"/>
      <c r="K187" s="39">
        <v>161</v>
      </c>
      <c r="L187" s="39">
        <v>10.674122791643654</v>
      </c>
      <c r="M187" s="39">
        <v>-0.32412279164365287</v>
      </c>
      <c r="N187" s="39">
        <v>-0.30119587486425936</v>
      </c>
      <c r="O187" s="39"/>
      <c r="P187" s="39">
        <v>80.25</v>
      </c>
      <c r="Q187" s="39">
        <v>12.600000000000001</v>
      </c>
      <c r="R187" s="39"/>
    </row>
    <row r="188" spans="1:18" ht="15" x14ac:dyDescent="0.2">
      <c r="A188" s="22" t="s">
        <v>244</v>
      </c>
      <c r="B188" s="24">
        <v>3.7</v>
      </c>
      <c r="C188" s="24">
        <v>6.5</v>
      </c>
      <c r="D188">
        <f t="shared" si="2"/>
        <v>24.05</v>
      </c>
      <c r="E188" s="24">
        <v>6.4499999999999993</v>
      </c>
      <c r="G188" s="25"/>
      <c r="H188" s="24"/>
      <c r="J188" s="24"/>
      <c r="K188" s="39">
        <v>162</v>
      </c>
      <c r="L188" s="39">
        <v>11.109649415117449</v>
      </c>
      <c r="M188" s="39">
        <v>1.0403505848825496</v>
      </c>
      <c r="N188" s="39">
        <v>0.96676109381331632</v>
      </c>
      <c r="O188" s="39"/>
      <c r="P188" s="39">
        <v>80.75</v>
      </c>
      <c r="Q188" s="39">
        <v>12.600000000000001</v>
      </c>
      <c r="R188" s="39"/>
    </row>
    <row r="189" spans="1:18" ht="15" x14ac:dyDescent="0.2">
      <c r="A189" s="22" t="s">
        <v>245</v>
      </c>
      <c r="B189" s="24">
        <v>4.8</v>
      </c>
      <c r="C189" s="24">
        <v>6.6</v>
      </c>
      <c r="D189">
        <f t="shared" si="2"/>
        <v>31.679999999999996</v>
      </c>
      <c r="E189" s="24">
        <v>9.8999999999999986</v>
      </c>
      <c r="G189" s="25"/>
      <c r="H189" s="24"/>
      <c r="J189" s="24"/>
      <c r="K189" s="39">
        <v>163</v>
      </c>
      <c r="L189" s="39">
        <v>12.058157032517993</v>
      </c>
      <c r="M189" s="39">
        <v>-0.65815703251799462</v>
      </c>
      <c r="N189" s="39">
        <v>-0.6116021098117187</v>
      </c>
      <c r="O189" s="39"/>
      <c r="P189" s="39">
        <v>81.25</v>
      </c>
      <c r="Q189" s="39">
        <v>12.600000000000001</v>
      </c>
      <c r="R189" s="39"/>
    </row>
    <row r="190" spans="1:18" ht="15" x14ac:dyDescent="0.2">
      <c r="A190" s="22" t="s">
        <v>246</v>
      </c>
      <c r="B190" s="24">
        <v>5.8</v>
      </c>
      <c r="C190" s="24">
        <v>5.8</v>
      </c>
      <c r="D190">
        <f t="shared" si="2"/>
        <v>33.64</v>
      </c>
      <c r="E190" s="24">
        <v>11.100000000000001</v>
      </c>
      <c r="G190" s="25"/>
      <c r="H190" s="24"/>
      <c r="J190" s="24"/>
      <c r="K190" s="39">
        <v>164</v>
      </c>
      <c r="L190" s="39">
        <v>11.97189212591368</v>
      </c>
      <c r="M190" s="39">
        <v>0.62810787408632152</v>
      </c>
      <c r="N190" s="39">
        <v>0.58367848704867331</v>
      </c>
      <c r="O190" s="39"/>
      <c r="P190" s="39">
        <v>81.75</v>
      </c>
      <c r="Q190" s="39">
        <v>12.600000000000001</v>
      </c>
      <c r="R190" s="39"/>
    </row>
    <row r="191" spans="1:18" ht="15" x14ac:dyDescent="0.2">
      <c r="A191" s="22" t="s">
        <v>247</v>
      </c>
      <c r="B191" s="24">
        <v>4.8</v>
      </c>
      <c r="C191" s="24">
        <v>8.6999999999999993</v>
      </c>
      <c r="D191">
        <f t="shared" si="2"/>
        <v>41.76</v>
      </c>
      <c r="E191" s="24">
        <v>10.649999999999999</v>
      </c>
      <c r="G191" s="25"/>
      <c r="H191" s="24"/>
      <c r="J191" s="24"/>
      <c r="K191" s="39">
        <v>165</v>
      </c>
      <c r="L191" s="39">
        <v>11.97189212591368</v>
      </c>
      <c r="M191" s="39">
        <v>-0.87189212591367848</v>
      </c>
      <c r="N191" s="39">
        <v>-0.81021859129409346</v>
      </c>
      <c r="O191" s="39"/>
      <c r="P191" s="39">
        <v>82.25</v>
      </c>
      <c r="Q191" s="39">
        <v>12.600000000000001</v>
      </c>
      <c r="R191" s="39"/>
    </row>
    <row r="192" spans="1:18" ht="15" x14ac:dyDescent="0.2">
      <c r="A192" s="22" t="s">
        <v>248</v>
      </c>
      <c r="B192" s="24">
        <v>4.8</v>
      </c>
      <c r="C192" s="24">
        <v>8.8000000000000007</v>
      </c>
      <c r="D192">
        <f t="shared" si="2"/>
        <v>42.24</v>
      </c>
      <c r="E192" s="24">
        <v>10.050000000000001</v>
      </c>
      <c r="G192" s="25"/>
      <c r="H192" s="24"/>
      <c r="J192" s="24"/>
      <c r="K192" s="39">
        <v>166</v>
      </c>
      <c r="L192" s="39">
        <v>11.936637400533346</v>
      </c>
      <c r="M192" s="39">
        <v>-8.6637400533344788E-2</v>
      </c>
      <c r="N192" s="39">
        <v>-8.0509079652427581E-2</v>
      </c>
      <c r="O192" s="39"/>
      <c r="P192" s="39">
        <v>82.75</v>
      </c>
      <c r="Q192" s="39">
        <v>12.600000000000001</v>
      </c>
      <c r="R192" s="39"/>
    </row>
    <row r="193" spans="1:18" ht="15" x14ac:dyDescent="0.2">
      <c r="A193" s="22" t="s">
        <v>249</v>
      </c>
      <c r="B193" s="24">
        <v>5.7</v>
      </c>
      <c r="C193" s="24">
        <v>6.4</v>
      </c>
      <c r="D193">
        <f t="shared" si="2"/>
        <v>36.480000000000004</v>
      </c>
      <c r="E193" s="24">
        <v>10.050000000000001</v>
      </c>
      <c r="G193" s="25"/>
      <c r="H193" s="24"/>
      <c r="J193" s="24"/>
      <c r="K193" s="39">
        <v>167</v>
      </c>
      <c r="L193" s="39">
        <v>11.453614367443265</v>
      </c>
      <c r="M193" s="39">
        <v>-0.6536143674432644</v>
      </c>
      <c r="N193" s="39">
        <v>-0.60738077142801461</v>
      </c>
      <c r="O193" s="39"/>
      <c r="P193" s="39">
        <v>83.25</v>
      </c>
      <c r="Q193" s="39">
        <v>12.600000000000001</v>
      </c>
      <c r="R193" s="39"/>
    </row>
    <row r="194" spans="1:18" ht="15" x14ac:dyDescent="0.2">
      <c r="A194" s="22" t="s">
        <v>250</v>
      </c>
      <c r="B194" s="24">
        <v>4.8</v>
      </c>
      <c r="C194" s="24">
        <v>6.7</v>
      </c>
      <c r="D194">
        <f t="shared" si="2"/>
        <v>32.159999999999997</v>
      </c>
      <c r="E194" s="24">
        <v>10.8</v>
      </c>
      <c r="G194" s="25"/>
      <c r="H194" s="24"/>
      <c r="J194" s="24"/>
      <c r="K194" s="39">
        <v>168</v>
      </c>
      <c r="L194" s="39">
        <v>11.07415188683763</v>
      </c>
      <c r="M194" s="39">
        <v>0.32584811316236895</v>
      </c>
      <c r="N194" s="39">
        <v>0.30279915528035289</v>
      </c>
      <c r="O194" s="39"/>
      <c r="P194" s="39">
        <v>83.75</v>
      </c>
      <c r="Q194" s="39">
        <v>12.75</v>
      </c>
      <c r="R194" s="39"/>
    </row>
    <row r="195" spans="1:18" ht="15" x14ac:dyDescent="0.2">
      <c r="A195" s="22" t="s">
        <v>251</v>
      </c>
      <c r="B195" s="24">
        <v>5</v>
      </c>
      <c r="C195" s="24">
        <v>5.2</v>
      </c>
      <c r="D195">
        <f t="shared" ref="D195:D201" si="3">B195*C195</f>
        <v>26</v>
      </c>
      <c r="E195" s="24">
        <v>10.649999999999999</v>
      </c>
      <c r="G195" s="25"/>
      <c r="H195" s="24"/>
      <c r="J195" s="24"/>
      <c r="K195" s="39">
        <v>169</v>
      </c>
      <c r="L195" s="39">
        <v>11.315508757063933</v>
      </c>
      <c r="M195" s="39">
        <v>-1.2655087570639321</v>
      </c>
      <c r="N195" s="39">
        <v>-1.1759926393924007</v>
      </c>
      <c r="O195" s="39"/>
      <c r="P195" s="39">
        <v>84.25</v>
      </c>
      <c r="Q195" s="39">
        <v>12.75</v>
      </c>
      <c r="R195" s="39"/>
    </row>
    <row r="196" spans="1:18" ht="15" x14ac:dyDescent="0.2">
      <c r="A196" s="22" t="s">
        <v>252</v>
      </c>
      <c r="B196" s="24">
        <v>4.5</v>
      </c>
      <c r="C196" s="24">
        <v>6.4</v>
      </c>
      <c r="D196">
        <f t="shared" si="3"/>
        <v>28.8</v>
      </c>
      <c r="E196" s="24">
        <v>9</v>
      </c>
      <c r="G196" s="25"/>
      <c r="H196" s="24"/>
      <c r="J196" s="24"/>
      <c r="K196" s="39">
        <v>170</v>
      </c>
      <c r="L196" s="39">
        <v>11.82839008095339</v>
      </c>
      <c r="M196" s="39">
        <v>-0.72839008095338897</v>
      </c>
      <c r="N196" s="39">
        <v>-0.67686720382318688</v>
      </c>
      <c r="O196" s="39"/>
      <c r="P196" s="39">
        <v>84.75</v>
      </c>
      <c r="Q196" s="39">
        <v>12.75</v>
      </c>
      <c r="R196" s="39"/>
    </row>
    <row r="197" spans="1:18" ht="15" x14ac:dyDescent="0.2">
      <c r="A197" s="22" t="s">
        <v>253</v>
      </c>
      <c r="B197" s="24">
        <v>5.4</v>
      </c>
      <c r="C197" s="24">
        <v>7.6</v>
      </c>
      <c r="D197">
        <f t="shared" si="3"/>
        <v>41.04</v>
      </c>
      <c r="E197" s="24">
        <v>12.600000000000001</v>
      </c>
      <c r="G197" s="25"/>
      <c r="H197" s="24"/>
      <c r="J197" s="24"/>
      <c r="K197" s="39">
        <v>171</v>
      </c>
      <c r="L197" s="39">
        <v>10.430298146220405</v>
      </c>
      <c r="M197" s="39">
        <v>-1.1302981462204045</v>
      </c>
      <c r="N197" s="39">
        <v>-1.0503461891152448</v>
      </c>
      <c r="O197" s="39"/>
      <c r="P197" s="39">
        <v>85.25</v>
      </c>
      <c r="Q197" s="39">
        <v>12.75</v>
      </c>
      <c r="R197" s="39"/>
    </row>
    <row r="198" spans="1:18" ht="15" x14ac:dyDescent="0.2">
      <c r="A198" s="22" t="s">
        <v>254</v>
      </c>
      <c r="B198" s="24">
        <v>6.2</v>
      </c>
      <c r="C198" s="24">
        <v>5.9</v>
      </c>
      <c r="D198">
        <f t="shared" si="3"/>
        <v>36.580000000000005</v>
      </c>
      <c r="E198" s="24">
        <v>12.899999999999999</v>
      </c>
      <c r="G198" s="25"/>
      <c r="H198" s="24"/>
      <c r="J198" s="24"/>
      <c r="K198" s="39">
        <v>172</v>
      </c>
      <c r="L198" s="39">
        <v>11.794074772391914</v>
      </c>
      <c r="M198" s="39">
        <v>-0.54407477239191415</v>
      </c>
      <c r="N198" s="39">
        <v>-0.50558949042473</v>
      </c>
      <c r="O198" s="39"/>
      <c r="P198" s="39">
        <v>85.75</v>
      </c>
      <c r="Q198" s="39">
        <v>12.899999999999999</v>
      </c>
      <c r="R198" s="39"/>
    </row>
    <row r="199" spans="1:18" ht="15" x14ac:dyDescent="0.2">
      <c r="A199" s="22" t="s">
        <v>255</v>
      </c>
      <c r="B199" s="24">
        <v>6.1</v>
      </c>
      <c r="C199" s="24">
        <v>9.6999999999999993</v>
      </c>
      <c r="D199">
        <f t="shared" si="3"/>
        <v>59.169999999999995</v>
      </c>
      <c r="E199" s="24">
        <v>11.850000000000001</v>
      </c>
      <c r="G199" s="25"/>
      <c r="H199" s="24"/>
      <c r="J199" s="24"/>
      <c r="K199" s="39">
        <v>173</v>
      </c>
      <c r="L199" s="39">
        <v>12.88024631356226</v>
      </c>
      <c r="M199" s="39">
        <v>-1.7802463135622588</v>
      </c>
      <c r="N199" s="39">
        <v>-1.6543200901366091</v>
      </c>
      <c r="O199" s="39"/>
      <c r="P199" s="39">
        <v>86.25</v>
      </c>
      <c r="Q199" s="39">
        <v>12.899999999999999</v>
      </c>
      <c r="R199" s="39"/>
    </row>
    <row r="200" spans="1:18" ht="15" x14ac:dyDescent="0.2">
      <c r="A200" s="22" t="s">
        <v>256</v>
      </c>
      <c r="B200" s="24">
        <v>8.1999999999999993</v>
      </c>
      <c r="C200" s="24">
        <v>5.5</v>
      </c>
      <c r="D200">
        <f t="shared" si="3"/>
        <v>45.099999999999994</v>
      </c>
      <c r="E200" s="24">
        <v>11.399999999999999</v>
      </c>
      <c r="G200" s="25"/>
      <c r="H200" s="24"/>
      <c r="J200" s="24"/>
      <c r="K200" s="39">
        <v>174</v>
      </c>
      <c r="L200" s="39">
        <v>12.016123400844677</v>
      </c>
      <c r="M200" s="39">
        <v>-0.16612340084467547</v>
      </c>
      <c r="N200" s="39">
        <v>-0.15437261538783831</v>
      </c>
      <c r="O200" s="39"/>
      <c r="P200" s="39">
        <v>86.75</v>
      </c>
      <c r="Q200" s="39">
        <v>12.899999999999999</v>
      </c>
      <c r="R200" s="39"/>
    </row>
    <row r="201" spans="1:18" ht="15" x14ac:dyDescent="0.2">
      <c r="A201" s="22" t="s">
        <v>257</v>
      </c>
      <c r="B201" s="24">
        <v>6.1</v>
      </c>
      <c r="C201" s="24">
        <v>9.6999999999999993</v>
      </c>
      <c r="D201">
        <f t="shared" si="3"/>
        <v>59.169999999999995</v>
      </c>
      <c r="E201" s="24">
        <v>12.75</v>
      </c>
      <c r="G201" s="25"/>
      <c r="H201" s="24"/>
      <c r="J201" s="24"/>
      <c r="K201" s="39">
        <v>175</v>
      </c>
      <c r="L201" s="39">
        <v>11.563699045286814</v>
      </c>
      <c r="M201" s="39">
        <v>-1.813699045286814</v>
      </c>
      <c r="N201" s="39">
        <v>-1.6854065334789037</v>
      </c>
      <c r="O201" s="39"/>
      <c r="P201" s="39">
        <v>87.25</v>
      </c>
      <c r="Q201" s="39">
        <v>12.899999999999999</v>
      </c>
      <c r="R201" s="39"/>
    </row>
    <row r="202" spans="1:18" x14ac:dyDescent="0.2">
      <c r="A202" s="47" t="s">
        <v>328</v>
      </c>
      <c r="B202" s="48">
        <f>AVERAGE(B2:B201)</f>
        <v>5.2479999999999993</v>
      </c>
      <c r="C202" s="48">
        <f>AVERAGE(C2:C201)</f>
        <v>7.8940000000000001</v>
      </c>
      <c r="D202" s="47" t="s">
        <v>330</v>
      </c>
      <c r="E202" s="48">
        <f>MIN(E2:E201)</f>
        <v>6.4499999999999993</v>
      </c>
      <c r="K202" s="39">
        <v>176</v>
      </c>
      <c r="L202" s="39">
        <v>12.88024631356226</v>
      </c>
      <c r="M202" s="39">
        <v>1.9753686437738338E-2</v>
      </c>
      <c r="N202" s="39">
        <v>1.8356403874708403E-2</v>
      </c>
      <c r="O202" s="39"/>
      <c r="P202" s="39">
        <v>87.75</v>
      </c>
      <c r="Q202" s="39">
        <v>13.200000000000001</v>
      </c>
      <c r="R202" s="39"/>
    </row>
    <row r="203" spans="1:18" x14ac:dyDescent="0.2">
      <c r="A203" s="47" t="s">
        <v>329</v>
      </c>
      <c r="B203" s="47">
        <f>STDEV(B2:B201)</f>
        <v>1.1285673757503583</v>
      </c>
      <c r="C203" s="47">
        <f>STDEV(C2:C201)</f>
        <v>1.3830139689066567</v>
      </c>
      <c r="D203" s="47" t="s">
        <v>331</v>
      </c>
      <c r="E203" s="48">
        <f>MAX(E2:E201)</f>
        <v>14.850000000000001</v>
      </c>
      <c r="K203" s="39">
        <v>177</v>
      </c>
      <c r="L203" s="39">
        <v>11.923317632355626</v>
      </c>
      <c r="M203" s="39">
        <v>0.97668236764437211</v>
      </c>
      <c r="N203" s="39">
        <v>0.90759646581892417</v>
      </c>
      <c r="O203" s="39"/>
      <c r="P203" s="39">
        <v>88.25</v>
      </c>
      <c r="Q203" s="39">
        <v>13.200000000000001</v>
      </c>
      <c r="R203" s="39"/>
    </row>
    <row r="204" spans="1:18" x14ac:dyDescent="0.2">
      <c r="K204" s="39">
        <v>178</v>
      </c>
      <c r="L204" s="39">
        <v>12.631302438664495</v>
      </c>
      <c r="M204" s="39">
        <v>-0.63130243866449476</v>
      </c>
      <c r="N204" s="39">
        <v>-0.58664708320340198</v>
      </c>
      <c r="O204" s="39"/>
      <c r="P204" s="39">
        <v>88.75</v>
      </c>
      <c r="Q204" s="39">
        <v>13.200000000000001</v>
      </c>
      <c r="R204" s="39"/>
    </row>
    <row r="205" spans="1:18" x14ac:dyDescent="0.2">
      <c r="K205" s="39">
        <v>179</v>
      </c>
      <c r="L205" s="39">
        <v>11.794074772391914</v>
      </c>
      <c r="M205" s="39">
        <v>0.35592522760808443</v>
      </c>
      <c r="N205" s="39">
        <v>0.33074875658092878</v>
      </c>
      <c r="O205" s="39"/>
      <c r="P205" s="39">
        <v>89.25</v>
      </c>
      <c r="Q205" s="39">
        <v>13.200000000000001</v>
      </c>
      <c r="R205" s="39"/>
    </row>
    <row r="206" spans="1:18" x14ac:dyDescent="0.2">
      <c r="K206" s="39">
        <v>180</v>
      </c>
      <c r="L206" s="39">
        <v>13.116161900862473</v>
      </c>
      <c r="M206" s="39">
        <v>-0.81616190086247364</v>
      </c>
      <c r="N206" s="39">
        <v>-0.75843045937792053</v>
      </c>
      <c r="O206" s="39"/>
      <c r="P206" s="39">
        <v>89.75</v>
      </c>
      <c r="Q206" s="39">
        <v>13.200000000000001</v>
      </c>
      <c r="R206" s="39"/>
    </row>
    <row r="207" spans="1:18" x14ac:dyDescent="0.2">
      <c r="K207" s="39">
        <v>181</v>
      </c>
      <c r="L207" s="39">
        <v>10.793161594865289</v>
      </c>
      <c r="M207" s="39">
        <v>6.8384051347116781E-3</v>
      </c>
      <c r="N207" s="39">
        <v>6.3546886251991883E-3</v>
      </c>
      <c r="O207" s="39"/>
      <c r="P207" s="39">
        <v>90.25</v>
      </c>
      <c r="Q207" s="39">
        <v>13.200000000000001</v>
      </c>
      <c r="R207" s="39"/>
    </row>
    <row r="208" spans="1:18" x14ac:dyDescent="0.2">
      <c r="K208" s="39">
        <v>182</v>
      </c>
      <c r="L208" s="39">
        <v>12.046681842147017</v>
      </c>
      <c r="M208" s="39">
        <v>0.55331815785298488</v>
      </c>
      <c r="N208" s="39">
        <v>0.51417904241685164</v>
      </c>
      <c r="O208" s="39"/>
      <c r="P208" s="39">
        <v>90.75</v>
      </c>
      <c r="Q208" s="39">
        <v>13.350000000000001</v>
      </c>
      <c r="R208" s="39"/>
    </row>
    <row r="209" spans="11:18" x14ac:dyDescent="0.2">
      <c r="K209" s="39">
        <v>183</v>
      </c>
      <c r="L209" s="39">
        <v>13.116161900862473</v>
      </c>
      <c r="M209" s="39">
        <v>0.98383809913752884</v>
      </c>
      <c r="N209" s="39">
        <v>0.91424603463340182</v>
      </c>
      <c r="O209" s="39"/>
      <c r="P209" s="39">
        <v>91.25</v>
      </c>
      <c r="Q209" s="39">
        <v>13.350000000000001</v>
      </c>
      <c r="R209" s="39"/>
    </row>
    <row r="210" spans="11:18" x14ac:dyDescent="0.2">
      <c r="K210" s="39">
        <v>184</v>
      </c>
      <c r="L210" s="39">
        <v>12.535575230334587</v>
      </c>
      <c r="M210" s="39">
        <v>1.5644247696654148</v>
      </c>
      <c r="N210" s="39">
        <v>1.453764743815785</v>
      </c>
      <c r="O210" s="39"/>
      <c r="P210" s="39">
        <v>91.75</v>
      </c>
      <c r="Q210" s="39">
        <v>13.350000000000001</v>
      </c>
      <c r="R210" s="39"/>
    </row>
    <row r="211" spans="11:18" x14ac:dyDescent="0.2">
      <c r="K211" s="39">
        <v>185</v>
      </c>
      <c r="L211" s="39">
        <v>12.212688605528207</v>
      </c>
      <c r="M211" s="39">
        <v>-0.96268860552820712</v>
      </c>
      <c r="N211" s="39">
        <v>-0.8945925563997601</v>
      </c>
      <c r="O211" s="39"/>
      <c r="P211" s="39">
        <v>92.25</v>
      </c>
      <c r="Q211" s="39">
        <v>13.350000000000001</v>
      </c>
      <c r="R211" s="39"/>
    </row>
    <row r="212" spans="11:18" x14ac:dyDescent="0.2">
      <c r="K212" s="39">
        <v>186</v>
      </c>
      <c r="L212" s="39">
        <v>11.808533133850498</v>
      </c>
      <c r="M212" s="39">
        <v>-1.9085331338504989</v>
      </c>
      <c r="N212" s="39">
        <v>-1.7735325061297167</v>
      </c>
      <c r="O212" s="39"/>
      <c r="P212" s="39">
        <v>92.75</v>
      </c>
      <c r="Q212" s="39">
        <v>13.5</v>
      </c>
      <c r="R212" s="39"/>
    </row>
    <row r="213" spans="11:18" x14ac:dyDescent="0.2">
      <c r="K213" s="39">
        <v>187</v>
      </c>
      <c r="L213" s="39">
        <v>9.8138740819038173</v>
      </c>
      <c r="M213" s="39">
        <v>-3.363874081903818</v>
      </c>
      <c r="N213" s="39">
        <v>-3.1259295031191261</v>
      </c>
      <c r="O213" s="39"/>
      <c r="P213" s="39">
        <v>93.25</v>
      </c>
      <c r="Q213" s="39">
        <v>13.5</v>
      </c>
      <c r="R213" s="39"/>
    </row>
    <row r="214" spans="11:18" x14ac:dyDescent="0.2">
      <c r="K214" s="39">
        <v>188</v>
      </c>
      <c r="L214" s="39">
        <v>10.559064624615674</v>
      </c>
      <c r="M214" s="39">
        <v>-0.6590646246156755</v>
      </c>
      <c r="N214" s="39">
        <v>-0.61244550312724155</v>
      </c>
      <c r="O214" s="39"/>
      <c r="P214" s="39">
        <v>93.75</v>
      </c>
      <c r="Q214" s="39">
        <v>13.5</v>
      </c>
      <c r="R214" s="39"/>
    </row>
    <row r="215" spans="11:18" x14ac:dyDescent="0.2">
      <c r="K215" s="39">
        <v>189</v>
      </c>
      <c r="L215" s="39">
        <v>10.824665433385395</v>
      </c>
      <c r="M215" s="39">
        <v>0.27533456661460676</v>
      </c>
      <c r="N215" s="39">
        <v>0.2558586986472482</v>
      </c>
      <c r="O215" s="39"/>
      <c r="P215" s="39">
        <v>94.25</v>
      </c>
      <c r="Q215" s="39">
        <v>13.5</v>
      </c>
      <c r="R215" s="39"/>
    </row>
    <row r="216" spans="11:18" x14ac:dyDescent="0.2">
      <c r="K216" s="39">
        <v>190</v>
      </c>
      <c r="L216" s="39">
        <v>11.699517022966241</v>
      </c>
      <c r="M216" s="39">
        <v>-1.0495170229662421</v>
      </c>
      <c r="N216" s="39">
        <v>-0.97527914132242888</v>
      </c>
      <c r="O216" s="39"/>
      <c r="P216" s="39">
        <v>94.75</v>
      </c>
      <c r="Q216" s="39">
        <v>13.5</v>
      </c>
      <c r="R216" s="39"/>
    </row>
    <row r="217" spans="11:18" x14ac:dyDescent="0.2">
      <c r="K217" s="39">
        <v>191</v>
      </c>
      <c r="L217" s="39">
        <v>11.753824280030555</v>
      </c>
      <c r="M217" s="39">
        <v>-1.7038242800305543</v>
      </c>
      <c r="N217" s="39">
        <v>-1.5833037906293719</v>
      </c>
      <c r="O217" s="39"/>
      <c r="P217" s="39">
        <v>95.25</v>
      </c>
      <c r="Q217" s="39">
        <v>13.5</v>
      </c>
      <c r="R217" s="39"/>
    </row>
    <row r="218" spans="11:18" x14ac:dyDescent="0.2">
      <c r="K218" s="39">
        <v>192</v>
      </c>
      <c r="L218" s="39">
        <v>11.024973229854337</v>
      </c>
      <c r="M218" s="39">
        <v>-0.97497322985433676</v>
      </c>
      <c r="N218" s="39">
        <v>-0.90600822437091388</v>
      </c>
      <c r="O218" s="39"/>
      <c r="P218" s="39">
        <v>95.75</v>
      </c>
      <c r="Q218" s="39">
        <v>13.950000000000001</v>
      </c>
      <c r="R218" s="39"/>
    </row>
    <row r="219" spans="11:18" x14ac:dyDescent="0.2">
      <c r="K219" s="39">
        <v>193</v>
      </c>
      <c r="L219" s="39">
        <v>10.613371881679987</v>
      </c>
      <c r="M219" s="39">
        <v>0.18662811832001402</v>
      </c>
      <c r="N219" s="39">
        <v>0.17342692590858383</v>
      </c>
      <c r="O219" s="39"/>
      <c r="P219" s="39">
        <v>96.25</v>
      </c>
      <c r="Q219" s="39">
        <v>13.950000000000001</v>
      </c>
      <c r="R219" s="39"/>
    </row>
    <row r="220" spans="11:18" x14ac:dyDescent="0.2">
      <c r="K220" s="39">
        <v>194</v>
      </c>
      <c r="L220" s="39">
        <v>9.9511147675251408</v>
      </c>
      <c r="M220" s="39">
        <v>0.69888523247485779</v>
      </c>
      <c r="N220" s="39">
        <v>0.64944938909573979</v>
      </c>
      <c r="O220" s="39"/>
      <c r="P220" s="39">
        <v>96.75</v>
      </c>
      <c r="Q220" s="39">
        <v>13.950000000000001</v>
      </c>
      <c r="R220" s="39"/>
    </row>
    <row r="221" spans="11:18" x14ac:dyDescent="0.2">
      <c r="K221" s="39">
        <v>195</v>
      </c>
      <c r="L221" s="39">
        <v>10.258942404031286</v>
      </c>
      <c r="M221" s="39">
        <v>-1.258942404031286</v>
      </c>
      <c r="N221" s="39">
        <v>-1.1698907591873524</v>
      </c>
      <c r="O221" s="39"/>
      <c r="P221" s="39">
        <v>97.25</v>
      </c>
      <c r="Q221" s="39">
        <v>14.100000000000001</v>
      </c>
      <c r="R221" s="39"/>
    </row>
    <row r="222" spans="11:18" x14ac:dyDescent="0.2">
      <c r="K222" s="39">
        <v>196</v>
      </c>
      <c r="L222" s="39">
        <v>11.411112795652311</v>
      </c>
      <c r="M222" s="39">
        <v>1.1888872043476901</v>
      </c>
      <c r="N222" s="39">
        <v>1.1047909337462301</v>
      </c>
      <c r="O222" s="39"/>
      <c r="P222" s="39">
        <v>97.75</v>
      </c>
      <c r="Q222" s="39">
        <v>14.100000000000001</v>
      </c>
      <c r="R222" s="39"/>
    </row>
    <row r="223" spans="11:18" x14ac:dyDescent="0.2">
      <c r="K223" s="39">
        <v>197</v>
      </c>
      <c r="L223" s="39">
        <v>11.144599606351559</v>
      </c>
      <c r="M223" s="39">
        <v>1.7554003936484399</v>
      </c>
      <c r="N223" s="39">
        <v>1.631231653352202</v>
      </c>
      <c r="O223" s="39"/>
      <c r="P223" s="39">
        <v>98.25</v>
      </c>
      <c r="Q223" s="39">
        <v>14.25</v>
      </c>
      <c r="R223" s="39"/>
    </row>
    <row r="224" spans="11:18" x14ac:dyDescent="0.2">
      <c r="K224" s="39">
        <v>198</v>
      </c>
      <c r="L224" s="39">
        <v>12.631302438664495</v>
      </c>
      <c r="M224" s="39">
        <v>-0.78130243866449334</v>
      </c>
      <c r="N224" s="39">
        <v>-0.72603679103767738</v>
      </c>
      <c r="O224" s="39"/>
      <c r="P224" s="39">
        <v>98.75</v>
      </c>
      <c r="Q224" s="39">
        <v>14.700000000000001</v>
      </c>
      <c r="R224" s="39"/>
    </row>
    <row r="225" spans="11:18" x14ac:dyDescent="0.2">
      <c r="K225" s="39">
        <v>199</v>
      </c>
      <c r="L225" s="39">
        <v>12.446774673275112</v>
      </c>
      <c r="M225" s="39">
        <v>-1.0467746732751131</v>
      </c>
      <c r="N225" s="39">
        <v>-0.97273077250758955</v>
      </c>
      <c r="O225" s="39"/>
      <c r="P225" s="39">
        <v>99.25</v>
      </c>
      <c r="Q225" s="39">
        <v>14.850000000000001</v>
      </c>
      <c r="R225" s="39"/>
    </row>
    <row r="226" spans="11:18" ht="13.5" thickBot="1" x14ac:dyDescent="0.25">
      <c r="K226" s="40">
        <v>200</v>
      </c>
      <c r="L226" s="40">
        <v>12.631302438664495</v>
      </c>
      <c r="M226" s="40">
        <v>0.11869756133550524</v>
      </c>
      <c r="N226" s="40">
        <v>0.11030145596798141</v>
      </c>
      <c r="O226" s="39"/>
      <c r="P226" s="40">
        <v>99.75</v>
      </c>
      <c r="Q226" s="40">
        <v>14.850000000000001</v>
      </c>
      <c r="R226" s="39"/>
    </row>
    <row r="227" spans="11:18" x14ac:dyDescent="0.2">
      <c r="K227" s="39"/>
      <c r="L227" s="39"/>
      <c r="M227" s="39"/>
      <c r="N227" s="39"/>
      <c r="O227" s="39"/>
      <c r="P227" s="39"/>
      <c r="Q227" s="39"/>
      <c r="R227" s="39"/>
    </row>
    <row r="228" spans="11:18" x14ac:dyDescent="0.2">
      <c r="K228" s="39"/>
      <c r="L228" s="39"/>
      <c r="M228" s="39"/>
      <c r="N228" s="39"/>
      <c r="O228" s="39"/>
      <c r="P228" s="39"/>
      <c r="Q228" s="39"/>
      <c r="R228" s="39"/>
    </row>
  </sheetData>
  <sortState ref="Q27:Q226">
    <sortCondition ref="Q27"/>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32"/>
  <sheetViews>
    <sheetView topLeftCell="A4" zoomScale="90" workbookViewId="0">
      <selection activeCell="C52" sqref="C52"/>
    </sheetView>
  </sheetViews>
  <sheetFormatPr defaultColWidth="8.85546875" defaultRowHeight="12.75" x14ac:dyDescent="0.2"/>
  <cols>
    <col min="1" max="1" width="38.28515625" bestFit="1" customWidth="1"/>
    <col min="6" max="6" width="13.7109375" customWidth="1"/>
    <col min="7" max="8" width="15.140625" customWidth="1"/>
    <col min="257" max="257" width="38.28515625" bestFit="1" customWidth="1"/>
    <col min="262" max="262" width="13.7109375" customWidth="1"/>
    <col min="263" max="264" width="15.140625" customWidth="1"/>
    <col min="513" max="513" width="38.28515625" bestFit="1" customWidth="1"/>
    <col min="518" max="518" width="13.7109375" customWidth="1"/>
    <col min="519" max="520" width="15.140625" customWidth="1"/>
    <col min="769" max="769" width="38.28515625" bestFit="1" customWidth="1"/>
    <col min="774" max="774" width="13.7109375" customWidth="1"/>
    <col min="775" max="776" width="15.140625" customWidth="1"/>
    <col min="1025" max="1025" width="38.28515625" bestFit="1" customWidth="1"/>
    <col min="1030" max="1030" width="13.7109375" customWidth="1"/>
    <col min="1031" max="1032" width="15.140625" customWidth="1"/>
    <col min="1281" max="1281" width="38.28515625" bestFit="1" customWidth="1"/>
    <col min="1286" max="1286" width="13.7109375" customWidth="1"/>
    <col min="1287" max="1288" width="15.140625" customWidth="1"/>
    <col min="1537" max="1537" width="38.28515625" bestFit="1" customWidth="1"/>
    <col min="1542" max="1542" width="13.7109375" customWidth="1"/>
    <col min="1543" max="1544" width="15.140625" customWidth="1"/>
    <col min="1793" max="1793" width="38.28515625" bestFit="1" customWidth="1"/>
    <col min="1798" max="1798" width="13.7109375" customWidth="1"/>
    <col min="1799" max="1800" width="15.140625" customWidth="1"/>
    <col min="2049" max="2049" width="38.28515625" bestFit="1" customWidth="1"/>
    <col min="2054" max="2054" width="13.7109375" customWidth="1"/>
    <col min="2055" max="2056" width="15.140625" customWidth="1"/>
    <col min="2305" max="2305" width="38.28515625" bestFit="1" customWidth="1"/>
    <col min="2310" max="2310" width="13.7109375" customWidth="1"/>
    <col min="2311" max="2312" width="15.140625" customWidth="1"/>
    <col min="2561" max="2561" width="38.28515625" bestFit="1" customWidth="1"/>
    <col min="2566" max="2566" width="13.7109375" customWidth="1"/>
    <col min="2567" max="2568" width="15.140625" customWidth="1"/>
    <col min="2817" max="2817" width="38.28515625" bestFit="1" customWidth="1"/>
    <col min="2822" max="2822" width="13.7109375" customWidth="1"/>
    <col min="2823" max="2824" width="15.140625" customWidth="1"/>
    <col min="3073" max="3073" width="38.28515625" bestFit="1" customWidth="1"/>
    <col min="3078" max="3078" width="13.7109375" customWidth="1"/>
    <col min="3079" max="3080" width="15.140625" customWidth="1"/>
    <col min="3329" max="3329" width="38.28515625" bestFit="1" customWidth="1"/>
    <col min="3334" max="3334" width="13.7109375" customWidth="1"/>
    <col min="3335" max="3336" width="15.140625" customWidth="1"/>
    <col min="3585" max="3585" width="38.28515625" bestFit="1" customWidth="1"/>
    <col min="3590" max="3590" width="13.7109375" customWidth="1"/>
    <col min="3591" max="3592" width="15.140625" customWidth="1"/>
    <col min="3841" max="3841" width="38.28515625" bestFit="1" customWidth="1"/>
    <col min="3846" max="3846" width="13.7109375" customWidth="1"/>
    <col min="3847" max="3848" width="15.140625" customWidth="1"/>
    <col min="4097" max="4097" width="38.28515625" bestFit="1" customWidth="1"/>
    <col min="4102" max="4102" width="13.7109375" customWidth="1"/>
    <col min="4103" max="4104" width="15.140625" customWidth="1"/>
    <col min="4353" max="4353" width="38.28515625" bestFit="1" customWidth="1"/>
    <col min="4358" max="4358" width="13.7109375" customWidth="1"/>
    <col min="4359" max="4360" width="15.140625" customWidth="1"/>
    <col min="4609" max="4609" width="38.28515625" bestFit="1" customWidth="1"/>
    <col min="4614" max="4614" width="13.7109375" customWidth="1"/>
    <col min="4615" max="4616" width="15.140625" customWidth="1"/>
    <col min="4865" max="4865" width="38.28515625" bestFit="1" customWidth="1"/>
    <col min="4870" max="4870" width="13.7109375" customWidth="1"/>
    <col min="4871" max="4872" width="15.140625" customWidth="1"/>
    <col min="5121" max="5121" width="38.28515625" bestFit="1" customWidth="1"/>
    <col min="5126" max="5126" width="13.7109375" customWidth="1"/>
    <col min="5127" max="5128" width="15.140625" customWidth="1"/>
    <col min="5377" max="5377" width="38.28515625" bestFit="1" customWidth="1"/>
    <col min="5382" max="5382" width="13.7109375" customWidth="1"/>
    <col min="5383" max="5384" width="15.140625" customWidth="1"/>
    <col min="5633" max="5633" width="38.28515625" bestFit="1" customWidth="1"/>
    <col min="5638" max="5638" width="13.7109375" customWidth="1"/>
    <col min="5639" max="5640" width="15.140625" customWidth="1"/>
    <col min="5889" max="5889" width="38.28515625" bestFit="1" customWidth="1"/>
    <col min="5894" max="5894" width="13.7109375" customWidth="1"/>
    <col min="5895" max="5896" width="15.140625" customWidth="1"/>
    <col min="6145" max="6145" width="38.28515625" bestFit="1" customWidth="1"/>
    <col min="6150" max="6150" width="13.7109375" customWidth="1"/>
    <col min="6151" max="6152" width="15.140625" customWidth="1"/>
    <col min="6401" max="6401" width="38.28515625" bestFit="1" customWidth="1"/>
    <col min="6406" max="6406" width="13.7109375" customWidth="1"/>
    <col min="6407" max="6408" width="15.140625" customWidth="1"/>
    <col min="6657" max="6657" width="38.28515625" bestFit="1" customWidth="1"/>
    <col min="6662" max="6662" width="13.7109375" customWidth="1"/>
    <col min="6663" max="6664" width="15.140625" customWidth="1"/>
    <col min="6913" max="6913" width="38.28515625" bestFit="1" customWidth="1"/>
    <col min="6918" max="6918" width="13.7109375" customWidth="1"/>
    <col min="6919" max="6920" width="15.140625" customWidth="1"/>
    <col min="7169" max="7169" width="38.28515625" bestFit="1" customWidth="1"/>
    <col min="7174" max="7174" width="13.7109375" customWidth="1"/>
    <col min="7175" max="7176" width="15.140625" customWidth="1"/>
    <col min="7425" max="7425" width="38.28515625" bestFit="1" customWidth="1"/>
    <col min="7430" max="7430" width="13.7109375" customWidth="1"/>
    <col min="7431" max="7432" width="15.140625" customWidth="1"/>
    <col min="7681" max="7681" width="38.28515625" bestFit="1" customWidth="1"/>
    <col min="7686" max="7686" width="13.7109375" customWidth="1"/>
    <col min="7687" max="7688" width="15.140625" customWidth="1"/>
    <col min="7937" max="7937" width="38.28515625" bestFit="1" customWidth="1"/>
    <col min="7942" max="7942" width="13.7109375" customWidth="1"/>
    <col min="7943" max="7944" width="15.140625" customWidth="1"/>
    <col min="8193" max="8193" width="38.28515625" bestFit="1" customWidth="1"/>
    <col min="8198" max="8198" width="13.7109375" customWidth="1"/>
    <col min="8199" max="8200" width="15.140625" customWidth="1"/>
    <col min="8449" max="8449" width="38.28515625" bestFit="1" customWidth="1"/>
    <col min="8454" max="8454" width="13.7109375" customWidth="1"/>
    <col min="8455" max="8456" width="15.140625" customWidth="1"/>
    <col min="8705" max="8705" width="38.28515625" bestFit="1" customWidth="1"/>
    <col min="8710" max="8710" width="13.7109375" customWidth="1"/>
    <col min="8711" max="8712" width="15.140625" customWidth="1"/>
    <col min="8961" max="8961" width="38.28515625" bestFit="1" customWidth="1"/>
    <col min="8966" max="8966" width="13.7109375" customWidth="1"/>
    <col min="8967" max="8968" width="15.140625" customWidth="1"/>
    <col min="9217" max="9217" width="38.28515625" bestFit="1" customWidth="1"/>
    <col min="9222" max="9222" width="13.7109375" customWidth="1"/>
    <col min="9223" max="9224" width="15.140625" customWidth="1"/>
    <col min="9473" max="9473" width="38.28515625" bestFit="1" customWidth="1"/>
    <col min="9478" max="9478" width="13.7109375" customWidth="1"/>
    <col min="9479" max="9480" width="15.140625" customWidth="1"/>
    <col min="9729" max="9729" width="38.28515625" bestFit="1" customWidth="1"/>
    <col min="9734" max="9734" width="13.7109375" customWidth="1"/>
    <col min="9735" max="9736" width="15.140625" customWidth="1"/>
    <col min="9985" max="9985" width="38.28515625" bestFit="1" customWidth="1"/>
    <col min="9990" max="9990" width="13.7109375" customWidth="1"/>
    <col min="9991" max="9992" width="15.140625" customWidth="1"/>
    <col min="10241" max="10241" width="38.28515625" bestFit="1" customWidth="1"/>
    <col min="10246" max="10246" width="13.7109375" customWidth="1"/>
    <col min="10247" max="10248" width="15.140625" customWidth="1"/>
    <col min="10497" max="10497" width="38.28515625" bestFit="1" customWidth="1"/>
    <col min="10502" max="10502" width="13.7109375" customWidth="1"/>
    <col min="10503" max="10504" width="15.140625" customWidth="1"/>
    <col min="10753" max="10753" width="38.28515625" bestFit="1" customWidth="1"/>
    <col min="10758" max="10758" width="13.7109375" customWidth="1"/>
    <col min="10759" max="10760" width="15.140625" customWidth="1"/>
    <col min="11009" max="11009" width="38.28515625" bestFit="1" customWidth="1"/>
    <col min="11014" max="11014" width="13.7109375" customWidth="1"/>
    <col min="11015" max="11016" width="15.140625" customWidth="1"/>
    <col min="11265" max="11265" width="38.28515625" bestFit="1" customWidth="1"/>
    <col min="11270" max="11270" width="13.7109375" customWidth="1"/>
    <col min="11271" max="11272" width="15.140625" customWidth="1"/>
    <col min="11521" max="11521" width="38.28515625" bestFit="1" customWidth="1"/>
    <col min="11526" max="11526" width="13.7109375" customWidth="1"/>
    <col min="11527" max="11528" width="15.140625" customWidth="1"/>
    <col min="11777" max="11777" width="38.28515625" bestFit="1" customWidth="1"/>
    <col min="11782" max="11782" width="13.7109375" customWidth="1"/>
    <col min="11783" max="11784" width="15.140625" customWidth="1"/>
    <col min="12033" max="12033" width="38.28515625" bestFit="1" customWidth="1"/>
    <col min="12038" max="12038" width="13.7109375" customWidth="1"/>
    <col min="12039" max="12040" width="15.140625" customWidth="1"/>
    <col min="12289" max="12289" width="38.28515625" bestFit="1" customWidth="1"/>
    <col min="12294" max="12294" width="13.7109375" customWidth="1"/>
    <col min="12295" max="12296" width="15.140625" customWidth="1"/>
    <col min="12545" max="12545" width="38.28515625" bestFit="1" customWidth="1"/>
    <col min="12550" max="12550" width="13.7109375" customWidth="1"/>
    <col min="12551" max="12552" width="15.140625" customWidth="1"/>
    <col min="12801" max="12801" width="38.28515625" bestFit="1" customWidth="1"/>
    <col min="12806" max="12806" width="13.7109375" customWidth="1"/>
    <col min="12807" max="12808" width="15.140625" customWidth="1"/>
    <col min="13057" max="13057" width="38.28515625" bestFit="1" customWidth="1"/>
    <col min="13062" max="13062" width="13.7109375" customWidth="1"/>
    <col min="13063" max="13064" width="15.140625" customWidth="1"/>
    <col min="13313" max="13313" width="38.28515625" bestFit="1" customWidth="1"/>
    <col min="13318" max="13318" width="13.7109375" customWidth="1"/>
    <col min="13319" max="13320" width="15.140625" customWidth="1"/>
    <col min="13569" max="13569" width="38.28515625" bestFit="1" customWidth="1"/>
    <col min="13574" max="13574" width="13.7109375" customWidth="1"/>
    <col min="13575" max="13576" width="15.140625" customWidth="1"/>
    <col min="13825" max="13825" width="38.28515625" bestFit="1" customWidth="1"/>
    <col min="13830" max="13830" width="13.7109375" customWidth="1"/>
    <col min="13831" max="13832" width="15.140625" customWidth="1"/>
    <col min="14081" max="14081" width="38.28515625" bestFit="1" customWidth="1"/>
    <col min="14086" max="14086" width="13.7109375" customWidth="1"/>
    <col min="14087" max="14088" width="15.140625" customWidth="1"/>
    <col min="14337" max="14337" width="38.28515625" bestFit="1" customWidth="1"/>
    <col min="14342" max="14342" width="13.7109375" customWidth="1"/>
    <col min="14343" max="14344" width="15.140625" customWidth="1"/>
    <col min="14593" max="14593" width="38.28515625" bestFit="1" customWidth="1"/>
    <col min="14598" max="14598" width="13.7109375" customWidth="1"/>
    <col min="14599" max="14600" width="15.140625" customWidth="1"/>
    <col min="14849" max="14849" width="38.28515625" bestFit="1" customWidth="1"/>
    <col min="14854" max="14854" width="13.7109375" customWidth="1"/>
    <col min="14855" max="14856" width="15.140625" customWidth="1"/>
    <col min="15105" max="15105" width="38.28515625" bestFit="1" customWidth="1"/>
    <col min="15110" max="15110" width="13.7109375" customWidth="1"/>
    <col min="15111" max="15112" width="15.140625" customWidth="1"/>
    <col min="15361" max="15361" width="38.28515625" bestFit="1" customWidth="1"/>
    <col min="15366" max="15366" width="13.7109375" customWidth="1"/>
    <col min="15367" max="15368" width="15.140625" customWidth="1"/>
    <col min="15617" max="15617" width="38.28515625" bestFit="1" customWidth="1"/>
    <col min="15622" max="15622" width="13.7109375" customWidth="1"/>
    <col min="15623" max="15624" width="15.140625" customWidth="1"/>
    <col min="15873" max="15873" width="38.28515625" bestFit="1" customWidth="1"/>
    <col min="15878" max="15878" width="13.7109375" customWidth="1"/>
    <col min="15879" max="15880" width="15.140625" customWidth="1"/>
    <col min="16129" max="16129" width="38.28515625" bestFit="1" customWidth="1"/>
    <col min="16134" max="16134" width="13.7109375" customWidth="1"/>
    <col min="16135" max="16136" width="15.140625" customWidth="1"/>
  </cols>
  <sheetData>
    <row r="1" spans="1:2" x14ac:dyDescent="0.2">
      <c r="A1" s="1" t="s">
        <v>26</v>
      </c>
    </row>
    <row r="3" spans="1:2" ht="25.5" x14ac:dyDescent="0.2">
      <c r="A3" s="2" t="s">
        <v>27</v>
      </c>
    </row>
    <row r="5" spans="1:2" x14ac:dyDescent="0.2">
      <c r="A5" s="3" t="s">
        <v>28</v>
      </c>
    </row>
    <row r="6" spans="1:2" x14ac:dyDescent="0.2">
      <c r="A6" s="4" t="s">
        <v>29</v>
      </c>
      <c r="B6" s="5" t="s">
        <v>46</v>
      </c>
    </row>
    <row r="7" spans="1:2" x14ac:dyDescent="0.2">
      <c r="A7" s="4" t="s">
        <v>30</v>
      </c>
      <c r="B7" s="5" t="s">
        <v>369</v>
      </c>
    </row>
    <row r="8" spans="1:2" x14ac:dyDescent="0.2">
      <c r="A8" s="6"/>
      <c r="B8" s="7"/>
    </row>
    <row r="9" spans="1:2" x14ac:dyDescent="0.2">
      <c r="A9" s="3" t="s">
        <v>31</v>
      </c>
      <c r="B9" s="7"/>
    </row>
    <row r="10" spans="1:2" x14ac:dyDescent="0.2">
      <c r="A10" s="4" t="s">
        <v>32</v>
      </c>
      <c r="B10" s="39">
        <v>1.0366713207632343</v>
      </c>
    </row>
    <row r="11" spans="1:2" x14ac:dyDescent="0.2">
      <c r="A11" s="4" t="s">
        <v>33</v>
      </c>
      <c r="B11" s="39">
        <v>1.2964906883460179</v>
      </c>
    </row>
    <row r="12" spans="1:2" ht="13.5" thickBot="1" x14ac:dyDescent="0.25">
      <c r="A12" s="4" t="s">
        <v>34</v>
      </c>
      <c r="B12" s="40">
        <v>-0.10283307294168882</v>
      </c>
    </row>
    <row r="13" spans="1:2" x14ac:dyDescent="0.2">
      <c r="A13" s="6"/>
      <c r="B13" s="7"/>
    </row>
    <row r="14" spans="1:2" x14ac:dyDescent="0.2">
      <c r="A14" s="4" t="s">
        <v>35</v>
      </c>
      <c r="B14" s="39">
        <v>0.75163035431014258</v>
      </c>
    </row>
    <row r="16" spans="1:2" x14ac:dyDescent="0.2">
      <c r="A16" s="3" t="s">
        <v>36</v>
      </c>
    </row>
    <row r="17" spans="1:4" x14ac:dyDescent="0.2">
      <c r="A17" s="4" t="s">
        <v>37</v>
      </c>
      <c r="B17" s="46">
        <v>7.8940000000000001</v>
      </c>
    </row>
    <row r="18" spans="1:4" x14ac:dyDescent="0.2">
      <c r="A18" s="4" t="s">
        <v>38</v>
      </c>
      <c r="B18" s="8">
        <v>1.3830139689066567</v>
      </c>
    </row>
    <row r="19" spans="1:4" x14ac:dyDescent="0.2">
      <c r="A19" s="4" t="s">
        <v>39</v>
      </c>
      <c r="B19" s="8">
        <v>5.2479999999999993</v>
      </c>
    </row>
    <row r="20" spans="1:4" x14ac:dyDescent="0.2">
      <c r="A20" s="4" t="s">
        <v>40</v>
      </c>
      <c r="B20" s="8">
        <v>1.1285673757503583</v>
      </c>
    </row>
    <row r="22" spans="1:4" x14ac:dyDescent="0.2">
      <c r="A22" s="39" t="s">
        <v>307</v>
      </c>
      <c r="B22" s="39">
        <v>0.75163035431014258</v>
      </c>
    </row>
    <row r="23" spans="1:4" x14ac:dyDescent="0.2">
      <c r="A23" s="39" t="s">
        <v>52</v>
      </c>
      <c r="B23" s="39">
        <v>1.2964906883460179</v>
      </c>
    </row>
    <row r="24" spans="1:4" x14ac:dyDescent="0.2">
      <c r="A24" s="39" t="s">
        <v>46</v>
      </c>
      <c r="B24" s="39">
        <v>1.0366713207632343</v>
      </c>
    </row>
    <row r="25" spans="1:4" ht="13.5" thickBot="1" x14ac:dyDescent="0.25">
      <c r="A25" s="40" t="s">
        <v>327</v>
      </c>
      <c r="B25" s="40">
        <v>-0.10283307294168882</v>
      </c>
    </row>
    <row r="29" spans="1:4" s="10" customFormat="1" x14ac:dyDescent="0.2">
      <c r="A29" s="9" t="s">
        <v>41</v>
      </c>
    </row>
    <row r="30" spans="1:4" x14ac:dyDescent="0.2">
      <c r="B30" s="11"/>
      <c r="C30" s="11" t="str">
        <f>CONCATENATE("Low ", B6)</f>
        <v>Low Quality</v>
      </c>
      <c r="D30" s="11" t="str">
        <f>CONCATENATE("High ", B6)</f>
        <v>High Quality</v>
      </c>
    </row>
    <row r="31" spans="1:4" x14ac:dyDescent="0.2">
      <c r="B31" s="12" t="str">
        <f>CONCATENATE("Low ", B7)</f>
        <v>Low Brand Image</v>
      </c>
      <c r="C31" s="11">
        <f>((B17-B18)*B10)+((B19-B20)*B11)+((B17-B18)*(B19-B20))*B12+B14</f>
        <v>10.084044594664613</v>
      </c>
      <c r="D31" s="11">
        <f>(B17+B18)*B10+((B19-B20)*B11)+((B17+B18)*(B19-B20)*B12)+B14</f>
        <v>11.779778505029062</v>
      </c>
    </row>
    <row r="32" spans="1:4" x14ac:dyDescent="0.2">
      <c r="B32" s="12" t="str">
        <f xml:space="preserve"> CONCATENATE("High ", B7)</f>
        <v>High Brand Image</v>
      </c>
      <c r="C32" s="11">
        <f>((B17-B18)*B10)+(B19+B20)*B11+((B17-B18)*(B19+B20)*B12)+B14</f>
        <v>11.49914616898406</v>
      </c>
      <c r="D32" s="11">
        <f>(B17+B18)*B10+(B19+B20)*B11+((B17+B18)*(B19+B20))*B12+B14</f>
        <v>12.552862583129217</v>
      </c>
    </row>
  </sheetData>
  <pageMargins left="0.75" right="0.75" top="1" bottom="1" header="0.5" footer="0.5"/>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18"/>
  <sheetViews>
    <sheetView topLeftCell="K13" workbookViewId="0">
      <selection activeCell="AO31" sqref="AO31"/>
    </sheetView>
  </sheetViews>
  <sheetFormatPr defaultRowHeight="12.75" x14ac:dyDescent="0.2"/>
  <cols>
    <col min="1" max="1" width="13.5703125" customWidth="1"/>
    <col min="13" max="13" width="17.5703125" bestFit="1" customWidth="1"/>
    <col min="16" max="16" width="12" bestFit="1" customWidth="1"/>
    <col min="17" max="17" width="17.5703125" bestFit="1" customWidth="1"/>
    <col min="21" max="21" width="16" bestFit="1" customWidth="1"/>
    <col min="24" max="24" width="11.140625" bestFit="1" customWidth="1"/>
    <col min="40" max="40" width="8.5703125" bestFit="1" customWidth="1"/>
  </cols>
  <sheetData>
    <row r="1" spans="1:50" x14ac:dyDescent="0.2">
      <c r="A1" s="38"/>
      <c r="B1" s="38" t="s">
        <v>258</v>
      </c>
      <c r="C1" s="42" t="s">
        <v>43</v>
      </c>
      <c r="D1" s="38" t="s">
        <v>3</v>
      </c>
      <c r="E1" s="38" t="s">
        <v>44</v>
      </c>
      <c r="F1" s="38" t="s">
        <v>46</v>
      </c>
      <c r="G1" s="38" t="s">
        <v>49</v>
      </c>
      <c r="H1" s="38" t="s">
        <v>8</v>
      </c>
      <c r="I1" s="38" t="s">
        <v>52</v>
      </c>
      <c r="J1" s="38" t="s">
        <v>54</v>
      </c>
      <c r="K1" s="38" t="s">
        <v>259</v>
      </c>
      <c r="L1" s="42" t="s">
        <v>55</v>
      </c>
      <c r="M1" s="84" t="s">
        <v>263</v>
      </c>
      <c r="N1" s="42" t="s">
        <v>264</v>
      </c>
      <c r="O1" s="42" t="s">
        <v>270</v>
      </c>
      <c r="P1" s="38" t="s">
        <v>42</v>
      </c>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row>
    <row r="2" spans="1:50" x14ac:dyDescent="0.2">
      <c r="A2" s="39" t="s">
        <v>258</v>
      </c>
      <c r="B2" s="39">
        <v>1</v>
      </c>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row>
    <row r="3" spans="1:50" x14ac:dyDescent="0.2">
      <c r="A3" s="39" t="s">
        <v>43</v>
      </c>
      <c r="B3" s="39">
        <v>-5.0620783122198983E-2</v>
      </c>
      <c r="C3" s="39">
        <v>1</v>
      </c>
      <c r="D3" s="39"/>
      <c r="E3" s="39"/>
      <c r="F3" s="39"/>
      <c r="G3" s="39"/>
      <c r="H3" s="39"/>
      <c r="I3" s="39"/>
      <c r="J3" s="39"/>
      <c r="K3" s="39"/>
      <c r="L3" s="39"/>
      <c r="M3" s="39"/>
      <c r="N3" s="39"/>
      <c r="O3" s="39"/>
      <c r="P3" s="39"/>
      <c r="Q3" s="49"/>
      <c r="R3" s="49"/>
      <c r="S3" s="49"/>
      <c r="T3" s="49"/>
      <c r="U3" s="49"/>
      <c r="V3" s="49"/>
      <c r="W3" s="49"/>
      <c r="X3" s="49"/>
      <c r="Y3" s="39"/>
      <c r="Z3" s="39"/>
      <c r="AA3" s="39"/>
      <c r="AB3" s="39"/>
      <c r="AC3" s="39"/>
      <c r="AD3" s="39"/>
      <c r="AE3" s="39"/>
      <c r="AF3" s="39"/>
      <c r="AG3" s="39"/>
      <c r="AH3" s="39"/>
      <c r="AI3" s="39"/>
      <c r="AJ3" s="39"/>
      <c r="AK3" s="39"/>
      <c r="AL3" s="39"/>
      <c r="AM3" s="39"/>
      <c r="AN3" s="39"/>
      <c r="AO3" s="39"/>
      <c r="AP3" s="39"/>
      <c r="AQ3" s="39"/>
      <c r="AR3" s="39"/>
      <c r="AS3" s="39"/>
      <c r="AT3" s="70"/>
      <c r="AU3" s="70"/>
      <c r="AV3" s="70"/>
      <c r="AW3" s="64"/>
      <c r="AX3" s="64"/>
    </row>
    <row r="4" spans="1:50" x14ac:dyDescent="0.2">
      <c r="A4" s="39" t="s">
        <v>3</v>
      </c>
      <c r="B4" s="39">
        <v>7.1938469689458648E-2</v>
      </c>
      <c r="C4" s="39">
        <v>-3.0556616567607039E-2</v>
      </c>
      <c r="D4" s="39">
        <v>1</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spans="1:50" x14ac:dyDescent="0.2">
      <c r="A5" s="39" t="s">
        <v>44</v>
      </c>
      <c r="B5" s="39">
        <v>0.22344762586797343</v>
      </c>
      <c r="C5" s="39">
        <v>-0.14045016193339743</v>
      </c>
      <c r="D5" s="39">
        <v>-0.26036202586680002</v>
      </c>
      <c r="E5" s="39">
        <v>1</v>
      </c>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spans="1:50" x14ac:dyDescent="0.2">
      <c r="A6" s="39" t="s">
        <v>46</v>
      </c>
      <c r="B6" s="39">
        <v>8.4010954071201127E-2</v>
      </c>
      <c r="C6" s="39">
        <v>-4.9291360536159956E-2</v>
      </c>
      <c r="D6" s="39">
        <v>-0.54404006595038612</v>
      </c>
      <c r="E6" s="39">
        <v>0.38216010748078655</v>
      </c>
      <c r="F6" s="39">
        <v>1</v>
      </c>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row>
    <row r="7" spans="1:50" x14ac:dyDescent="0.2">
      <c r="A7" s="39" t="s">
        <v>49</v>
      </c>
      <c r="B7" s="39">
        <v>0.31150628660692975</v>
      </c>
      <c r="C7" s="39">
        <v>7.048810190672411E-2</v>
      </c>
      <c r="D7" s="39">
        <v>2.4818346202132108E-2</v>
      </c>
      <c r="E7" s="39">
        <v>0.40944714624745304</v>
      </c>
      <c r="F7" s="39">
        <v>0.24008303587735025</v>
      </c>
      <c r="G7" s="39">
        <v>1</v>
      </c>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row>
    <row r="8" spans="1:50" x14ac:dyDescent="0.2">
      <c r="A8" s="39" t="s">
        <v>8</v>
      </c>
      <c r="B8" s="39">
        <v>0.25882412347017725</v>
      </c>
      <c r="C8" s="39">
        <v>5.6808812020891879E-3</v>
      </c>
      <c r="D8" s="39">
        <v>0.22327488102127249</v>
      </c>
      <c r="E8" s="39">
        <v>0.16695872526547734</v>
      </c>
      <c r="F8" s="39">
        <v>-5.3901000870002803E-2</v>
      </c>
      <c r="G8" s="39">
        <v>0.40378099452801069</v>
      </c>
      <c r="H8" s="39">
        <v>1</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row>
    <row r="9" spans="1:50" x14ac:dyDescent="0.2">
      <c r="A9" s="39" t="s">
        <v>52</v>
      </c>
      <c r="B9" s="39">
        <v>0.2584721662844337</v>
      </c>
      <c r="C9" s="39">
        <v>5.3298160257430477E-3</v>
      </c>
      <c r="D9" s="39">
        <v>0.37899597934034429</v>
      </c>
      <c r="E9" s="39">
        <v>0.29037523455308084</v>
      </c>
      <c r="F9" s="39">
        <v>-0.11610408266796415</v>
      </c>
      <c r="G9" s="39">
        <v>0.66812277795998143</v>
      </c>
      <c r="H9" s="39">
        <v>0.62675411687401783</v>
      </c>
      <c r="I9" s="39">
        <v>1</v>
      </c>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row>
    <row r="10" spans="1:50" x14ac:dyDescent="0.2">
      <c r="A10" s="39" t="s">
        <v>54</v>
      </c>
      <c r="B10" s="39">
        <v>7.5602924212676823E-2</v>
      </c>
      <c r="C10" s="39">
        <v>0.1489892660654861</v>
      </c>
      <c r="D10" s="39">
        <v>0.58926244153105511</v>
      </c>
      <c r="E10" s="39">
        <v>-0.33157800460067532</v>
      </c>
      <c r="F10" s="39">
        <v>-0.44811201416139135</v>
      </c>
      <c r="G10" s="39">
        <v>2.6482510498173129E-3</v>
      </c>
      <c r="H10" s="39">
        <v>9.917505859352424E-2</v>
      </c>
      <c r="I10" s="39">
        <v>0.19998110994560406</v>
      </c>
      <c r="J10" s="39">
        <v>1</v>
      </c>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row>
    <row r="11" spans="1:50" x14ac:dyDescent="0.2">
      <c r="A11" s="39" t="s">
        <v>259</v>
      </c>
      <c r="B11" s="39">
        <v>0.1386998773503294</v>
      </c>
      <c r="C11" s="39">
        <v>-8.7947354639767543E-3</v>
      </c>
      <c r="D11" s="39">
        <v>4.5013507697200554E-3</v>
      </c>
      <c r="E11" s="39">
        <v>0.26288171491565648</v>
      </c>
      <c r="F11" s="39">
        <v>8.303682622807175E-2</v>
      </c>
      <c r="G11" s="39">
        <v>0.36420547315613921</v>
      </c>
      <c r="H11" s="39">
        <v>0.23012907303143582</v>
      </c>
      <c r="I11" s="39">
        <v>0.28367167827287876</v>
      </c>
      <c r="J11" s="39">
        <v>-6.048526213717316E-2</v>
      </c>
      <c r="K11" s="39">
        <v>1</v>
      </c>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row>
    <row r="12" spans="1:50" x14ac:dyDescent="0.2">
      <c r="A12" s="39" t="s">
        <v>55</v>
      </c>
      <c r="B12" s="39">
        <v>5.7807803695791374E-2</v>
      </c>
      <c r="C12" s="39">
        <v>4.0347475851030379E-2</v>
      </c>
      <c r="D12" s="39">
        <v>0.57520810929599575</v>
      </c>
      <c r="E12" s="39">
        <v>-0.21662053998458405</v>
      </c>
      <c r="F12" s="39">
        <v>-0.48721258910472259</v>
      </c>
      <c r="G12" s="39">
        <v>0.14530966434092674</v>
      </c>
      <c r="H12" s="39">
        <v>0.26007458906201325</v>
      </c>
      <c r="I12" s="39">
        <v>0.27218675859299546</v>
      </c>
      <c r="J12" s="39">
        <v>0.46974578272245188</v>
      </c>
      <c r="K12" s="39">
        <v>0.41926459785297532</v>
      </c>
      <c r="L12" s="39">
        <v>1</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row>
    <row r="13" spans="1:50" x14ac:dyDescent="0.2">
      <c r="A13" s="39" t="s">
        <v>263</v>
      </c>
      <c r="B13" s="39">
        <v>0.19597125096323062</v>
      </c>
      <c r="C13" s="39">
        <v>1.6053687684703302E-2</v>
      </c>
      <c r="D13" s="39">
        <v>1.3571783154480108E-2</v>
      </c>
      <c r="E13" s="39">
        <v>0.25403438193711042</v>
      </c>
      <c r="F13" s="39">
        <v>6.6617281568383452E-2</v>
      </c>
      <c r="G13" s="39">
        <v>0.41334613198610742</v>
      </c>
      <c r="H13" s="39">
        <v>0.32307395472715289</v>
      </c>
      <c r="I13" s="39">
        <v>0.29867737025659047</v>
      </c>
      <c r="J13" s="39">
        <v>-5.5161301508333212E-2</v>
      </c>
      <c r="K13" s="39">
        <v>0.77297159626649903</v>
      </c>
      <c r="L13" s="39">
        <v>0.51298082235073983</v>
      </c>
      <c r="M13" s="39">
        <v>1</v>
      </c>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row>
    <row r="14" spans="1:50" x14ac:dyDescent="0.2">
      <c r="A14" s="39" t="s">
        <v>264</v>
      </c>
      <c r="B14" s="39">
        <v>0.17450983034678064</v>
      </c>
      <c r="C14" s="39">
        <v>1.6452516960993698E-2</v>
      </c>
      <c r="D14" s="39">
        <v>1.7746054121384129E-3</v>
      </c>
      <c r="E14" s="39">
        <v>0.23989568595000757</v>
      </c>
      <c r="F14" s="39">
        <v>0.14092171384459601</v>
      </c>
      <c r="G14" s="39">
        <v>0.41924186212617121</v>
      </c>
      <c r="H14" s="39">
        <v>0.24668087584748452</v>
      </c>
      <c r="I14" s="39">
        <v>0.29634197572513515</v>
      </c>
      <c r="J14" s="39">
        <v>-9.4274238873546884E-2</v>
      </c>
      <c r="K14" s="39">
        <v>0.69608476670485087</v>
      </c>
      <c r="L14" s="39">
        <v>0.35830118588849025</v>
      </c>
      <c r="M14" s="43">
        <v>0.8398519975698362</v>
      </c>
      <c r="N14" s="39">
        <v>1</v>
      </c>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row>
    <row r="15" spans="1:50" x14ac:dyDescent="0.2">
      <c r="A15" s="39" t="s">
        <v>270</v>
      </c>
      <c r="B15" s="39">
        <v>0.40513553089359511</v>
      </c>
      <c r="C15" s="39">
        <v>-4.8260563966092525E-2</v>
      </c>
      <c r="D15" s="39">
        <v>-0.12271848800459795</v>
      </c>
      <c r="E15" s="39">
        <v>0.399936556368298</v>
      </c>
      <c r="F15" s="39">
        <v>0.43337152682552693</v>
      </c>
      <c r="G15" s="39">
        <v>0.66922489563277299</v>
      </c>
      <c r="H15" s="39">
        <v>0.23703778509769427</v>
      </c>
      <c r="I15" s="39">
        <v>0.33800492996689019</v>
      </c>
      <c r="J15" s="39">
        <v>-0.21771221938500498</v>
      </c>
      <c r="K15" s="39">
        <v>0.31459065307077172</v>
      </c>
      <c r="L15" s="39">
        <v>-2.8396549113027755E-3</v>
      </c>
      <c r="M15" s="39">
        <v>0.42508199546192704</v>
      </c>
      <c r="N15" s="39">
        <v>0.50441271527576892</v>
      </c>
      <c r="O15" s="39">
        <v>1</v>
      </c>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row>
    <row r="16" spans="1:50" ht="13.5" thickBot="1" x14ac:dyDescent="0.25">
      <c r="A16" s="40" t="s">
        <v>42</v>
      </c>
      <c r="B16" s="45">
        <v>0.18319902463272017</v>
      </c>
      <c r="C16" s="45">
        <v>-0.02</v>
      </c>
      <c r="D16" s="45">
        <v>-0.11204092741455905</v>
      </c>
      <c r="E16" s="45">
        <v>0.42135048580019224</v>
      </c>
      <c r="F16" s="45">
        <v>0.34793901554936396</v>
      </c>
      <c r="G16" s="45">
        <v>0.44642464540925281</v>
      </c>
      <c r="H16" s="45">
        <v>0.17785528071156187</v>
      </c>
      <c r="I16" s="45">
        <v>0.3020229081254398</v>
      </c>
      <c r="J16" s="45">
        <v>-0.12933536288237946</v>
      </c>
      <c r="K16" s="45">
        <v>0.31441179283716753</v>
      </c>
      <c r="L16" s="45">
        <v>6.6405220671487408E-2</v>
      </c>
      <c r="M16" s="45">
        <v>0.39063973366111393</v>
      </c>
      <c r="N16" s="45">
        <v>0.37334557719177974</v>
      </c>
      <c r="O16" s="45">
        <v>0.50168539750798447</v>
      </c>
      <c r="P16" s="45">
        <v>1</v>
      </c>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row>
    <row r="17" spans="1:49" ht="15" x14ac:dyDescent="0.2">
      <c r="A17" s="23"/>
      <c r="B17" s="23"/>
      <c r="C17" s="23"/>
      <c r="D17" s="23"/>
      <c r="E17" s="24"/>
      <c r="F17" s="25"/>
      <c r="G17" s="24"/>
      <c r="H17" s="24"/>
      <c r="I17" s="24"/>
      <c r="J17" s="24"/>
      <c r="K17" s="24"/>
      <c r="L17" s="24"/>
      <c r="M17" s="24"/>
      <c r="N17" s="24"/>
      <c r="O17" s="23"/>
    </row>
    <row r="18" spans="1:49" ht="15.75" x14ac:dyDescent="0.2">
      <c r="A18" s="21" t="s">
        <v>258</v>
      </c>
      <c r="B18" s="21" t="s">
        <v>3</v>
      </c>
      <c r="C18" s="21" t="s">
        <v>44</v>
      </c>
      <c r="D18" s="21" t="s">
        <v>46</v>
      </c>
      <c r="E18" s="21" t="s">
        <v>49</v>
      </c>
      <c r="F18" s="21" t="s">
        <v>8</v>
      </c>
      <c r="G18" s="21" t="s">
        <v>52</v>
      </c>
      <c r="H18" s="21" t="s">
        <v>54</v>
      </c>
      <c r="I18" s="21" t="s">
        <v>259</v>
      </c>
      <c r="J18" s="21" t="s">
        <v>263</v>
      </c>
      <c r="K18" s="21" t="s">
        <v>42</v>
      </c>
      <c r="M18" t="s">
        <v>332</v>
      </c>
      <c r="O18" s="39"/>
      <c r="P18" s="39"/>
      <c r="Q18" s="39"/>
      <c r="R18" s="39"/>
      <c r="S18" s="39"/>
      <c r="T18" s="39"/>
      <c r="U18" s="39"/>
      <c r="V18" s="39" t="s">
        <v>335</v>
      </c>
      <c r="W18" s="39"/>
      <c r="X18" s="39"/>
      <c r="Y18" s="39" t="s">
        <v>336</v>
      </c>
      <c r="Z18" s="39"/>
      <c r="AA18" s="39"/>
      <c r="AB18" s="39"/>
      <c r="AC18" s="39"/>
      <c r="AD18" s="39"/>
      <c r="AE18" s="39"/>
      <c r="AF18" s="39"/>
      <c r="AG18" s="39"/>
      <c r="AH18" s="39"/>
      <c r="AI18" s="39"/>
      <c r="AJ18" s="39"/>
      <c r="AK18" s="39" t="s">
        <v>337</v>
      </c>
      <c r="AL18" s="39"/>
      <c r="AM18" s="39" t="s">
        <v>338</v>
      </c>
      <c r="AN18" s="39"/>
      <c r="AO18" s="39"/>
      <c r="AP18" s="39"/>
      <c r="AQ18" s="39"/>
      <c r="AR18" s="39"/>
      <c r="AS18" s="39"/>
      <c r="AT18" s="39"/>
      <c r="AU18" s="39"/>
      <c r="AV18" s="39"/>
      <c r="AW18" s="39"/>
    </row>
    <row r="19" spans="1:49" ht="15.75" thickBot="1" x14ac:dyDescent="0.25">
      <c r="A19" s="23">
        <v>3</v>
      </c>
      <c r="B19" s="23">
        <v>1</v>
      </c>
      <c r="C19" s="23">
        <v>1</v>
      </c>
      <c r="D19" s="24">
        <v>8.5</v>
      </c>
      <c r="E19" s="25">
        <v>5.4</v>
      </c>
      <c r="F19" s="24">
        <v>4.8</v>
      </c>
      <c r="G19" s="24">
        <v>6</v>
      </c>
      <c r="H19" s="24">
        <v>6.8</v>
      </c>
      <c r="I19" s="24">
        <v>5</v>
      </c>
      <c r="J19" s="24">
        <v>3.7</v>
      </c>
      <c r="K19" s="23">
        <v>1</v>
      </c>
      <c r="M19" s="39"/>
      <c r="N19" s="39"/>
      <c r="O19" s="39" t="s">
        <v>333</v>
      </c>
      <c r="P19" s="39">
        <v>20</v>
      </c>
      <c r="Q19" s="39"/>
      <c r="R19" s="39" t="s">
        <v>334</v>
      </c>
      <c r="S19" s="39">
        <v>0.05</v>
      </c>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row>
    <row r="20" spans="1:49" ht="15.75" thickTop="1" x14ac:dyDescent="0.2">
      <c r="A20" s="23">
        <v>13</v>
      </c>
      <c r="B20" s="23">
        <v>0</v>
      </c>
      <c r="C20" s="23">
        <v>0</v>
      </c>
      <c r="D20" s="24">
        <v>8.1999999999999993</v>
      </c>
      <c r="E20" s="25">
        <v>2.7</v>
      </c>
      <c r="F20" s="24">
        <v>3.4</v>
      </c>
      <c r="G20" s="24">
        <v>3.1</v>
      </c>
      <c r="H20" s="24">
        <v>5.3</v>
      </c>
      <c r="I20" s="24">
        <v>3.9</v>
      </c>
      <c r="J20" s="24">
        <v>4.9000000000000004</v>
      </c>
      <c r="K20" s="23">
        <v>0</v>
      </c>
      <c r="M20" s="65" t="str">
        <f t="array" ref="M20:T31">[1]!LogitCoeff(A18:K218,TRUE,TRUE,TRUE,S19,P19)</f>
        <v/>
      </c>
      <c r="N20" s="65" t="str">
        <v>coeff</v>
      </c>
      <c r="O20" s="65" t="str">
        <v>s.e.</v>
      </c>
      <c r="P20" s="65" t="str">
        <v>Wald</v>
      </c>
      <c r="Q20" s="65" t="str">
        <v>p-value</v>
      </c>
      <c r="R20" s="65" t="str">
        <v>exp(b)</v>
      </c>
      <c r="S20" s="65" t="str">
        <v>lower</v>
      </c>
      <c r="T20" s="65" t="str">
        <v>upper</v>
      </c>
      <c r="U20" s="65" t="s">
        <v>341</v>
      </c>
      <c r="V20" s="112" t="str">
        <f t="array" ref="V20:W29">[1]!LogitLL(A19:K218,N21:N31,TRUE)</f>
        <v>LL</v>
      </c>
      <c r="W20" s="66">
        <v>-96.199871477182285</v>
      </c>
      <c r="X20" s="39"/>
      <c r="Y20" s="67">
        <f t="array" ref="Y20:AI30">[1]!LogitCov(A19:K218,N21:N31)</f>
        <v>6.206350251998753</v>
      </c>
      <c r="Z20" s="68">
        <v>-2.6154478138645395E-3</v>
      </c>
      <c r="AA20" s="68">
        <v>-1.8010599768750975E-2</v>
      </c>
      <c r="AB20" s="68">
        <v>3.204931747681218E-3</v>
      </c>
      <c r="AC20" s="68">
        <v>-0.33627639319366692</v>
      </c>
      <c r="AD20" s="68">
        <v>9.109009326934582E-2</v>
      </c>
      <c r="AE20" s="68">
        <v>7.6114887476822117E-3</v>
      </c>
      <c r="AF20" s="68">
        <v>-0.25580618048558851</v>
      </c>
      <c r="AG20" s="68">
        <v>-0.15256074650629628</v>
      </c>
      <c r="AH20" s="68">
        <v>-7.4054984208614238E-3</v>
      </c>
      <c r="AI20" s="69">
        <v>-0.39296001937534975</v>
      </c>
      <c r="AJ20" s="39"/>
      <c r="AK20" s="66">
        <f t="array" ref="AK20:AK30">[1]!LogitConverge(A19:K218,N21:N31)</f>
        <v>-7.1054273576010019E-15</v>
      </c>
      <c r="AL20" s="39"/>
      <c r="AM20" s="39" t="str">
        <f t="array" ref="AM20:AP24">[1]!LogitCorrect(A19:K218,N21:N31,TRUE,AN26)</f>
        <v/>
      </c>
      <c r="AN20" s="70" t="str">
        <v>Obs Suc</v>
      </c>
      <c r="AO20" s="70" t="str">
        <v>Obs Fail</v>
      </c>
      <c r="AP20" s="70" t="str">
        <v>Total</v>
      </c>
      <c r="AQ20" s="70"/>
      <c r="AR20" s="70"/>
      <c r="AS20" s="70"/>
      <c r="AT20" s="70"/>
      <c r="AU20" s="39"/>
      <c r="AV20" s="39"/>
      <c r="AW20" s="39"/>
    </row>
    <row r="21" spans="1:49" ht="15" x14ac:dyDescent="0.2">
      <c r="A21" s="23">
        <v>12</v>
      </c>
      <c r="B21" s="23">
        <v>1</v>
      </c>
      <c r="C21" s="23">
        <v>1</v>
      </c>
      <c r="D21" s="24">
        <v>9.1999999999999993</v>
      </c>
      <c r="E21" s="25">
        <v>4.9000000000000004</v>
      </c>
      <c r="F21" s="24">
        <v>5.4</v>
      </c>
      <c r="G21" s="24">
        <v>5.8</v>
      </c>
      <c r="H21" s="24">
        <v>4.5</v>
      </c>
      <c r="I21" s="24">
        <v>5.4</v>
      </c>
      <c r="J21" s="24">
        <v>4.5</v>
      </c>
      <c r="K21" s="23">
        <v>1</v>
      </c>
      <c r="M21" s="39" t="str">
        <v>intercept</v>
      </c>
      <c r="N21" s="43">
        <v>-12.403155756911882</v>
      </c>
      <c r="O21" s="39">
        <v>2.4912547545361368</v>
      </c>
      <c r="P21" s="39">
        <v>24.78723669852004</v>
      </c>
      <c r="Q21" s="39">
        <v>6.4019980494656181E-7</v>
      </c>
      <c r="R21" s="39">
        <v>4.1056119293029317E-6</v>
      </c>
      <c r="S21" s="39" t="str">
        <v/>
      </c>
      <c r="T21" s="39" t="str">
        <v/>
      </c>
      <c r="U21" s="39"/>
      <c r="V21" s="112" t="str">
        <v>LL0</v>
      </c>
      <c r="W21" s="71">
        <v>-138.62943611198907</v>
      </c>
      <c r="X21" s="39"/>
      <c r="Y21" s="72">
        <v>-2.6154478138646882E-3</v>
      </c>
      <c r="Z21" s="39">
        <v>2.0756964808283625E-3</v>
      </c>
      <c r="AA21" s="39">
        <v>5.49499306752423E-4</v>
      </c>
      <c r="AB21" s="39">
        <v>-2.4401588177871245E-3</v>
      </c>
      <c r="AC21" s="39">
        <v>-4.4360978736785461E-5</v>
      </c>
      <c r="AD21" s="39">
        <v>-1.2081297022589396E-3</v>
      </c>
      <c r="AE21" s="39">
        <v>-1.2062490055661911E-3</v>
      </c>
      <c r="AF21" s="39">
        <v>4.3001702044948611E-4</v>
      </c>
      <c r="AG21" s="39">
        <v>-8.8723973984322299E-4</v>
      </c>
      <c r="AH21" s="39">
        <v>7.2084328991126295E-4</v>
      </c>
      <c r="AI21" s="73">
        <v>-6.5612650194195581E-4</v>
      </c>
      <c r="AJ21" s="39"/>
      <c r="AK21" s="71">
        <v>-3.730349362740526E-14</v>
      </c>
      <c r="AL21" s="39"/>
      <c r="AM21" s="39" t="str">
        <v>Pred Suc</v>
      </c>
      <c r="AN21" s="80">
        <v>78</v>
      </c>
      <c r="AO21" s="69">
        <v>21</v>
      </c>
      <c r="AP21" s="39">
        <v>99</v>
      </c>
      <c r="AQ21" s="39"/>
      <c r="AR21" s="39"/>
      <c r="AS21" s="39"/>
      <c r="AT21" s="39"/>
      <c r="AU21" s="39"/>
      <c r="AV21" s="39"/>
      <c r="AW21" s="39"/>
    </row>
    <row r="22" spans="1:49" ht="15" x14ac:dyDescent="0.2">
      <c r="A22" s="23">
        <v>14</v>
      </c>
      <c r="B22" s="23">
        <v>1</v>
      </c>
      <c r="C22" s="23">
        <v>0</v>
      </c>
      <c r="D22" s="24">
        <v>6.4</v>
      </c>
      <c r="E22" s="25">
        <v>3.3</v>
      </c>
      <c r="F22" s="24">
        <v>4.7</v>
      </c>
      <c r="G22" s="24">
        <v>4.5</v>
      </c>
      <c r="H22" s="24">
        <v>8.8000000000000007</v>
      </c>
      <c r="I22" s="24">
        <v>4.3</v>
      </c>
      <c r="J22" s="24">
        <v>3</v>
      </c>
      <c r="K22" s="23">
        <v>0</v>
      </c>
      <c r="M22" s="39" t="str">
        <v>Loyalty</v>
      </c>
      <c r="N22" s="113">
        <v>1.1627143822591274E-2</v>
      </c>
      <c r="O22" s="70">
        <v>4.5559812124594694E-2</v>
      </c>
      <c r="P22" s="70">
        <v>6.513017424265749E-2</v>
      </c>
      <c r="Q22" s="111">
        <v>0.79856388849279814</v>
      </c>
      <c r="R22" s="117">
        <v>1.0116950018024669</v>
      </c>
      <c r="S22" s="70">
        <v>0.92527115204138921</v>
      </c>
      <c r="T22" s="70">
        <v>1.1061911683012347</v>
      </c>
      <c r="U22" s="116">
        <f>(R22-1)*100</f>
        <v>1.1695001802466853</v>
      </c>
      <c r="V22" s="112" t="str">
        <v>Chi-sq</v>
      </c>
      <c r="W22" s="83">
        <v>84.859129269613561</v>
      </c>
      <c r="X22" s="39"/>
      <c r="Y22" s="72">
        <v>-1.8010599768750475E-2</v>
      </c>
      <c r="Z22" s="39">
        <v>5.4949930675238093E-4</v>
      </c>
      <c r="AA22" s="39">
        <v>0.32882274970229308</v>
      </c>
      <c r="AB22" s="39">
        <v>2.4339451820788605E-2</v>
      </c>
      <c r="AC22" s="39">
        <v>3.9912060127811372E-2</v>
      </c>
      <c r="AD22" s="39">
        <v>1.6723376290583597E-2</v>
      </c>
      <c r="AE22" s="39">
        <v>-9.5122048524674176E-5</v>
      </c>
      <c r="AF22" s="39">
        <v>-4.1204542195027907E-2</v>
      </c>
      <c r="AG22" s="39">
        <v>-4.2969353860498972E-2</v>
      </c>
      <c r="AH22" s="39">
        <v>-1.0223161285442145E-2</v>
      </c>
      <c r="AI22" s="73">
        <v>-1.8178376934933499E-3</v>
      </c>
      <c r="AJ22" s="39"/>
      <c r="AK22" s="71">
        <v>-1.4432899320127035E-15</v>
      </c>
      <c r="AL22" s="39"/>
      <c r="AM22" s="39" t="str">
        <v>Pred Fail</v>
      </c>
      <c r="AN22" s="74">
        <v>22</v>
      </c>
      <c r="AO22" s="81">
        <v>79</v>
      </c>
      <c r="AP22" s="39">
        <v>101</v>
      </c>
      <c r="AQ22" s="70"/>
      <c r="AR22" s="70"/>
      <c r="AS22" s="70"/>
      <c r="AT22" s="39"/>
      <c r="AU22" s="39"/>
      <c r="AV22" s="39"/>
      <c r="AW22" s="39"/>
    </row>
    <row r="23" spans="1:49" ht="15" x14ac:dyDescent="0.2">
      <c r="A23" s="23">
        <v>9</v>
      </c>
      <c r="B23" s="23">
        <v>0</v>
      </c>
      <c r="C23" s="23">
        <v>1</v>
      </c>
      <c r="D23" s="24">
        <v>9</v>
      </c>
      <c r="E23" s="25">
        <v>4.9000000000000004</v>
      </c>
      <c r="F23" s="24">
        <v>2.2000000000000002</v>
      </c>
      <c r="G23" s="24">
        <v>4.5</v>
      </c>
      <c r="H23" s="24">
        <v>6.8</v>
      </c>
      <c r="I23" s="24">
        <v>4.5</v>
      </c>
      <c r="J23" s="24">
        <v>3.5</v>
      </c>
      <c r="K23" s="23">
        <v>0</v>
      </c>
      <c r="M23" s="39" t="str">
        <v>Region</v>
      </c>
      <c r="N23" s="113">
        <v>0.1620771586926173</v>
      </c>
      <c r="O23" s="39">
        <v>0.5734306843048238</v>
      </c>
      <c r="P23" s="39">
        <v>7.988804118223157E-2</v>
      </c>
      <c r="Q23" s="43">
        <v>0.7774491912203223</v>
      </c>
      <c r="R23" s="113">
        <v>1.1759509726602313</v>
      </c>
      <c r="S23" s="39">
        <v>0.38219423532124502</v>
      </c>
      <c r="T23" s="39">
        <v>3.6182144111572243</v>
      </c>
      <c r="U23" s="116">
        <f t="shared" ref="U23:U31" si="0">(R23-1)*100</f>
        <v>17.595097266023132</v>
      </c>
      <c r="V23" s="112" t="str">
        <v>df</v>
      </c>
      <c r="W23" s="71">
        <v>10</v>
      </c>
      <c r="X23" s="39"/>
      <c r="Y23" s="72">
        <v>3.2049317476800215E-3</v>
      </c>
      <c r="Z23" s="39">
        <v>-2.4401588177871201E-3</v>
      </c>
      <c r="AA23" s="39">
        <v>2.4339451820788283E-2</v>
      </c>
      <c r="AB23" s="39">
        <v>0.16537418517392563</v>
      </c>
      <c r="AC23" s="39">
        <v>-5.4372299575523543E-3</v>
      </c>
      <c r="AD23" s="39">
        <v>-1.9649391208858779E-3</v>
      </c>
      <c r="AE23" s="39">
        <v>5.3941049282175716E-3</v>
      </c>
      <c r="AF23" s="39">
        <v>-2.6225203865239372E-2</v>
      </c>
      <c r="AG23" s="39">
        <v>1.4710945153699286E-2</v>
      </c>
      <c r="AH23" s="39">
        <v>-1.3868223674139339E-2</v>
      </c>
      <c r="AI23" s="73">
        <v>1.4392855291144317E-2</v>
      </c>
      <c r="AJ23" s="39"/>
      <c r="AK23" s="71">
        <v>-1.3100631690576847E-14</v>
      </c>
      <c r="AL23" s="39"/>
      <c r="AM23" s="39" t="str">
        <v>Total</v>
      </c>
      <c r="AN23" s="39">
        <v>100</v>
      </c>
      <c r="AO23" s="39">
        <v>100</v>
      </c>
      <c r="AP23" s="39">
        <v>200</v>
      </c>
      <c r="AQ23" s="39"/>
      <c r="AR23" s="39"/>
      <c r="AS23" s="39"/>
      <c r="AT23" s="39"/>
      <c r="AU23" s="39"/>
      <c r="AV23" s="39"/>
      <c r="AW23" s="39"/>
    </row>
    <row r="24" spans="1:49" ht="15" x14ac:dyDescent="0.2">
      <c r="A24" s="23">
        <v>8</v>
      </c>
      <c r="B24" s="23">
        <v>1</v>
      </c>
      <c r="C24" s="23">
        <v>0</v>
      </c>
      <c r="D24" s="24">
        <v>6.5</v>
      </c>
      <c r="E24" s="25">
        <v>2.8</v>
      </c>
      <c r="F24" s="24">
        <v>4</v>
      </c>
      <c r="G24" s="24">
        <v>3.7</v>
      </c>
      <c r="H24" s="24">
        <v>8.5</v>
      </c>
      <c r="I24" s="24">
        <v>3.6</v>
      </c>
      <c r="J24" s="24">
        <v>3.3</v>
      </c>
      <c r="K24" s="23">
        <v>0</v>
      </c>
      <c r="M24" s="39" t="str">
        <v>Dist_Channel</v>
      </c>
      <c r="N24" s="113">
        <v>0.95175182707334238</v>
      </c>
      <c r="O24" s="39">
        <v>0.40666224950679264</v>
      </c>
      <c r="P24" s="39">
        <v>5.4774663856077526</v>
      </c>
      <c r="Q24" s="113">
        <v>1.9263159930503093E-2</v>
      </c>
      <c r="R24" s="113">
        <v>2.5902433454584504</v>
      </c>
      <c r="S24" s="39">
        <v>1.1673175965865656</v>
      </c>
      <c r="T24" s="39">
        <v>5.7476736479524426</v>
      </c>
      <c r="U24" s="116">
        <f t="shared" si="0"/>
        <v>159.02433454584502</v>
      </c>
      <c r="V24" s="112" t="str">
        <v>p-value</v>
      </c>
      <c r="W24" s="83">
        <v>5.5622173533720343E-14</v>
      </c>
      <c r="X24" s="39"/>
      <c r="Y24" s="72">
        <v>-0.33627639319366837</v>
      </c>
      <c r="Z24" s="39">
        <v>-4.4360978736798864E-5</v>
      </c>
      <c r="AA24" s="39">
        <v>3.9912060127811316E-2</v>
      </c>
      <c r="AB24" s="39">
        <v>-5.4372299575523794E-3</v>
      </c>
      <c r="AC24" s="39">
        <v>3.2809409063508536E-2</v>
      </c>
      <c r="AD24" s="39">
        <v>-9.4350877835595263E-3</v>
      </c>
      <c r="AE24" s="39">
        <v>-1.170651492996449E-3</v>
      </c>
      <c r="AF24" s="39">
        <v>1.1727666860740744E-2</v>
      </c>
      <c r="AG24" s="39">
        <v>1.613499883617931E-3</v>
      </c>
      <c r="AH24" s="39">
        <v>-6.007839467180461E-3</v>
      </c>
      <c r="AI24" s="73">
        <v>1.5521383986644335E-2</v>
      </c>
      <c r="AJ24" s="39"/>
      <c r="AK24" s="71">
        <v>7.1054273576010019E-15</v>
      </c>
      <c r="AL24" s="39"/>
      <c r="AM24" s="39" t="str">
        <v>Accuracy</v>
      </c>
      <c r="AN24" s="39">
        <v>0.78</v>
      </c>
      <c r="AO24" s="39">
        <v>0.79</v>
      </c>
      <c r="AP24" s="41">
        <v>0.78500000000000003</v>
      </c>
      <c r="AQ24" s="39"/>
      <c r="AR24" s="39"/>
      <c r="AS24" s="39"/>
      <c r="AT24" s="39"/>
      <c r="AU24" s="39"/>
      <c r="AV24" s="39"/>
      <c r="AW24" s="39"/>
    </row>
    <row r="25" spans="1:49" ht="15" x14ac:dyDescent="0.2">
      <c r="A25" s="23">
        <v>2</v>
      </c>
      <c r="B25" s="23">
        <v>1</v>
      </c>
      <c r="C25" s="23">
        <v>0</v>
      </c>
      <c r="D25" s="24">
        <v>6.9</v>
      </c>
      <c r="E25" s="25">
        <v>3.7</v>
      </c>
      <c r="F25" s="24">
        <v>2.1</v>
      </c>
      <c r="G25" s="24">
        <v>5.4</v>
      </c>
      <c r="H25" s="24">
        <v>8.9</v>
      </c>
      <c r="I25" s="24">
        <v>2.1</v>
      </c>
      <c r="J25" s="24">
        <v>2</v>
      </c>
      <c r="K25" s="23">
        <v>1</v>
      </c>
      <c r="M25" s="39" t="str">
        <v>Quality</v>
      </c>
      <c r="N25" s="113">
        <v>0.58803127731599192</v>
      </c>
      <c r="O25" s="39">
        <v>0.18113367733115632</v>
      </c>
      <c r="P25" s="39">
        <v>10.539073789246469</v>
      </c>
      <c r="Q25" s="113">
        <v>1.1687697672803088E-3</v>
      </c>
      <c r="R25" s="113">
        <v>1.8004403562010722</v>
      </c>
      <c r="S25" s="39">
        <v>1.2624014167293889</v>
      </c>
      <c r="T25" s="39">
        <v>2.5677929644880275</v>
      </c>
      <c r="U25" s="116">
        <f t="shared" si="0"/>
        <v>80.044035620107223</v>
      </c>
      <c r="V25" s="112" t="str">
        <v>R-sq (L)</v>
      </c>
      <c r="W25" s="83">
        <v>0.30606461242856742</v>
      </c>
      <c r="X25" s="39"/>
      <c r="Y25" s="72">
        <v>9.1090093269351802E-2</v>
      </c>
      <c r="Z25" s="39">
        <v>-1.2081297022589641E-3</v>
      </c>
      <c r="AA25" s="39">
        <v>1.6723376290583493E-2</v>
      </c>
      <c r="AB25" s="39">
        <v>-1.9649391208856107E-3</v>
      </c>
      <c r="AC25" s="39">
        <v>-9.4350877835598316E-3</v>
      </c>
      <c r="AD25" s="39">
        <v>5.6083136846735201E-2</v>
      </c>
      <c r="AE25" s="39">
        <v>5.6652428863189861E-3</v>
      </c>
      <c r="AF25" s="39">
        <v>-3.8351464918134716E-2</v>
      </c>
      <c r="AG25" s="39">
        <v>-2.651419398430041E-3</v>
      </c>
      <c r="AH25" s="39">
        <v>-3.6083018692380313E-3</v>
      </c>
      <c r="AI25" s="73">
        <v>-1.3925886856622556E-2</v>
      </c>
      <c r="AJ25" s="39"/>
      <c r="AK25" s="71">
        <v>-1.5987211554602254E-14</v>
      </c>
      <c r="AL25" s="39"/>
      <c r="AM25" s="39"/>
      <c r="AN25" s="39"/>
      <c r="AO25" s="39"/>
      <c r="AP25" s="39"/>
      <c r="AQ25" s="39"/>
      <c r="AR25" s="39"/>
      <c r="AS25" s="39"/>
      <c r="AT25" s="39"/>
      <c r="AU25" s="39"/>
      <c r="AV25" s="39"/>
      <c r="AW25" s="39"/>
    </row>
    <row r="26" spans="1:49" ht="15" x14ac:dyDescent="0.2">
      <c r="A26" s="23">
        <v>9</v>
      </c>
      <c r="B26" s="23">
        <v>1</v>
      </c>
      <c r="C26" s="23">
        <v>0</v>
      </c>
      <c r="D26" s="24">
        <v>6.2</v>
      </c>
      <c r="E26" s="25">
        <v>4.8</v>
      </c>
      <c r="F26" s="24">
        <v>4.5999999999999996</v>
      </c>
      <c r="G26" s="24">
        <v>5.0999999999999996</v>
      </c>
      <c r="H26" s="24">
        <v>6.9</v>
      </c>
      <c r="I26" s="24">
        <v>4.3</v>
      </c>
      <c r="J26" s="24">
        <v>3.7</v>
      </c>
      <c r="K26" s="23">
        <v>0</v>
      </c>
      <c r="M26" s="39" t="str">
        <v>SM_Presence</v>
      </c>
      <c r="N26" s="113">
        <v>0.31012010213077013</v>
      </c>
      <c r="O26" s="39">
        <v>0.23681878482657265</v>
      </c>
      <c r="P26" s="39">
        <v>1.7148555368510763</v>
      </c>
      <c r="Q26" s="43">
        <v>0.19035659941060057</v>
      </c>
      <c r="R26" s="113">
        <v>1.3635888742273019</v>
      </c>
      <c r="S26" s="39">
        <v>0.85724099947710886</v>
      </c>
      <c r="T26" s="39">
        <v>2.1690220358693098</v>
      </c>
      <c r="U26" s="116">
        <f t="shared" si="0"/>
        <v>36.358887422730191</v>
      </c>
      <c r="V26" s="112" t="str">
        <v>R-sq (CS)</v>
      </c>
      <c r="W26" s="83">
        <v>0.34576956752419785</v>
      </c>
      <c r="X26" s="39"/>
      <c r="Y26" s="72">
        <v>7.6114887476859752E-3</v>
      </c>
      <c r="Z26" s="39">
        <v>-1.2062490055662046E-3</v>
      </c>
      <c r="AA26" s="39">
        <v>-9.5122048524817209E-5</v>
      </c>
      <c r="AB26" s="39">
        <v>5.3941049282177703E-3</v>
      </c>
      <c r="AC26" s="39">
        <v>-1.1706514929966199E-3</v>
      </c>
      <c r="AD26" s="39">
        <v>5.6652428863187719E-3</v>
      </c>
      <c r="AE26" s="39">
        <v>4.3072144754647837E-2</v>
      </c>
      <c r="AF26" s="39">
        <v>-3.1299715569451603E-2</v>
      </c>
      <c r="AG26" s="39">
        <v>1.4496776522793177E-3</v>
      </c>
      <c r="AH26" s="39">
        <v>5.4384414321789953E-3</v>
      </c>
      <c r="AI26" s="73">
        <v>-1.5636314838111107E-2</v>
      </c>
      <c r="AJ26" s="39"/>
      <c r="AK26" s="71">
        <v>7.1054273576010019E-15</v>
      </c>
      <c r="AL26" s="39"/>
      <c r="AM26" s="39" t="s">
        <v>339</v>
      </c>
      <c r="AN26" s="114">
        <v>0.5</v>
      </c>
      <c r="AO26" s="39"/>
      <c r="AP26" s="39"/>
      <c r="AQ26" s="39"/>
      <c r="AR26" s="39"/>
      <c r="AS26" s="39"/>
      <c r="AT26" s="39"/>
      <c r="AU26" s="39"/>
      <c r="AV26" s="39"/>
      <c r="AW26" s="39"/>
    </row>
    <row r="27" spans="1:49" ht="15" x14ac:dyDescent="0.2">
      <c r="A27" s="23">
        <v>7</v>
      </c>
      <c r="B27" s="23">
        <v>1</v>
      </c>
      <c r="C27" s="23">
        <v>0</v>
      </c>
      <c r="D27" s="24">
        <v>5.8</v>
      </c>
      <c r="E27" s="25">
        <v>5.0999999999999996</v>
      </c>
      <c r="F27" s="24">
        <v>3.7</v>
      </c>
      <c r="G27" s="24">
        <v>5.8</v>
      </c>
      <c r="H27" s="24">
        <v>9.3000000000000007</v>
      </c>
      <c r="I27" s="24">
        <v>4.4000000000000004</v>
      </c>
      <c r="J27" s="24">
        <v>4.5999999999999996</v>
      </c>
      <c r="K27" s="23">
        <v>1</v>
      </c>
      <c r="M27" s="39" t="str">
        <v>Advert</v>
      </c>
      <c r="N27" s="43">
        <v>-0.17404191919369688</v>
      </c>
      <c r="O27" s="39">
        <v>0.20753829707947666</v>
      </c>
      <c r="P27" s="39">
        <v>0.70325241079052181</v>
      </c>
      <c r="Q27" s="43">
        <v>0.40169299041281903</v>
      </c>
      <c r="R27" s="43">
        <v>0.84026167382829808</v>
      </c>
      <c r="S27" s="39">
        <v>0.55944530838590745</v>
      </c>
      <c r="T27" s="39">
        <v>1.262035215813633</v>
      </c>
      <c r="U27" s="116">
        <f t="shared" si="0"/>
        <v>-15.973832617170192</v>
      </c>
      <c r="V27" s="112" t="str">
        <v>R-sq (N)</v>
      </c>
      <c r="W27" s="83">
        <v>0.4610260900322638</v>
      </c>
      <c r="X27" s="39"/>
      <c r="Y27" s="72">
        <v>-0.25580618048559522</v>
      </c>
      <c r="Z27" s="39">
        <v>4.3001702044951419E-4</v>
      </c>
      <c r="AA27" s="39">
        <v>-4.1204542195027609E-2</v>
      </c>
      <c r="AB27" s="39">
        <v>-2.6225203865239806E-2</v>
      </c>
      <c r="AC27" s="39">
        <v>1.1727666860741025E-2</v>
      </c>
      <c r="AD27" s="39">
        <v>-3.8351464918134237E-2</v>
      </c>
      <c r="AE27" s="39">
        <v>-3.1299715569451554E-2</v>
      </c>
      <c r="AF27" s="39">
        <v>8.7567261536553281E-2</v>
      </c>
      <c r="AG27" s="39">
        <v>-2.5528665927674783E-3</v>
      </c>
      <c r="AH27" s="39">
        <v>-7.880001540624116E-3</v>
      </c>
      <c r="AI27" s="73">
        <v>2.2826872050028622E-2</v>
      </c>
      <c r="AJ27" s="39"/>
      <c r="AK27" s="71">
        <v>-2.5757174171303632E-14</v>
      </c>
      <c r="AL27" s="39"/>
      <c r="AM27" s="39"/>
      <c r="AN27" s="39"/>
      <c r="AO27" s="39"/>
      <c r="AP27" s="39"/>
      <c r="AQ27" s="39"/>
      <c r="AR27" s="39"/>
      <c r="AS27" s="39"/>
      <c r="AT27" s="39"/>
      <c r="AU27" s="39"/>
      <c r="AV27" s="39"/>
      <c r="AW27" s="39"/>
    </row>
    <row r="28" spans="1:49" ht="15" x14ac:dyDescent="0.2">
      <c r="A28" s="23">
        <v>9</v>
      </c>
      <c r="B28" s="23">
        <v>1</v>
      </c>
      <c r="C28" s="23">
        <v>0</v>
      </c>
      <c r="D28" s="24">
        <v>6.4</v>
      </c>
      <c r="E28" s="25">
        <v>4.5</v>
      </c>
      <c r="F28" s="24">
        <v>4.7</v>
      </c>
      <c r="G28" s="24">
        <v>5.7</v>
      </c>
      <c r="H28" s="24">
        <v>8.4</v>
      </c>
      <c r="I28" s="24">
        <v>4.0999999999999996</v>
      </c>
      <c r="J28" s="24">
        <v>4.4000000000000004</v>
      </c>
      <c r="K28" s="23">
        <v>0</v>
      </c>
      <c r="M28" s="39" t="str">
        <v>Brand_Image</v>
      </c>
      <c r="N28" s="113">
        <v>0.45627899642947994</v>
      </c>
      <c r="O28" s="39">
        <v>0.29591766006197556</v>
      </c>
      <c r="P28" s="39">
        <v>2.377492671685117</v>
      </c>
      <c r="Q28" s="43">
        <v>0.1230949750753767</v>
      </c>
      <c r="R28" s="113">
        <v>1.5781905928902502</v>
      </c>
      <c r="S28" s="39">
        <v>0.8836369774498618</v>
      </c>
      <c r="T28" s="39">
        <v>2.8186751019352885</v>
      </c>
      <c r="U28" s="116">
        <f t="shared" si="0"/>
        <v>57.81905928902502</v>
      </c>
      <c r="V28" s="112" t="str">
        <v>AIC</v>
      </c>
      <c r="W28" s="71">
        <v>214.39974295436457</v>
      </c>
      <c r="X28" s="39"/>
      <c r="Y28" s="72">
        <v>-0.15256074650629597</v>
      </c>
      <c r="Z28" s="39">
        <v>-8.8723973984322494E-4</v>
      </c>
      <c r="AA28" s="39">
        <v>-4.296935386049909E-2</v>
      </c>
      <c r="AB28" s="39">
        <v>1.4710945153699282E-2</v>
      </c>
      <c r="AC28" s="39">
        <v>1.613499883617843E-3</v>
      </c>
      <c r="AD28" s="39">
        <v>-2.6514193984300267E-3</v>
      </c>
      <c r="AE28" s="39">
        <v>1.4496776522793114E-3</v>
      </c>
      <c r="AF28" s="39">
        <v>-2.5528665927674861E-3</v>
      </c>
      <c r="AG28" s="39">
        <v>2.428443049140231E-2</v>
      </c>
      <c r="AH28" s="39">
        <v>1.9725414777030988E-3</v>
      </c>
      <c r="AI28" s="73">
        <v>1.9203405516546733E-3</v>
      </c>
      <c r="AJ28" s="39"/>
      <c r="AK28" s="71">
        <v>1.3322676295501878E-14</v>
      </c>
      <c r="AL28" s="39"/>
      <c r="AM28" s="39" t="s">
        <v>340</v>
      </c>
      <c r="AN28" s="114">
        <f>[1]!LogitAUC(A19:K218,N21:N31)</f>
        <v>0.85009999999999963</v>
      </c>
      <c r="AO28" s="39"/>
      <c r="AP28" s="39"/>
      <c r="AQ28" s="39"/>
      <c r="AR28" s="39"/>
      <c r="AS28" s="39"/>
      <c r="AT28" s="39"/>
      <c r="AU28" s="39"/>
      <c r="AV28" s="39"/>
      <c r="AW28" s="39"/>
    </row>
    <row r="29" spans="1:49" ht="15" x14ac:dyDescent="0.2">
      <c r="A29" s="23">
        <v>10</v>
      </c>
      <c r="B29" s="23">
        <v>0</v>
      </c>
      <c r="C29" s="23">
        <v>1</v>
      </c>
      <c r="D29" s="24">
        <v>8.6999999999999993</v>
      </c>
      <c r="E29" s="25">
        <v>4.7</v>
      </c>
      <c r="F29" s="24">
        <v>2.7</v>
      </c>
      <c r="G29" s="24">
        <v>4.5999999999999996</v>
      </c>
      <c r="H29" s="24">
        <v>6.8</v>
      </c>
      <c r="I29" s="24">
        <v>3.8</v>
      </c>
      <c r="J29" s="24">
        <v>4</v>
      </c>
      <c r="K29" s="23">
        <v>1</v>
      </c>
      <c r="M29" s="39" t="str">
        <v>Comp_Pricing</v>
      </c>
      <c r="N29" s="113">
        <v>3.2942436559526597E-2</v>
      </c>
      <c r="O29" s="39">
        <v>0.1558346254572528</v>
      </c>
      <c r="P29" s="39">
        <v>4.4687238058254801E-2</v>
      </c>
      <c r="Q29" s="43">
        <v>0.83258018001253042</v>
      </c>
      <c r="R29" s="113">
        <v>1.0334910462286913</v>
      </c>
      <c r="S29" s="39">
        <v>0.76148270635313775</v>
      </c>
      <c r="T29" s="39">
        <v>1.4026631645388168</v>
      </c>
      <c r="U29" s="116">
        <f t="shared" si="0"/>
        <v>3.3491046228691257</v>
      </c>
      <c r="V29" s="112" t="str">
        <v>BIC</v>
      </c>
      <c r="W29" s="77">
        <v>250.68123398639295</v>
      </c>
      <c r="X29" s="39"/>
      <c r="Y29" s="72">
        <v>-7.405498420845179E-3</v>
      </c>
      <c r="Z29" s="39">
        <v>7.2084328991122847E-4</v>
      </c>
      <c r="AA29" s="39">
        <v>-1.0223161285441526E-2</v>
      </c>
      <c r="AB29" s="39">
        <v>-1.3868223674138987E-2</v>
      </c>
      <c r="AC29" s="39">
        <v>-6.0078394671812226E-3</v>
      </c>
      <c r="AD29" s="39">
        <v>-3.6083018692376402E-3</v>
      </c>
      <c r="AE29" s="39">
        <v>5.4384414321792642E-3</v>
      </c>
      <c r="AF29" s="39">
        <v>-7.8800015406252956E-3</v>
      </c>
      <c r="AG29" s="39">
        <v>1.9725414777028135E-3</v>
      </c>
      <c r="AH29" s="39">
        <v>9.6321618228173006E-2</v>
      </c>
      <c r="AI29" s="73">
        <v>-8.6363766817075499E-2</v>
      </c>
      <c r="AJ29" s="39"/>
      <c r="AK29" s="71">
        <v>-8.8817841970012523E-15</v>
      </c>
      <c r="AL29" s="39"/>
      <c r="AM29" s="39"/>
      <c r="AN29" s="39"/>
      <c r="AO29" s="39"/>
      <c r="AP29" s="39"/>
      <c r="AQ29" s="39"/>
      <c r="AR29" s="39"/>
      <c r="AS29" s="39"/>
      <c r="AT29" s="39"/>
      <c r="AU29" s="39"/>
      <c r="AV29" s="39"/>
      <c r="AW29" s="39"/>
    </row>
    <row r="30" spans="1:49" ht="15" x14ac:dyDescent="0.2">
      <c r="A30" s="23">
        <v>4</v>
      </c>
      <c r="B30" s="23">
        <v>1</v>
      </c>
      <c r="C30" s="23">
        <v>0</v>
      </c>
      <c r="D30" s="24">
        <v>6.1</v>
      </c>
      <c r="E30" s="25">
        <v>4.9000000000000004</v>
      </c>
      <c r="F30" s="24">
        <v>4.4000000000000004</v>
      </c>
      <c r="G30" s="24">
        <v>6.4</v>
      </c>
      <c r="H30" s="24">
        <v>8.1999999999999993</v>
      </c>
      <c r="I30" s="24">
        <v>3</v>
      </c>
      <c r="J30" s="24">
        <v>3.2</v>
      </c>
      <c r="K30" s="23">
        <v>0</v>
      </c>
      <c r="M30" s="39" t="str">
        <v>Order_Fulfillment</v>
      </c>
      <c r="N30" s="43">
        <v>-0.23448831569207285</v>
      </c>
      <c r="O30" s="39">
        <v>0.31035724291237443</v>
      </c>
      <c r="P30" s="39">
        <v>0.57084558178679101</v>
      </c>
      <c r="Q30" s="43">
        <v>0.4499231002457863</v>
      </c>
      <c r="R30" s="43">
        <v>0.79097547583840799</v>
      </c>
      <c r="S30" s="39">
        <v>0.43051318253065302</v>
      </c>
      <c r="T30" s="39">
        <v>1.4532474933755355</v>
      </c>
      <c r="U30" s="116">
        <f t="shared" si="0"/>
        <v>-20.9024524161592</v>
      </c>
      <c r="V30" s="39"/>
      <c r="W30" s="39"/>
      <c r="X30" s="39"/>
      <c r="Y30" s="74">
        <v>-0.39296001937536695</v>
      </c>
      <c r="Z30" s="78">
        <v>-6.5612650194191429E-4</v>
      </c>
      <c r="AA30" s="78">
        <v>-1.8178376934937261E-3</v>
      </c>
      <c r="AB30" s="78">
        <v>1.4392855291143715E-2</v>
      </c>
      <c r="AC30" s="78">
        <v>1.5521383986645092E-2</v>
      </c>
      <c r="AD30" s="78">
        <v>-1.3925886856622572E-2</v>
      </c>
      <c r="AE30" s="78">
        <v>-1.5636314838111103E-2</v>
      </c>
      <c r="AF30" s="78">
        <v>2.2826872050029465E-2</v>
      </c>
      <c r="AG30" s="78">
        <v>1.9203405516548613E-3</v>
      </c>
      <c r="AH30" s="78">
        <v>-8.6363766817074195E-2</v>
      </c>
      <c r="AI30" s="75">
        <v>0.16390968078774543</v>
      </c>
      <c r="AJ30" s="39"/>
      <c r="AK30" s="77">
        <v>8.8817841970012523E-16</v>
      </c>
      <c r="AL30" s="39"/>
      <c r="AM30" s="39"/>
      <c r="AN30" s="39"/>
      <c r="AO30" s="39"/>
      <c r="AP30" s="39"/>
      <c r="AQ30" s="39"/>
      <c r="AR30" s="39"/>
      <c r="AS30" s="39"/>
      <c r="AT30" s="39"/>
      <c r="AU30" s="39"/>
      <c r="AV30" s="39"/>
      <c r="AW30" s="39"/>
    </row>
    <row r="31" spans="1:49" ht="15" x14ac:dyDescent="0.2">
      <c r="A31" s="23">
        <v>13</v>
      </c>
      <c r="B31" s="23">
        <v>0</v>
      </c>
      <c r="C31" s="23">
        <v>1</v>
      </c>
      <c r="D31" s="24">
        <v>9.5</v>
      </c>
      <c r="E31" s="25">
        <v>7.1</v>
      </c>
      <c r="F31" s="24">
        <v>5</v>
      </c>
      <c r="G31" s="24">
        <v>6.6</v>
      </c>
      <c r="H31" s="24">
        <v>7.6</v>
      </c>
      <c r="I31" s="24">
        <v>5.0999999999999996</v>
      </c>
      <c r="J31" s="24">
        <v>4.4000000000000004</v>
      </c>
      <c r="K31" s="23">
        <v>1</v>
      </c>
      <c r="M31" s="79" t="str">
        <v>Shipping_Speed</v>
      </c>
      <c r="N31" s="86">
        <v>1.2634044663633288</v>
      </c>
      <c r="O31" s="79">
        <v>0.40485760556985384</v>
      </c>
      <c r="P31" s="79">
        <v>9.7382341174448133</v>
      </c>
      <c r="Q31" s="79">
        <v>1.8047419404280118E-3</v>
      </c>
      <c r="R31" s="86">
        <v>3.5374441199475375</v>
      </c>
      <c r="S31" s="79">
        <v>1.5998312270356654</v>
      </c>
      <c r="T31" s="79">
        <v>7.8217693780973061</v>
      </c>
      <c r="U31" s="116">
        <f t="shared" si="0"/>
        <v>253.74441199475376</v>
      </c>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row>
    <row r="32" spans="1:49" ht="15" x14ac:dyDescent="0.2">
      <c r="A32" s="23">
        <v>7</v>
      </c>
      <c r="B32" s="23">
        <v>0</v>
      </c>
      <c r="C32" s="23">
        <v>1</v>
      </c>
      <c r="D32" s="24">
        <v>9.1999999999999993</v>
      </c>
      <c r="E32" s="25">
        <v>5.4</v>
      </c>
      <c r="F32" s="24">
        <v>2.4</v>
      </c>
      <c r="G32" s="24">
        <v>4.8</v>
      </c>
      <c r="H32" s="24">
        <v>7.1</v>
      </c>
      <c r="I32" s="24">
        <v>4.5</v>
      </c>
      <c r="J32" s="24">
        <v>4.2</v>
      </c>
      <c r="K32" s="23">
        <v>0</v>
      </c>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row>
    <row r="33" spans="1:49" ht="15" x14ac:dyDescent="0.2">
      <c r="A33" s="23">
        <v>15</v>
      </c>
      <c r="B33" s="23">
        <v>1</v>
      </c>
      <c r="C33" s="23">
        <v>1</v>
      </c>
      <c r="D33" s="24">
        <v>6.3</v>
      </c>
      <c r="E33" s="25">
        <v>4.5</v>
      </c>
      <c r="F33" s="24">
        <v>4.5</v>
      </c>
      <c r="G33" s="24">
        <v>5.9</v>
      </c>
      <c r="H33" s="24">
        <v>8.8000000000000007</v>
      </c>
      <c r="I33" s="24">
        <v>4.8</v>
      </c>
      <c r="J33" s="24">
        <v>5.2</v>
      </c>
      <c r="K33" s="23">
        <v>1</v>
      </c>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row>
    <row r="34" spans="1:49" ht="15" x14ac:dyDescent="0.2">
      <c r="A34" s="23">
        <v>1</v>
      </c>
      <c r="B34" s="23">
        <v>0</v>
      </c>
      <c r="C34" s="23">
        <v>0</v>
      </c>
      <c r="D34" s="24">
        <v>8.6999999999999993</v>
      </c>
      <c r="E34" s="25">
        <v>3.2</v>
      </c>
      <c r="F34" s="24">
        <v>3.2</v>
      </c>
      <c r="G34" s="24">
        <v>3.8</v>
      </c>
      <c r="H34" s="24">
        <v>4.9000000000000004</v>
      </c>
      <c r="I34" s="24">
        <v>4.3</v>
      </c>
      <c r="J34" s="24">
        <v>4.5</v>
      </c>
      <c r="K34" s="23">
        <v>0</v>
      </c>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row>
    <row r="35" spans="1:49" ht="15" x14ac:dyDescent="0.2">
      <c r="A35" s="23">
        <v>4</v>
      </c>
      <c r="B35" s="23">
        <v>1</v>
      </c>
      <c r="C35" s="23">
        <v>1</v>
      </c>
      <c r="D35" s="24">
        <v>5.7</v>
      </c>
      <c r="E35" s="25">
        <v>4</v>
      </c>
      <c r="F35" s="24">
        <v>3.3</v>
      </c>
      <c r="G35" s="24">
        <v>5.0999999999999996</v>
      </c>
      <c r="H35" s="24">
        <v>6.2</v>
      </c>
      <c r="I35" s="24">
        <v>4.2</v>
      </c>
      <c r="J35" s="24">
        <v>4.5</v>
      </c>
      <c r="K35" s="23">
        <v>1</v>
      </c>
    </row>
    <row r="36" spans="1:49" ht="15" x14ac:dyDescent="0.2">
      <c r="A36" s="23">
        <v>8</v>
      </c>
      <c r="B36" s="23">
        <v>1</v>
      </c>
      <c r="C36" s="23">
        <v>0</v>
      </c>
      <c r="D36" s="24">
        <v>5.9</v>
      </c>
      <c r="E36" s="25">
        <v>5.6</v>
      </c>
      <c r="F36" s="24">
        <v>3.5</v>
      </c>
      <c r="G36" s="24">
        <v>5.5</v>
      </c>
      <c r="H36" s="24">
        <v>8.4</v>
      </c>
      <c r="I36" s="24">
        <v>5.7</v>
      </c>
      <c r="J36" s="24">
        <v>4.8</v>
      </c>
      <c r="K36" s="23">
        <v>0</v>
      </c>
    </row>
    <row r="37" spans="1:49" ht="15" x14ac:dyDescent="0.2">
      <c r="A37" s="23">
        <v>12</v>
      </c>
      <c r="B37" s="23">
        <v>1</v>
      </c>
      <c r="C37" s="23">
        <v>0</v>
      </c>
      <c r="D37" s="24">
        <v>5.6</v>
      </c>
      <c r="E37" s="25">
        <v>4.9000000000000004</v>
      </c>
      <c r="F37" s="24">
        <v>3.7</v>
      </c>
      <c r="G37" s="24">
        <v>5.6</v>
      </c>
      <c r="H37" s="24">
        <v>9.1</v>
      </c>
      <c r="I37" s="24">
        <v>5</v>
      </c>
      <c r="J37" s="24">
        <v>4.5</v>
      </c>
      <c r="K37" s="23">
        <v>1</v>
      </c>
    </row>
    <row r="38" spans="1:49" ht="15" x14ac:dyDescent="0.2">
      <c r="A38" s="23">
        <v>13</v>
      </c>
      <c r="B38" s="23">
        <v>1</v>
      </c>
      <c r="C38" s="23">
        <v>0</v>
      </c>
      <c r="D38" s="24">
        <v>9.1</v>
      </c>
      <c r="E38" s="25">
        <v>6</v>
      </c>
      <c r="F38" s="24">
        <v>5.3</v>
      </c>
      <c r="G38" s="24">
        <v>7.1</v>
      </c>
      <c r="H38" s="24">
        <v>8.4</v>
      </c>
      <c r="I38" s="24">
        <v>4.5</v>
      </c>
      <c r="J38" s="24">
        <v>4.4000000000000004</v>
      </c>
      <c r="K38" s="23">
        <v>1</v>
      </c>
    </row>
    <row r="39" spans="1:49" ht="15" x14ac:dyDescent="0.2">
      <c r="A39" s="23">
        <v>8</v>
      </c>
      <c r="B39" s="23">
        <v>1</v>
      </c>
      <c r="C39" s="23">
        <v>0</v>
      </c>
      <c r="D39" s="24">
        <v>5.2</v>
      </c>
      <c r="E39" s="25">
        <v>3.8</v>
      </c>
      <c r="F39" s="24">
        <v>3.9</v>
      </c>
      <c r="G39" s="24">
        <v>5</v>
      </c>
      <c r="H39" s="24">
        <v>8.4</v>
      </c>
      <c r="I39" s="24">
        <v>3.3</v>
      </c>
      <c r="J39" s="24">
        <v>3.3</v>
      </c>
      <c r="K39" s="23">
        <v>0</v>
      </c>
    </row>
    <row r="40" spans="1:49" ht="15" x14ac:dyDescent="0.2">
      <c r="A40" s="23">
        <v>12</v>
      </c>
      <c r="B40" s="23">
        <v>1</v>
      </c>
      <c r="C40" s="23">
        <v>1</v>
      </c>
      <c r="D40" s="24">
        <v>9.6</v>
      </c>
      <c r="E40" s="25">
        <v>7.2</v>
      </c>
      <c r="F40" s="24">
        <v>5.4</v>
      </c>
      <c r="G40" s="24">
        <v>7.8</v>
      </c>
      <c r="H40" s="24">
        <v>4.5</v>
      </c>
      <c r="I40" s="24">
        <v>4.3</v>
      </c>
      <c r="J40" s="24">
        <v>4.3</v>
      </c>
      <c r="K40" s="23">
        <v>1</v>
      </c>
    </row>
    <row r="41" spans="1:49" ht="15" x14ac:dyDescent="0.2">
      <c r="A41" s="23">
        <v>3</v>
      </c>
      <c r="B41" s="23">
        <v>0</v>
      </c>
      <c r="C41" s="23">
        <v>1</v>
      </c>
      <c r="D41" s="24">
        <v>8.6</v>
      </c>
      <c r="E41" s="25">
        <v>5.0999999999999996</v>
      </c>
      <c r="F41" s="24">
        <v>3.5</v>
      </c>
      <c r="G41" s="24">
        <v>4.7</v>
      </c>
      <c r="H41" s="24">
        <v>3.7</v>
      </c>
      <c r="I41" s="24">
        <v>4.8</v>
      </c>
      <c r="J41" s="24">
        <v>4</v>
      </c>
      <c r="K41" s="23">
        <v>1</v>
      </c>
    </row>
    <row r="42" spans="1:49" ht="15" x14ac:dyDescent="0.2">
      <c r="A42" s="23">
        <v>10</v>
      </c>
      <c r="B42" s="23">
        <v>1</v>
      </c>
      <c r="C42" s="23">
        <v>1</v>
      </c>
      <c r="D42" s="24">
        <v>9.3000000000000007</v>
      </c>
      <c r="E42" s="25">
        <v>3.9</v>
      </c>
      <c r="F42" s="24">
        <v>2.2000000000000002</v>
      </c>
      <c r="G42" s="24">
        <v>4.5</v>
      </c>
      <c r="H42" s="24">
        <v>6.2</v>
      </c>
      <c r="I42" s="24">
        <v>6.7</v>
      </c>
      <c r="J42" s="24">
        <v>4.5</v>
      </c>
      <c r="K42" s="23">
        <v>1</v>
      </c>
    </row>
    <row r="43" spans="1:49" ht="15" x14ac:dyDescent="0.2">
      <c r="A43" s="23">
        <v>5</v>
      </c>
      <c r="B43" s="23">
        <v>1</v>
      </c>
      <c r="C43" s="23">
        <v>0</v>
      </c>
      <c r="D43" s="24">
        <v>6</v>
      </c>
      <c r="E43" s="25">
        <v>4.0999999999999996</v>
      </c>
      <c r="F43" s="24">
        <v>3.5</v>
      </c>
      <c r="G43" s="24">
        <v>5.3</v>
      </c>
      <c r="H43" s="24">
        <v>8</v>
      </c>
      <c r="I43" s="24">
        <v>4.7</v>
      </c>
      <c r="J43" s="24">
        <v>4</v>
      </c>
      <c r="K43" s="23">
        <v>0</v>
      </c>
    </row>
    <row r="44" spans="1:49" ht="15" x14ac:dyDescent="0.2">
      <c r="A44" s="23">
        <v>3</v>
      </c>
      <c r="B44" s="23">
        <v>1</v>
      </c>
      <c r="C44" s="23">
        <v>0</v>
      </c>
      <c r="D44" s="24">
        <v>6.4</v>
      </c>
      <c r="E44" s="25">
        <v>3.6</v>
      </c>
      <c r="F44" s="24">
        <v>4</v>
      </c>
      <c r="G44" s="24">
        <v>5.3</v>
      </c>
      <c r="H44" s="24">
        <v>7.1</v>
      </c>
      <c r="I44" s="24">
        <v>5.6</v>
      </c>
      <c r="J44" s="24">
        <v>3.9</v>
      </c>
      <c r="K44" s="23">
        <v>0</v>
      </c>
    </row>
    <row r="45" spans="1:49" ht="15" x14ac:dyDescent="0.2">
      <c r="A45" s="23">
        <v>9</v>
      </c>
      <c r="B45" s="23">
        <v>0</v>
      </c>
      <c r="C45" s="23">
        <v>0</v>
      </c>
      <c r="D45" s="24">
        <v>8.5</v>
      </c>
      <c r="E45" s="25">
        <v>3</v>
      </c>
      <c r="F45" s="24">
        <v>4.0999999999999996</v>
      </c>
      <c r="G45" s="24">
        <v>3.7</v>
      </c>
      <c r="H45" s="24">
        <v>4.8</v>
      </c>
      <c r="I45" s="24">
        <v>5.3</v>
      </c>
      <c r="J45" s="24">
        <v>4.4000000000000004</v>
      </c>
      <c r="K45" s="23">
        <v>1</v>
      </c>
    </row>
    <row r="46" spans="1:49" ht="15" x14ac:dyDescent="0.2">
      <c r="A46" s="23">
        <v>4</v>
      </c>
      <c r="B46" s="23">
        <v>1</v>
      </c>
      <c r="C46" s="23">
        <v>0</v>
      </c>
      <c r="D46" s="24">
        <v>7</v>
      </c>
      <c r="E46" s="25">
        <v>3.3</v>
      </c>
      <c r="F46" s="24">
        <v>2.6</v>
      </c>
      <c r="G46" s="24">
        <v>4.2</v>
      </c>
      <c r="H46" s="24">
        <v>9</v>
      </c>
      <c r="I46" s="24">
        <v>4.3</v>
      </c>
      <c r="J46" s="24">
        <v>3.7</v>
      </c>
      <c r="K46" s="23">
        <v>0</v>
      </c>
    </row>
    <row r="47" spans="1:49" ht="15" x14ac:dyDescent="0.2">
      <c r="A47" s="23">
        <v>13</v>
      </c>
      <c r="B47" s="23">
        <v>0</v>
      </c>
      <c r="C47" s="23">
        <v>0</v>
      </c>
      <c r="D47" s="24">
        <v>8.5</v>
      </c>
      <c r="E47" s="25">
        <v>3</v>
      </c>
      <c r="F47" s="24">
        <v>2.2999999999999998</v>
      </c>
      <c r="G47" s="24">
        <v>3.7</v>
      </c>
      <c r="H47" s="24">
        <v>4.8</v>
      </c>
      <c r="I47" s="24">
        <v>5.7</v>
      </c>
      <c r="J47" s="24">
        <v>4.4000000000000004</v>
      </c>
      <c r="K47" s="23">
        <v>0</v>
      </c>
    </row>
    <row r="48" spans="1:49" ht="15" x14ac:dyDescent="0.2">
      <c r="A48" s="23">
        <v>4</v>
      </c>
      <c r="B48" s="23">
        <v>1</v>
      </c>
      <c r="C48" s="23">
        <v>0</v>
      </c>
      <c r="D48" s="24">
        <v>7.6</v>
      </c>
      <c r="E48" s="25">
        <v>3.6</v>
      </c>
      <c r="F48" s="24">
        <v>5.0999999999999996</v>
      </c>
      <c r="G48" s="24">
        <v>4.5999999999999996</v>
      </c>
      <c r="H48" s="24">
        <v>7.7</v>
      </c>
      <c r="I48" s="24">
        <v>4.7</v>
      </c>
      <c r="J48" s="24">
        <v>3.5</v>
      </c>
      <c r="K48" s="23">
        <v>0</v>
      </c>
    </row>
    <row r="49" spans="1:11" ht="15" x14ac:dyDescent="0.2">
      <c r="A49" s="23">
        <v>13</v>
      </c>
      <c r="B49" s="23">
        <v>0</v>
      </c>
      <c r="C49" s="23">
        <v>1</v>
      </c>
      <c r="D49" s="24">
        <v>6.9</v>
      </c>
      <c r="E49" s="25">
        <v>3.4</v>
      </c>
      <c r="F49" s="24">
        <v>4.5</v>
      </c>
      <c r="G49" s="24">
        <v>4.7</v>
      </c>
      <c r="H49" s="24">
        <v>5.2</v>
      </c>
      <c r="I49" s="24">
        <v>3.7</v>
      </c>
      <c r="J49" s="24">
        <v>3.3</v>
      </c>
      <c r="K49" s="23">
        <v>0</v>
      </c>
    </row>
    <row r="50" spans="1:11" ht="15" x14ac:dyDescent="0.2">
      <c r="A50" s="23">
        <v>2</v>
      </c>
      <c r="B50" s="23">
        <v>1</v>
      </c>
      <c r="C50" s="23">
        <v>0</v>
      </c>
      <c r="D50" s="24">
        <v>8.1</v>
      </c>
      <c r="E50" s="25">
        <v>2.5</v>
      </c>
      <c r="F50" s="24">
        <v>2.2999999999999998</v>
      </c>
      <c r="G50" s="24">
        <v>3.8</v>
      </c>
      <c r="H50" s="24">
        <v>6.6</v>
      </c>
      <c r="I50" s="24">
        <v>3</v>
      </c>
      <c r="J50" s="24">
        <v>3</v>
      </c>
      <c r="K50" s="23">
        <v>0</v>
      </c>
    </row>
    <row r="51" spans="1:11" ht="15" x14ac:dyDescent="0.2">
      <c r="A51" s="23">
        <v>15</v>
      </c>
      <c r="B51" s="23">
        <v>1</v>
      </c>
      <c r="C51" s="23">
        <v>0</v>
      </c>
      <c r="D51" s="24">
        <v>6.7</v>
      </c>
      <c r="E51" s="25">
        <v>3.7</v>
      </c>
      <c r="F51" s="24">
        <v>5.3</v>
      </c>
      <c r="G51" s="24">
        <v>4.9000000000000004</v>
      </c>
      <c r="H51" s="24">
        <v>9.1999999999999993</v>
      </c>
      <c r="I51" s="24">
        <v>3.5</v>
      </c>
      <c r="J51" s="24">
        <v>3.4</v>
      </c>
      <c r="K51" s="23">
        <v>0</v>
      </c>
    </row>
    <row r="52" spans="1:11" ht="15" x14ac:dyDescent="0.2">
      <c r="A52" s="23">
        <v>10</v>
      </c>
      <c r="B52" s="23">
        <v>1</v>
      </c>
      <c r="C52" s="23">
        <v>0</v>
      </c>
      <c r="D52" s="24">
        <v>8</v>
      </c>
      <c r="E52" s="25">
        <v>4.8</v>
      </c>
      <c r="F52" s="24">
        <v>5.5</v>
      </c>
      <c r="G52" s="24">
        <v>4.7</v>
      </c>
      <c r="H52" s="24">
        <v>8.6999999999999993</v>
      </c>
      <c r="I52" s="24">
        <v>4.7</v>
      </c>
      <c r="J52" s="24">
        <v>4.2</v>
      </c>
      <c r="K52" s="23">
        <v>1</v>
      </c>
    </row>
    <row r="53" spans="1:11" ht="15" x14ac:dyDescent="0.2">
      <c r="A53" s="23">
        <v>6</v>
      </c>
      <c r="B53" s="23">
        <v>1</v>
      </c>
      <c r="C53" s="23">
        <v>0</v>
      </c>
      <c r="D53" s="24">
        <v>6.7</v>
      </c>
      <c r="E53" s="25">
        <v>4</v>
      </c>
      <c r="F53" s="24">
        <v>3</v>
      </c>
      <c r="G53" s="24">
        <v>6.8</v>
      </c>
      <c r="H53" s="24">
        <v>8.4</v>
      </c>
      <c r="I53" s="24">
        <v>2.5</v>
      </c>
      <c r="J53" s="24">
        <v>3.5</v>
      </c>
      <c r="K53" s="23">
        <v>0</v>
      </c>
    </row>
    <row r="54" spans="1:11" ht="15" x14ac:dyDescent="0.2">
      <c r="A54" s="23">
        <v>3</v>
      </c>
      <c r="B54" s="23">
        <v>0</v>
      </c>
      <c r="C54" s="23">
        <v>0</v>
      </c>
      <c r="D54" s="24">
        <v>8.6999999999999993</v>
      </c>
      <c r="E54" s="25">
        <v>3.2</v>
      </c>
      <c r="F54" s="24">
        <v>3.5</v>
      </c>
      <c r="G54" s="24">
        <v>2.9</v>
      </c>
      <c r="H54" s="24">
        <v>5.6</v>
      </c>
      <c r="I54" s="24">
        <v>3.1</v>
      </c>
      <c r="J54" s="24">
        <v>2.5</v>
      </c>
      <c r="K54" s="23">
        <v>0</v>
      </c>
    </row>
    <row r="55" spans="1:11" ht="15" x14ac:dyDescent="0.2">
      <c r="A55" s="23">
        <v>9</v>
      </c>
      <c r="B55" s="23">
        <v>0</v>
      </c>
      <c r="C55" s="23">
        <v>1</v>
      </c>
      <c r="D55" s="24">
        <v>9</v>
      </c>
      <c r="E55" s="25">
        <v>3.4</v>
      </c>
      <c r="F55" s="24">
        <v>3.9</v>
      </c>
      <c r="G55" s="24">
        <v>4.5</v>
      </c>
      <c r="H55" s="24">
        <v>6.8</v>
      </c>
      <c r="I55" s="24">
        <v>3.9</v>
      </c>
      <c r="J55" s="24">
        <v>3.5</v>
      </c>
      <c r="K55" s="23">
        <v>1</v>
      </c>
    </row>
    <row r="56" spans="1:11" ht="15" x14ac:dyDescent="0.2">
      <c r="A56" s="23">
        <v>10</v>
      </c>
      <c r="B56" s="23">
        <v>1</v>
      </c>
      <c r="C56" s="23">
        <v>1</v>
      </c>
      <c r="D56" s="24">
        <v>9.6</v>
      </c>
      <c r="E56" s="25">
        <v>5.6</v>
      </c>
      <c r="F56" s="24">
        <v>2.9</v>
      </c>
      <c r="G56" s="24">
        <v>5.5</v>
      </c>
      <c r="H56" s="24">
        <v>7.7</v>
      </c>
      <c r="I56" s="24">
        <v>5.2</v>
      </c>
      <c r="J56" s="24">
        <v>4.9000000000000004</v>
      </c>
      <c r="K56" s="23">
        <v>1</v>
      </c>
    </row>
    <row r="57" spans="1:11" ht="15" x14ac:dyDescent="0.2">
      <c r="A57" s="23">
        <v>12</v>
      </c>
      <c r="B57" s="23">
        <v>1</v>
      </c>
      <c r="C57" s="23">
        <v>0</v>
      </c>
      <c r="D57" s="24">
        <v>8.1999999999999993</v>
      </c>
      <c r="E57" s="25">
        <v>3.6</v>
      </c>
      <c r="F57" s="24">
        <v>5.8</v>
      </c>
      <c r="G57" s="24">
        <v>5</v>
      </c>
      <c r="H57" s="24">
        <v>9</v>
      </c>
      <c r="I57" s="24">
        <v>4.7</v>
      </c>
      <c r="J57" s="24">
        <v>4.5</v>
      </c>
      <c r="K57" s="23">
        <v>0</v>
      </c>
    </row>
    <row r="58" spans="1:11" ht="15" x14ac:dyDescent="0.2">
      <c r="A58" s="23">
        <v>9</v>
      </c>
      <c r="B58" s="23">
        <v>1</v>
      </c>
      <c r="C58" s="23">
        <v>0</v>
      </c>
      <c r="D58" s="24">
        <v>6.1</v>
      </c>
      <c r="E58" s="25">
        <v>4.9000000000000004</v>
      </c>
      <c r="F58" s="24">
        <v>5.0999999999999996</v>
      </c>
      <c r="G58" s="24">
        <v>6.4</v>
      </c>
      <c r="H58" s="24">
        <v>8.1999999999999993</v>
      </c>
      <c r="I58" s="24">
        <v>4.5</v>
      </c>
      <c r="J58" s="24">
        <v>3.2</v>
      </c>
      <c r="K58" s="23">
        <v>0</v>
      </c>
    </row>
    <row r="59" spans="1:11" ht="15" x14ac:dyDescent="0.2">
      <c r="A59" s="23">
        <v>6</v>
      </c>
      <c r="B59" s="23">
        <v>1</v>
      </c>
      <c r="C59" s="23">
        <v>0</v>
      </c>
      <c r="D59" s="24">
        <v>8.3000000000000007</v>
      </c>
      <c r="E59" s="25">
        <v>4.9000000000000004</v>
      </c>
      <c r="F59" s="24">
        <v>3.1</v>
      </c>
      <c r="G59" s="24">
        <v>5.2</v>
      </c>
      <c r="H59" s="24">
        <v>9.1</v>
      </c>
      <c r="I59" s="24">
        <v>4.5999999999999996</v>
      </c>
      <c r="J59" s="24">
        <v>3.9</v>
      </c>
      <c r="K59" s="23">
        <v>1</v>
      </c>
    </row>
    <row r="60" spans="1:11" ht="15" x14ac:dyDescent="0.2">
      <c r="A60" s="23">
        <v>2</v>
      </c>
      <c r="B60" s="23">
        <v>0</v>
      </c>
      <c r="C60" s="23">
        <v>1</v>
      </c>
      <c r="D60" s="24">
        <v>9.4</v>
      </c>
      <c r="E60" s="25">
        <v>5.3</v>
      </c>
      <c r="F60" s="24">
        <v>3.8</v>
      </c>
      <c r="G60" s="24">
        <v>4.9000000000000004</v>
      </c>
      <c r="H60" s="24">
        <v>8.5</v>
      </c>
      <c r="I60" s="24">
        <v>4.0999999999999996</v>
      </c>
      <c r="J60" s="24">
        <v>4.0999999999999996</v>
      </c>
      <c r="K60" s="23">
        <v>1</v>
      </c>
    </row>
    <row r="61" spans="1:11" ht="15" x14ac:dyDescent="0.2">
      <c r="A61" s="23">
        <v>10</v>
      </c>
      <c r="B61" s="23">
        <v>0</v>
      </c>
      <c r="C61" s="23">
        <v>1</v>
      </c>
      <c r="D61" s="24">
        <v>9.3000000000000007</v>
      </c>
      <c r="E61" s="25">
        <v>5.0999999999999996</v>
      </c>
      <c r="F61" s="24">
        <v>5.8</v>
      </c>
      <c r="G61" s="24">
        <v>6.3</v>
      </c>
      <c r="H61" s="24">
        <v>7.4</v>
      </c>
      <c r="I61" s="24">
        <v>4.5999999999999996</v>
      </c>
      <c r="J61" s="24">
        <v>4.3</v>
      </c>
      <c r="K61" s="23">
        <v>1</v>
      </c>
    </row>
    <row r="62" spans="1:11" ht="15" x14ac:dyDescent="0.2">
      <c r="A62" s="23">
        <v>15</v>
      </c>
      <c r="B62" s="23">
        <v>1</v>
      </c>
      <c r="C62" s="23">
        <v>1</v>
      </c>
      <c r="D62" s="24">
        <v>5.0999999999999996</v>
      </c>
      <c r="E62" s="25">
        <v>6.6</v>
      </c>
      <c r="F62" s="24">
        <v>4.4000000000000004</v>
      </c>
      <c r="G62" s="24">
        <v>7.8</v>
      </c>
      <c r="H62" s="24">
        <v>5.9</v>
      </c>
      <c r="I62" s="24">
        <v>4.9000000000000004</v>
      </c>
      <c r="J62" s="24">
        <v>4.5</v>
      </c>
      <c r="K62" s="23">
        <v>1</v>
      </c>
    </row>
    <row r="63" spans="1:11" ht="15" x14ac:dyDescent="0.2">
      <c r="A63" s="23">
        <v>6</v>
      </c>
      <c r="B63" s="23">
        <v>0</v>
      </c>
      <c r="C63" s="23">
        <v>0</v>
      </c>
      <c r="D63" s="24">
        <v>8</v>
      </c>
      <c r="E63" s="25">
        <v>2.5</v>
      </c>
      <c r="F63" s="24">
        <v>3.6</v>
      </c>
      <c r="G63" s="24">
        <v>3</v>
      </c>
      <c r="H63" s="24">
        <v>5.2</v>
      </c>
      <c r="I63" s="24">
        <v>4.3</v>
      </c>
      <c r="J63" s="24">
        <v>4.7</v>
      </c>
      <c r="K63" s="23">
        <v>0</v>
      </c>
    </row>
    <row r="64" spans="1:11" ht="15" x14ac:dyDescent="0.2">
      <c r="A64" s="23">
        <v>5</v>
      </c>
      <c r="B64" s="23">
        <v>1</v>
      </c>
      <c r="C64" s="23">
        <v>0</v>
      </c>
      <c r="D64" s="24">
        <v>5.9</v>
      </c>
      <c r="E64" s="25">
        <v>5.6</v>
      </c>
      <c r="F64" s="24">
        <v>5.8</v>
      </c>
      <c r="G64" s="24">
        <v>5.5</v>
      </c>
      <c r="H64" s="24">
        <v>8.4</v>
      </c>
      <c r="I64" s="24">
        <v>5.2</v>
      </c>
      <c r="J64" s="24">
        <v>4.8</v>
      </c>
      <c r="K64" s="23">
        <v>1</v>
      </c>
    </row>
    <row r="65" spans="1:11" ht="15" x14ac:dyDescent="0.2">
      <c r="A65" s="23">
        <v>4</v>
      </c>
      <c r="B65" s="23">
        <v>0</v>
      </c>
      <c r="C65" s="23">
        <v>1</v>
      </c>
      <c r="D65" s="24">
        <v>10</v>
      </c>
      <c r="E65" s="25">
        <v>5.8</v>
      </c>
      <c r="F65" s="24">
        <v>2.9</v>
      </c>
      <c r="G65" s="24">
        <v>4.5</v>
      </c>
      <c r="H65" s="24">
        <v>3.8</v>
      </c>
      <c r="I65" s="24">
        <v>5</v>
      </c>
      <c r="J65" s="24">
        <v>3.5</v>
      </c>
      <c r="K65" s="23">
        <v>1</v>
      </c>
    </row>
    <row r="66" spans="1:11" ht="15" x14ac:dyDescent="0.2">
      <c r="A66" s="23">
        <v>8</v>
      </c>
      <c r="B66" s="23">
        <v>1</v>
      </c>
      <c r="C66" s="23">
        <v>0</v>
      </c>
      <c r="D66" s="24">
        <v>5.7</v>
      </c>
      <c r="E66" s="25">
        <v>3.8</v>
      </c>
      <c r="F66" s="24">
        <v>5.7</v>
      </c>
      <c r="G66" s="24">
        <v>6</v>
      </c>
      <c r="H66" s="24">
        <v>8.1999999999999993</v>
      </c>
      <c r="I66" s="24">
        <v>6.5</v>
      </c>
      <c r="J66" s="24">
        <v>5.2</v>
      </c>
      <c r="K66" s="23">
        <v>1</v>
      </c>
    </row>
    <row r="67" spans="1:11" ht="15" x14ac:dyDescent="0.2">
      <c r="A67" s="23">
        <v>13</v>
      </c>
      <c r="B67" s="23">
        <v>1</v>
      </c>
      <c r="C67" s="23">
        <v>1</v>
      </c>
      <c r="D67" s="24">
        <v>9.9</v>
      </c>
      <c r="E67" s="25">
        <v>5.2</v>
      </c>
      <c r="F67" s="24">
        <v>4.2</v>
      </c>
      <c r="G67" s="24">
        <v>6.7</v>
      </c>
      <c r="H67" s="24">
        <v>6.8</v>
      </c>
      <c r="I67" s="24">
        <v>4.5</v>
      </c>
      <c r="J67" s="24">
        <v>3.9</v>
      </c>
      <c r="K67" s="23">
        <v>1</v>
      </c>
    </row>
    <row r="68" spans="1:11" ht="15" x14ac:dyDescent="0.2">
      <c r="A68" s="23">
        <v>3</v>
      </c>
      <c r="B68" s="23">
        <v>0</v>
      </c>
      <c r="C68" s="23">
        <v>1</v>
      </c>
      <c r="D68" s="24">
        <v>7.9</v>
      </c>
      <c r="E68" s="25">
        <v>3.9</v>
      </c>
      <c r="F68" s="24">
        <v>4.4000000000000004</v>
      </c>
      <c r="G68" s="24">
        <v>5.8</v>
      </c>
      <c r="H68" s="24">
        <v>4.7</v>
      </c>
      <c r="I68" s="24">
        <v>4.0999999999999996</v>
      </c>
      <c r="J68" s="24">
        <v>4.3</v>
      </c>
      <c r="K68" s="23">
        <v>1</v>
      </c>
    </row>
    <row r="69" spans="1:11" ht="15" x14ac:dyDescent="0.2">
      <c r="A69" s="23">
        <v>10</v>
      </c>
      <c r="B69" s="23">
        <v>1</v>
      </c>
      <c r="C69" s="23">
        <v>0</v>
      </c>
      <c r="D69" s="24">
        <v>6.7</v>
      </c>
      <c r="E69" s="25">
        <v>3.6</v>
      </c>
      <c r="F69" s="24">
        <v>3.4</v>
      </c>
      <c r="G69" s="24">
        <v>4.8</v>
      </c>
      <c r="H69" s="24">
        <v>7.2</v>
      </c>
      <c r="I69" s="24">
        <v>4</v>
      </c>
      <c r="J69" s="24">
        <v>2.8</v>
      </c>
      <c r="K69" s="23">
        <v>1</v>
      </c>
    </row>
    <row r="70" spans="1:11" ht="15" x14ac:dyDescent="0.2">
      <c r="A70" s="23">
        <v>7</v>
      </c>
      <c r="B70" s="23">
        <v>0</v>
      </c>
      <c r="C70" s="23">
        <v>0</v>
      </c>
      <c r="D70" s="24">
        <v>8.1999999999999993</v>
      </c>
      <c r="E70" s="25">
        <v>4.2</v>
      </c>
      <c r="F70" s="24">
        <v>2.7</v>
      </c>
      <c r="G70" s="24">
        <v>3.1</v>
      </c>
      <c r="H70" s="24">
        <v>5.3</v>
      </c>
      <c r="I70" s="24">
        <v>4.5</v>
      </c>
      <c r="J70" s="24">
        <v>4.9000000000000004</v>
      </c>
      <c r="K70" s="23">
        <v>1</v>
      </c>
    </row>
    <row r="71" spans="1:11" ht="15" x14ac:dyDescent="0.2">
      <c r="A71" s="23">
        <v>8</v>
      </c>
      <c r="B71" s="23">
        <v>1</v>
      </c>
      <c r="C71" s="23">
        <v>1</v>
      </c>
      <c r="D71" s="24">
        <v>9.4</v>
      </c>
      <c r="E71" s="25">
        <v>4</v>
      </c>
      <c r="F71" s="24">
        <v>3.2</v>
      </c>
      <c r="G71" s="24">
        <v>4.5999999999999996</v>
      </c>
      <c r="H71" s="24">
        <v>6.3</v>
      </c>
      <c r="I71" s="24">
        <v>4.7</v>
      </c>
      <c r="J71" s="24">
        <v>4.5999999999999996</v>
      </c>
      <c r="K71" s="23">
        <v>1</v>
      </c>
    </row>
    <row r="72" spans="1:11" ht="15" x14ac:dyDescent="0.2">
      <c r="A72" s="23">
        <v>11</v>
      </c>
      <c r="B72" s="23">
        <v>0</v>
      </c>
      <c r="C72" s="23">
        <v>1</v>
      </c>
      <c r="D72" s="24">
        <v>6.9</v>
      </c>
      <c r="E72" s="25">
        <v>3.4</v>
      </c>
      <c r="F72" s="24">
        <v>3.3</v>
      </c>
      <c r="G72" s="24">
        <v>4.7</v>
      </c>
      <c r="H72" s="24">
        <v>5.2</v>
      </c>
      <c r="I72" s="24">
        <v>3.2</v>
      </c>
      <c r="J72" s="24">
        <v>3.3</v>
      </c>
      <c r="K72" s="23">
        <v>1</v>
      </c>
    </row>
    <row r="73" spans="1:11" ht="15" x14ac:dyDescent="0.2">
      <c r="A73" s="23">
        <v>14</v>
      </c>
      <c r="B73" s="23">
        <v>1</v>
      </c>
      <c r="C73" s="23">
        <v>0</v>
      </c>
      <c r="D73" s="24">
        <v>8</v>
      </c>
      <c r="E73" s="25">
        <v>4.8</v>
      </c>
      <c r="F73" s="24">
        <v>3.2</v>
      </c>
      <c r="G73" s="24">
        <v>4.7</v>
      </c>
      <c r="H73" s="24">
        <v>8.6999999999999993</v>
      </c>
      <c r="I73" s="24">
        <v>4.9000000000000004</v>
      </c>
      <c r="J73" s="24">
        <v>4.2</v>
      </c>
      <c r="K73" s="23">
        <v>1</v>
      </c>
    </row>
    <row r="74" spans="1:11" ht="15" x14ac:dyDescent="0.2">
      <c r="A74" s="23">
        <v>11</v>
      </c>
      <c r="B74" s="23">
        <v>0</v>
      </c>
      <c r="C74" s="23">
        <v>0</v>
      </c>
      <c r="D74" s="24">
        <v>9.3000000000000007</v>
      </c>
      <c r="E74" s="25">
        <v>5.3</v>
      </c>
      <c r="F74" s="24">
        <v>3.7</v>
      </c>
      <c r="G74" s="24">
        <v>5.5</v>
      </c>
      <c r="H74" s="24">
        <v>7.4</v>
      </c>
      <c r="I74" s="24">
        <v>4.0999999999999996</v>
      </c>
      <c r="J74" s="24">
        <v>3.4</v>
      </c>
      <c r="K74" s="23">
        <v>1</v>
      </c>
    </row>
    <row r="75" spans="1:11" ht="15" x14ac:dyDescent="0.2">
      <c r="A75" s="23">
        <v>14</v>
      </c>
      <c r="B75" s="23">
        <v>1</v>
      </c>
      <c r="C75" s="23">
        <v>1</v>
      </c>
      <c r="D75" s="24">
        <v>7.4</v>
      </c>
      <c r="E75" s="25">
        <v>6.6</v>
      </c>
      <c r="F75" s="24">
        <v>4.5</v>
      </c>
      <c r="G75" s="24">
        <v>6.9</v>
      </c>
      <c r="H75" s="24">
        <v>9.6</v>
      </c>
      <c r="I75" s="24">
        <v>5.7</v>
      </c>
      <c r="J75" s="24">
        <v>5.5</v>
      </c>
      <c r="K75" s="23">
        <v>1</v>
      </c>
    </row>
    <row r="76" spans="1:11" ht="15" x14ac:dyDescent="0.2">
      <c r="A76" s="23">
        <v>1</v>
      </c>
      <c r="B76" s="23">
        <v>0</v>
      </c>
      <c r="C76" s="23">
        <v>0</v>
      </c>
      <c r="D76" s="24">
        <v>7.6</v>
      </c>
      <c r="E76" s="25">
        <v>3.6</v>
      </c>
      <c r="F76" s="24">
        <v>5.6</v>
      </c>
      <c r="G76" s="24">
        <v>5.4</v>
      </c>
      <c r="H76" s="24">
        <v>4.4000000000000004</v>
      </c>
      <c r="I76" s="24">
        <v>4.5999999999999996</v>
      </c>
      <c r="J76" s="24">
        <v>4</v>
      </c>
      <c r="K76" s="23">
        <v>1</v>
      </c>
    </row>
    <row r="77" spans="1:11" ht="15" x14ac:dyDescent="0.2">
      <c r="A77" s="23">
        <v>1</v>
      </c>
      <c r="B77" s="23">
        <v>0</v>
      </c>
      <c r="C77" s="23">
        <v>0</v>
      </c>
      <c r="D77" s="24">
        <v>10</v>
      </c>
      <c r="E77" s="25">
        <v>4.3</v>
      </c>
      <c r="F77" s="24">
        <v>4.2</v>
      </c>
      <c r="G77" s="24">
        <v>4.5</v>
      </c>
      <c r="H77" s="24">
        <v>3.8</v>
      </c>
      <c r="I77" s="24">
        <v>3.7</v>
      </c>
      <c r="J77" s="24">
        <v>3.5</v>
      </c>
      <c r="K77" s="23">
        <v>0</v>
      </c>
    </row>
    <row r="78" spans="1:11" ht="15" x14ac:dyDescent="0.2">
      <c r="A78" s="23">
        <v>6</v>
      </c>
      <c r="B78" s="23">
        <v>1</v>
      </c>
      <c r="C78" s="23">
        <v>0</v>
      </c>
      <c r="D78" s="24">
        <v>9.9</v>
      </c>
      <c r="E78" s="25">
        <v>4.3</v>
      </c>
      <c r="F78" s="24">
        <v>2.6</v>
      </c>
      <c r="G78" s="24">
        <v>3.5</v>
      </c>
      <c r="H78" s="24">
        <v>5.4</v>
      </c>
      <c r="I78" s="24">
        <v>5.6</v>
      </c>
      <c r="J78" s="24">
        <v>4</v>
      </c>
      <c r="K78" s="23">
        <v>1</v>
      </c>
    </row>
    <row r="79" spans="1:11" ht="15" x14ac:dyDescent="0.2">
      <c r="A79" s="23">
        <v>5</v>
      </c>
      <c r="B79" s="23">
        <v>0</v>
      </c>
      <c r="C79" s="23">
        <v>0</v>
      </c>
      <c r="D79" s="24">
        <v>8.6999999999999993</v>
      </c>
      <c r="E79" s="25">
        <v>3.2</v>
      </c>
      <c r="F79" s="24">
        <v>2.8</v>
      </c>
      <c r="G79" s="24">
        <v>3.8</v>
      </c>
      <c r="H79" s="24">
        <v>4.9000000000000004</v>
      </c>
      <c r="I79" s="24">
        <v>5.4</v>
      </c>
      <c r="J79" s="24">
        <v>4.5</v>
      </c>
      <c r="K79" s="23">
        <v>0</v>
      </c>
    </row>
    <row r="80" spans="1:11" ht="15" x14ac:dyDescent="0.2">
      <c r="A80" s="23">
        <v>13</v>
      </c>
      <c r="B80" s="23">
        <v>1</v>
      </c>
      <c r="C80" s="23">
        <v>1</v>
      </c>
      <c r="D80" s="24">
        <v>8.4</v>
      </c>
      <c r="E80" s="25">
        <v>5.3</v>
      </c>
      <c r="F80" s="24">
        <v>4.5</v>
      </c>
      <c r="G80" s="24">
        <v>5.9</v>
      </c>
      <c r="H80" s="24">
        <v>6.7</v>
      </c>
      <c r="I80" s="24">
        <v>2.7</v>
      </c>
      <c r="J80" s="24">
        <v>3.6</v>
      </c>
      <c r="K80" s="23">
        <v>1</v>
      </c>
    </row>
    <row r="81" spans="1:11" ht="15" x14ac:dyDescent="0.2">
      <c r="A81" s="23">
        <v>2</v>
      </c>
      <c r="B81" s="23">
        <v>0</v>
      </c>
      <c r="C81" s="23">
        <v>1</v>
      </c>
      <c r="D81" s="24">
        <v>8.8000000000000007</v>
      </c>
      <c r="E81" s="25">
        <v>5.4</v>
      </c>
      <c r="F81" s="24">
        <v>4.3</v>
      </c>
      <c r="G81" s="24">
        <v>4.8</v>
      </c>
      <c r="H81" s="24">
        <v>5.8</v>
      </c>
      <c r="I81" s="24">
        <v>4.4000000000000004</v>
      </c>
      <c r="J81" s="24">
        <v>2.9</v>
      </c>
      <c r="K81" s="23">
        <v>0</v>
      </c>
    </row>
    <row r="82" spans="1:11" ht="15" x14ac:dyDescent="0.2">
      <c r="A82" s="23">
        <v>11</v>
      </c>
      <c r="B82" s="23">
        <v>1</v>
      </c>
      <c r="C82" s="23">
        <v>0</v>
      </c>
      <c r="D82" s="24">
        <v>7.7</v>
      </c>
      <c r="E82" s="25">
        <v>3.7</v>
      </c>
      <c r="F82" s="24">
        <v>2.4</v>
      </c>
      <c r="G82" s="24">
        <v>3.4</v>
      </c>
      <c r="H82" s="24">
        <v>6.2</v>
      </c>
      <c r="I82" s="24">
        <v>3.3</v>
      </c>
      <c r="J82" s="24">
        <v>2.6</v>
      </c>
      <c r="K82" s="23">
        <v>0</v>
      </c>
    </row>
    <row r="83" spans="1:11" ht="15" x14ac:dyDescent="0.2">
      <c r="A83" s="23">
        <v>7</v>
      </c>
      <c r="B83" s="23">
        <v>1</v>
      </c>
      <c r="C83" s="23">
        <v>0</v>
      </c>
      <c r="D83" s="24">
        <v>6.6</v>
      </c>
      <c r="E83" s="25">
        <v>3.6</v>
      </c>
      <c r="F83" s="24">
        <v>4.9000000000000004</v>
      </c>
      <c r="G83" s="24">
        <v>4.8</v>
      </c>
      <c r="H83" s="24">
        <v>7.2</v>
      </c>
      <c r="I83" s="24">
        <v>3.5</v>
      </c>
      <c r="J83" s="24">
        <v>2.8</v>
      </c>
      <c r="K83" s="23">
        <v>0</v>
      </c>
    </row>
    <row r="84" spans="1:11" ht="15" x14ac:dyDescent="0.2">
      <c r="A84" s="23">
        <v>12</v>
      </c>
      <c r="B84" s="23">
        <v>1</v>
      </c>
      <c r="C84" s="23">
        <v>0</v>
      </c>
      <c r="D84" s="24">
        <v>5.7</v>
      </c>
      <c r="E84" s="25">
        <v>5.3</v>
      </c>
      <c r="F84" s="24">
        <v>5.4</v>
      </c>
      <c r="G84" s="24">
        <v>6</v>
      </c>
      <c r="H84" s="24">
        <v>8.1999999999999993</v>
      </c>
      <c r="I84" s="24">
        <v>4.7</v>
      </c>
      <c r="J84" s="24">
        <v>5.2</v>
      </c>
      <c r="K84" s="23">
        <v>0</v>
      </c>
    </row>
    <row r="85" spans="1:11" ht="15" x14ac:dyDescent="0.2">
      <c r="A85" s="23">
        <v>5</v>
      </c>
      <c r="B85" s="23">
        <v>1</v>
      </c>
      <c r="C85" s="23">
        <v>0</v>
      </c>
      <c r="D85" s="24">
        <v>5.7</v>
      </c>
      <c r="E85" s="25">
        <v>4</v>
      </c>
      <c r="F85" s="24">
        <v>2.7</v>
      </c>
      <c r="G85" s="24">
        <v>5.0999999999999996</v>
      </c>
      <c r="H85" s="24">
        <v>6.2</v>
      </c>
      <c r="I85" s="24">
        <v>5</v>
      </c>
      <c r="J85" s="24">
        <v>4.5</v>
      </c>
      <c r="K85" s="23">
        <v>0</v>
      </c>
    </row>
    <row r="86" spans="1:11" ht="15" x14ac:dyDescent="0.2">
      <c r="A86" s="23">
        <v>7</v>
      </c>
      <c r="B86" s="23">
        <v>1</v>
      </c>
      <c r="C86" s="23">
        <v>1</v>
      </c>
      <c r="D86" s="24">
        <v>5.5</v>
      </c>
      <c r="E86" s="25">
        <v>5.2</v>
      </c>
      <c r="F86" s="24">
        <v>4.3</v>
      </c>
      <c r="G86" s="24">
        <v>4.9000000000000004</v>
      </c>
      <c r="H86" s="24">
        <v>6</v>
      </c>
      <c r="I86" s="24">
        <v>4.5</v>
      </c>
      <c r="J86" s="24">
        <v>4.3</v>
      </c>
      <c r="K86" s="23">
        <v>0</v>
      </c>
    </row>
    <row r="87" spans="1:11" ht="15" x14ac:dyDescent="0.2">
      <c r="A87" s="23">
        <v>5</v>
      </c>
      <c r="B87" s="23">
        <v>1</v>
      </c>
      <c r="C87" s="23">
        <v>0</v>
      </c>
      <c r="D87" s="24">
        <v>7.5</v>
      </c>
      <c r="E87" s="25">
        <v>3.5</v>
      </c>
      <c r="F87" s="24">
        <v>2.9</v>
      </c>
      <c r="G87" s="24">
        <v>4.5</v>
      </c>
      <c r="H87" s="24">
        <v>7.6</v>
      </c>
      <c r="I87" s="24">
        <v>4</v>
      </c>
      <c r="J87" s="24">
        <v>3.4</v>
      </c>
      <c r="K87" s="23">
        <v>0</v>
      </c>
    </row>
    <row r="88" spans="1:11" ht="15" x14ac:dyDescent="0.2">
      <c r="A88" s="23">
        <v>9</v>
      </c>
      <c r="B88" s="23">
        <v>1</v>
      </c>
      <c r="C88" s="23">
        <v>0</v>
      </c>
      <c r="D88" s="24">
        <v>6.4</v>
      </c>
      <c r="E88" s="25">
        <v>5.0999999999999996</v>
      </c>
      <c r="F88" s="24">
        <v>3.9</v>
      </c>
      <c r="G88" s="24">
        <v>5.3</v>
      </c>
      <c r="H88" s="24">
        <v>7.1</v>
      </c>
      <c r="I88" s="24">
        <v>4.7</v>
      </c>
      <c r="J88" s="24">
        <v>3.9</v>
      </c>
      <c r="K88" s="23">
        <v>0</v>
      </c>
    </row>
    <row r="89" spans="1:11" ht="15" x14ac:dyDescent="0.2">
      <c r="A89" s="23">
        <v>13</v>
      </c>
      <c r="B89" s="23">
        <v>1</v>
      </c>
      <c r="C89" s="23">
        <v>0</v>
      </c>
      <c r="D89" s="24">
        <v>9.1</v>
      </c>
      <c r="E89" s="25">
        <v>6</v>
      </c>
      <c r="F89" s="24">
        <v>6.3</v>
      </c>
      <c r="G89" s="24">
        <v>7.1</v>
      </c>
      <c r="H89" s="24">
        <v>8.4</v>
      </c>
      <c r="I89" s="24">
        <v>5.4</v>
      </c>
      <c r="J89" s="24">
        <v>4.4000000000000004</v>
      </c>
      <c r="K89" s="23">
        <v>1</v>
      </c>
    </row>
    <row r="90" spans="1:11" ht="15" x14ac:dyDescent="0.2">
      <c r="A90" s="23">
        <v>8</v>
      </c>
      <c r="B90" s="23">
        <v>0</v>
      </c>
      <c r="C90" s="23">
        <v>1</v>
      </c>
      <c r="D90" s="24">
        <v>6.7</v>
      </c>
      <c r="E90" s="25">
        <v>3.2</v>
      </c>
      <c r="F90" s="24">
        <v>4.8</v>
      </c>
      <c r="G90" s="24">
        <v>4.5</v>
      </c>
      <c r="H90" s="24">
        <v>5</v>
      </c>
      <c r="I90" s="24">
        <v>2.9</v>
      </c>
      <c r="J90" s="24">
        <v>3.1</v>
      </c>
      <c r="K90" s="23">
        <v>0</v>
      </c>
    </row>
    <row r="91" spans="1:11" ht="15" x14ac:dyDescent="0.2">
      <c r="A91" s="23">
        <v>13</v>
      </c>
      <c r="B91" s="23">
        <v>1</v>
      </c>
      <c r="C91" s="23">
        <v>0</v>
      </c>
      <c r="D91" s="24">
        <v>6.5</v>
      </c>
      <c r="E91" s="25">
        <v>5.8</v>
      </c>
      <c r="F91" s="24">
        <v>6.5</v>
      </c>
      <c r="G91" s="24">
        <v>6</v>
      </c>
      <c r="H91" s="24">
        <v>8.6999999999999993</v>
      </c>
      <c r="I91" s="24">
        <v>4.5999999999999996</v>
      </c>
      <c r="J91" s="24">
        <v>4.5999999999999996</v>
      </c>
      <c r="K91" s="23">
        <v>0</v>
      </c>
    </row>
    <row r="92" spans="1:11" ht="15" x14ac:dyDescent="0.2">
      <c r="A92" s="23">
        <v>14</v>
      </c>
      <c r="B92" s="23">
        <v>1</v>
      </c>
      <c r="C92" s="23">
        <v>1</v>
      </c>
      <c r="D92" s="24">
        <v>9.9</v>
      </c>
      <c r="E92" s="25">
        <v>5.2</v>
      </c>
      <c r="F92" s="24">
        <v>5.6</v>
      </c>
      <c r="G92" s="24">
        <v>6.7</v>
      </c>
      <c r="H92" s="24">
        <v>6.8</v>
      </c>
      <c r="I92" s="24">
        <v>4.0999999999999996</v>
      </c>
      <c r="J92" s="24">
        <v>3.9</v>
      </c>
      <c r="K92" s="23">
        <v>1</v>
      </c>
    </row>
    <row r="93" spans="1:11" ht="15" x14ac:dyDescent="0.2">
      <c r="A93" s="23">
        <v>10</v>
      </c>
      <c r="B93" s="23">
        <v>1</v>
      </c>
      <c r="C93" s="23">
        <v>1</v>
      </c>
      <c r="D93" s="24">
        <v>8.5</v>
      </c>
      <c r="E93" s="25">
        <v>5.4</v>
      </c>
      <c r="F93" s="24">
        <v>5</v>
      </c>
      <c r="G93" s="24">
        <v>6</v>
      </c>
      <c r="H93" s="24">
        <v>6.8</v>
      </c>
      <c r="I93" s="24">
        <v>4.4000000000000004</v>
      </c>
      <c r="J93" s="24">
        <v>3.7</v>
      </c>
      <c r="K93" s="23">
        <v>1</v>
      </c>
    </row>
    <row r="94" spans="1:11" ht="15" x14ac:dyDescent="0.2">
      <c r="A94" s="23">
        <v>7</v>
      </c>
      <c r="B94" s="23">
        <v>0</v>
      </c>
      <c r="C94" s="23">
        <v>0</v>
      </c>
      <c r="D94" s="24">
        <v>9.9</v>
      </c>
      <c r="E94" s="25">
        <v>4.5</v>
      </c>
      <c r="F94" s="24">
        <v>5.4</v>
      </c>
      <c r="G94" s="24">
        <v>4.8</v>
      </c>
      <c r="H94" s="24">
        <v>4.9000000000000004</v>
      </c>
      <c r="I94" s="24">
        <v>3.1</v>
      </c>
      <c r="J94" s="24">
        <v>3.8</v>
      </c>
      <c r="K94" s="23">
        <v>0</v>
      </c>
    </row>
    <row r="95" spans="1:11" ht="15" x14ac:dyDescent="0.2">
      <c r="A95" s="23">
        <v>3</v>
      </c>
      <c r="B95" s="23">
        <v>1</v>
      </c>
      <c r="C95" s="23">
        <v>1</v>
      </c>
      <c r="D95" s="24">
        <v>7.6</v>
      </c>
      <c r="E95" s="25">
        <v>3.6</v>
      </c>
      <c r="F95" s="24">
        <v>4.7</v>
      </c>
      <c r="G95" s="24">
        <v>5</v>
      </c>
      <c r="H95" s="24">
        <v>7.4</v>
      </c>
      <c r="I95" s="24">
        <v>4.5</v>
      </c>
      <c r="J95" s="24">
        <v>3.9</v>
      </c>
      <c r="K95" s="23">
        <v>0</v>
      </c>
    </row>
    <row r="96" spans="1:11" ht="15" x14ac:dyDescent="0.2">
      <c r="A96" s="23">
        <v>5</v>
      </c>
      <c r="B96" s="23">
        <v>0</v>
      </c>
      <c r="C96" s="23">
        <v>1</v>
      </c>
      <c r="D96" s="24">
        <v>9.4</v>
      </c>
      <c r="E96" s="25">
        <v>5.3</v>
      </c>
      <c r="F96" s="24">
        <v>4.7</v>
      </c>
      <c r="G96" s="24">
        <v>4.9000000000000004</v>
      </c>
      <c r="H96" s="24">
        <v>8.5</v>
      </c>
      <c r="I96" s="24">
        <v>4.3</v>
      </c>
      <c r="J96" s="24">
        <v>4.0999999999999996</v>
      </c>
      <c r="K96" s="23">
        <v>1</v>
      </c>
    </row>
    <row r="97" spans="1:11" ht="15" x14ac:dyDescent="0.2">
      <c r="A97" s="23">
        <v>10</v>
      </c>
      <c r="B97" s="23">
        <v>0</v>
      </c>
      <c r="C97" s="23">
        <v>1</v>
      </c>
      <c r="D97" s="24">
        <v>9.3000000000000007</v>
      </c>
      <c r="E97" s="25">
        <v>5</v>
      </c>
      <c r="F97" s="24">
        <v>5.5</v>
      </c>
      <c r="G97" s="24">
        <v>5.9</v>
      </c>
      <c r="H97" s="24">
        <v>4.5999999999999996</v>
      </c>
      <c r="I97" s="24">
        <v>5.2</v>
      </c>
      <c r="J97" s="24">
        <v>4.5999999999999996</v>
      </c>
      <c r="K97" s="23">
        <v>1</v>
      </c>
    </row>
    <row r="98" spans="1:11" ht="15" x14ac:dyDescent="0.2">
      <c r="A98" s="23">
        <v>10</v>
      </c>
      <c r="B98" s="23">
        <v>1</v>
      </c>
      <c r="C98" s="23">
        <v>0</v>
      </c>
      <c r="D98" s="24">
        <v>7.1</v>
      </c>
      <c r="E98" s="25">
        <v>3.4</v>
      </c>
      <c r="F98" s="24">
        <v>4</v>
      </c>
      <c r="G98" s="24">
        <v>5.9</v>
      </c>
      <c r="H98" s="24">
        <v>7.8</v>
      </c>
      <c r="I98" s="24">
        <v>2.6</v>
      </c>
      <c r="J98" s="24">
        <v>2.7</v>
      </c>
      <c r="K98" s="23">
        <v>0</v>
      </c>
    </row>
    <row r="99" spans="1:11" ht="15" x14ac:dyDescent="0.2">
      <c r="A99" s="23">
        <v>8</v>
      </c>
      <c r="B99" s="23">
        <v>0</v>
      </c>
      <c r="C99" s="23">
        <v>0</v>
      </c>
      <c r="D99" s="24">
        <v>9.9</v>
      </c>
      <c r="E99" s="25">
        <v>4.5</v>
      </c>
      <c r="F99" s="24">
        <v>4</v>
      </c>
      <c r="G99" s="24">
        <v>4.8</v>
      </c>
      <c r="H99" s="24">
        <v>4.9000000000000004</v>
      </c>
      <c r="I99" s="24">
        <v>3.2</v>
      </c>
      <c r="J99" s="24">
        <v>3.8</v>
      </c>
      <c r="K99" s="23">
        <v>1</v>
      </c>
    </row>
    <row r="100" spans="1:11" ht="15" x14ac:dyDescent="0.2">
      <c r="A100" s="23">
        <v>2</v>
      </c>
      <c r="B100" s="23">
        <v>0</v>
      </c>
      <c r="C100" s="23">
        <v>0</v>
      </c>
      <c r="D100" s="24">
        <v>8.6999999999999993</v>
      </c>
      <c r="E100" s="25">
        <v>4.7</v>
      </c>
      <c r="F100" s="24">
        <v>2.4</v>
      </c>
      <c r="G100" s="24">
        <v>4.5999999999999996</v>
      </c>
      <c r="H100" s="24">
        <v>6.8</v>
      </c>
      <c r="I100" s="24">
        <v>4.3</v>
      </c>
      <c r="J100" s="24">
        <v>4</v>
      </c>
      <c r="K100" s="23">
        <v>1</v>
      </c>
    </row>
    <row r="101" spans="1:11" ht="15" x14ac:dyDescent="0.2">
      <c r="A101" s="23">
        <v>6</v>
      </c>
      <c r="B101" s="23">
        <v>0</v>
      </c>
      <c r="C101" s="23">
        <v>1</v>
      </c>
      <c r="D101" s="24">
        <v>8.6</v>
      </c>
      <c r="E101" s="25">
        <v>4.4000000000000004</v>
      </c>
      <c r="F101" s="24">
        <v>2.9</v>
      </c>
      <c r="G101" s="24">
        <v>4</v>
      </c>
      <c r="H101" s="24">
        <v>6.3</v>
      </c>
      <c r="I101" s="24">
        <v>2.7</v>
      </c>
      <c r="J101" s="24">
        <v>3</v>
      </c>
      <c r="K101" s="23">
        <v>0</v>
      </c>
    </row>
    <row r="102" spans="1:11" ht="15" x14ac:dyDescent="0.2">
      <c r="A102" s="23">
        <v>5</v>
      </c>
      <c r="B102" s="23">
        <v>1</v>
      </c>
      <c r="C102" s="23">
        <v>0</v>
      </c>
      <c r="D102" s="24">
        <v>6.4</v>
      </c>
      <c r="E102" s="25">
        <v>3.2</v>
      </c>
      <c r="F102" s="24">
        <v>2.2000000000000002</v>
      </c>
      <c r="G102" s="24">
        <v>5</v>
      </c>
      <c r="H102" s="24">
        <v>8.4</v>
      </c>
      <c r="I102" s="24">
        <v>2</v>
      </c>
      <c r="J102" s="24">
        <v>1.6</v>
      </c>
      <c r="K102" s="23">
        <v>0</v>
      </c>
    </row>
    <row r="103" spans="1:11" ht="15" x14ac:dyDescent="0.2">
      <c r="A103" s="23">
        <v>4</v>
      </c>
      <c r="B103" s="23">
        <v>0</v>
      </c>
      <c r="C103" s="23">
        <v>1</v>
      </c>
      <c r="D103" s="24">
        <v>7.7</v>
      </c>
      <c r="E103" s="25">
        <v>4.0999999999999996</v>
      </c>
      <c r="F103" s="24">
        <v>1.9</v>
      </c>
      <c r="G103" s="24">
        <v>4.3</v>
      </c>
      <c r="H103" s="24">
        <v>5.9</v>
      </c>
      <c r="I103" s="24">
        <v>4.7</v>
      </c>
      <c r="J103" s="24">
        <v>4.3</v>
      </c>
      <c r="K103" s="23">
        <v>1</v>
      </c>
    </row>
    <row r="104" spans="1:11" ht="15" x14ac:dyDescent="0.2">
      <c r="A104" s="23">
        <v>13</v>
      </c>
      <c r="B104" s="23">
        <v>1</v>
      </c>
      <c r="C104" s="23">
        <v>0</v>
      </c>
      <c r="D104" s="24">
        <v>7.5</v>
      </c>
      <c r="E104" s="25">
        <v>3.5</v>
      </c>
      <c r="F104" s="24">
        <v>3.5</v>
      </c>
      <c r="G104" s="24">
        <v>4.5</v>
      </c>
      <c r="H104" s="24">
        <v>7.6</v>
      </c>
      <c r="I104" s="24">
        <v>3.4</v>
      </c>
      <c r="J104" s="24">
        <v>3.4</v>
      </c>
      <c r="K104" s="23">
        <v>0</v>
      </c>
    </row>
    <row r="105" spans="1:11" ht="15" x14ac:dyDescent="0.2">
      <c r="A105" s="23">
        <v>4</v>
      </c>
      <c r="B105" s="23">
        <v>1</v>
      </c>
      <c r="C105" s="23">
        <v>0</v>
      </c>
      <c r="D105" s="24">
        <v>5</v>
      </c>
      <c r="E105" s="25">
        <v>3.6</v>
      </c>
      <c r="F105" s="24">
        <v>3.5</v>
      </c>
      <c r="G105" s="24">
        <v>4.9000000000000004</v>
      </c>
      <c r="H105" s="24">
        <v>8.1999999999999993</v>
      </c>
      <c r="I105" s="24">
        <v>2.4</v>
      </c>
      <c r="J105" s="24">
        <v>3.1</v>
      </c>
      <c r="K105" s="23">
        <v>0</v>
      </c>
    </row>
    <row r="106" spans="1:11" ht="15" x14ac:dyDescent="0.2">
      <c r="A106" s="23">
        <v>11</v>
      </c>
      <c r="B106" s="23">
        <v>0</v>
      </c>
      <c r="C106" s="23">
        <v>1</v>
      </c>
      <c r="D106" s="24">
        <v>7.7</v>
      </c>
      <c r="E106" s="25">
        <v>4.0999999999999996</v>
      </c>
      <c r="F106" s="24">
        <v>3.5</v>
      </c>
      <c r="G106" s="24">
        <v>4.3</v>
      </c>
      <c r="H106" s="24">
        <v>5.9</v>
      </c>
      <c r="I106" s="24">
        <v>5.0999999999999996</v>
      </c>
      <c r="J106" s="24">
        <v>4.3</v>
      </c>
      <c r="K106" s="23">
        <v>1</v>
      </c>
    </row>
    <row r="107" spans="1:11" ht="15" x14ac:dyDescent="0.2">
      <c r="A107" s="23">
        <v>8</v>
      </c>
      <c r="B107" s="23">
        <v>0</v>
      </c>
      <c r="C107" s="23">
        <v>1</v>
      </c>
      <c r="D107" s="24">
        <v>9.1</v>
      </c>
      <c r="E107" s="25">
        <v>3.6</v>
      </c>
      <c r="F107" s="24">
        <v>4.2</v>
      </c>
      <c r="G107" s="24">
        <v>4.5999999999999996</v>
      </c>
      <c r="H107" s="24">
        <v>8.3000000000000007</v>
      </c>
      <c r="I107" s="24">
        <v>4.5999999999999996</v>
      </c>
      <c r="J107" s="24">
        <v>3.9</v>
      </c>
      <c r="K107" s="23">
        <v>0</v>
      </c>
    </row>
    <row r="108" spans="1:11" ht="15" x14ac:dyDescent="0.2">
      <c r="A108" s="23">
        <v>14</v>
      </c>
      <c r="B108" s="23">
        <v>1</v>
      </c>
      <c r="C108" s="23">
        <v>1</v>
      </c>
      <c r="D108" s="24">
        <v>5.5</v>
      </c>
      <c r="E108" s="25">
        <v>7</v>
      </c>
      <c r="F108" s="24">
        <v>5.6</v>
      </c>
      <c r="G108" s="24">
        <v>8.1999999999999993</v>
      </c>
      <c r="H108" s="24">
        <v>6.3</v>
      </c>
      <c r="I108" s="24">
        <v>5.5</v>
      </c>
      <c r="J108" s="24">
        <v>4.9000000000000004</v>
      </c>
      <c r="K108" s="23">
        <v>1</v>
      </c>
    </row>
    <row r="109" spans="1:11" ht="15" x14ac:dyDescent="0.2">
      <c r="A109" s="23">
        <v>15</v>
      </c>
      <c r="B109" s="23">
        <v>0</v>
      </c>
      <c r="C109" s="23">
        <v>0</v>
      </c>
      <c r="D109" s="24">
        <v>9.1</v>
      </c>
      <c r="E109" s="25">
        <v>5.2</v>
      </c>
      <c r="F109" s="24">
        <v>4.4000000000000004</v>
      </c>
      <c r="G109" s="24">
        <v>5.4</v>
      </c>
      <c r="H109" s="24">
        <v>7.3</v>
      </c>
      <c r="I109" s="24">
        <v>4.4000000000000004</v>
      </c>
      <c r="J109" s="24">
        <v>3.3</v>
      </c>
      <c r="K109" s="23">
        <v>1</v>
      </c>
    </row>
    <row r="110" spans="1:11" ht="15" x14ac:dyDescent="0.2">
      <c r="A110" s="23">
        <v>7</v>
      </c>
      <c r="B110" s="23">
        <v>1</v>
      </c>
      <c r="C110" s="23">
        <v>0</v>
      </c>
      <c r="D110" s="24">
        <v>7.1</v>
      </c>
      <c r="E110" s="25">
        <v>4.2</v>
      </c>
      <c r="F110" s="24">
        <v>2.1</v>
      </c>
      <c r="G110" s="24">
        <v>4.5</v>
      </c>
      <c r="H110" s="24">
        <v>9.9</v>
      </c>
      <c r="I110" s="24">
        <v>2</v>
      </c>
      <c r="J110" s="24">
        <v>2.4</v>
      </c>
      <c r="K110" s="23">
        <v>0</v>
      </c>
    </row>
    <row r="111" spans="1:11" ht="15" x14ac:dyDescent="0.2">
      <c r="A111" s="23">
        <v>14</v>
      </c>
      <c r="B111" s="23">
        <v>0</v>
      </c>
      <c r="C111" s="23">
        <v>1</v>
      </c>
      <c r="D111" s="24">
        <v>9.1999999999999993</v>
      </c>
      <c r="E111" s="25">
        <v>5.4</v>
      </c>
      <c r="F111" s="24">
        <v>4.2</v>
      </c>
      <c r="G111" s="24">
        <v>4.8</v>
      </c>
      <c r="H111" s="24">
        <v>7.1</v>
      </c>
      <c r="I111" s="24">
        <v>4.4000000000000004</v>
      </c>
      <c r="J111" s="24">
        <v>4.2</v>
      </c>
      <c r="K111" s="23">
        <v>1</v>
      </c>
    </row>
    <row r="112" spans="1:11" ht="15" x14ac:dyDescent="0.2">
      <c r="A112" s="23">
        <v>11</v>
      </c>
      <c r="B112" s="23">
        <v>1</v>
      </c>
      <c r="C112" s="23">
        <v>1</v>
      </c>
      <c r="D112" s="24">
        <v>9.3000000000000007</v>
      </c>
      <c r="E112" s="25">
        <v>5</v>
      </c>
      <c r="F112" s="24">
        <v>4.5999999999999996</v>
      </c>
      <c r="G112" s="24">
        <v>5.9</v>
      </c>
      <c r="H112" s="24">
        <v>4.5999999999999996</v>
      </c>
      <c r="I112" s="24">
        <v>4.8</v>
      </c>
      <c r="J112" s="24">
        <v>4.5999999999999996</v>
      </c>
      <c r="K112" s="23">
        <v>1</v>
      </c>
    </row>
    <row r="113" spans="1:11" ht="15" x14ac:dyDescent="0.2">
      <c r="A113" s="23">
        <v>8</v>
      </c>
      <c r="B113" s="23">
        <v>0</v>
      </c>
      <c r="C113" s="23">
        <v>0</v>
      </c>
      <c r="D113" s="24">
        <v>9.3000000000000007</v>
      </c>
      <c r="E113" s="25">
        <v>5.3</v>
      </c>
      <c r="F113" s="24">
        <v>4.7</v>
      </c>
      <c r="G113" s="24">
        <v>5.5</v>
      </c>
      <c r="H113" s="24">
        <v>7.4</v>
      </c>
      <c r="I113" s="24">
        <v>3.6</v>
      </c>
      <c r="J113" s="24">
        <v>3.4</v>
      </c>
      <c r="K113" s="23">
        <v>1</v>
      </c>
    </row>
    <row r="114" spans="1:11" ht="15" x14ac:dyDescent="0.2">
      <c r="A114" s="23">
        <v>12</v>
      </c>
      <c r="B114" s="23">
        <v>0</v>
      </c>
      <c r="C114" s="23">
        <v>1</v>
      </c>
      <c r="D114" s="24">
        <v>8.6</v>
      </c>
      <c r="E114" s="25">
        <v>6.3</v>
      </c>
      <c r="F114" s="24">
        <v>2.2999999999999998</v>
      </c>
      <c r="G114" s="24">
        <v>5.7</v>
      </c>
      <c r="H114" s="24">
        <v>6.7</v>
      </c>
      <c r="I114" s="24">
        <v>4.9000000000000004</v>
      </c>
      <c r="J114" s="24">
        <v>3.6</v>
      </c>
      <c r="K114" s="23">
        <v>1</v>
      </c>
    </row>
    <row r="115" spans="1:11" ht="15" x14ac:dyDescent="0.2">
      <c r="A115" s="23">
        <v>10</v>
      </c>
      <c r="B115" s="23">
        <v>1</v>
      </c>
      <c r="C115" s="23">
        <v>1</v>
      </c>
      <c r="D115" s="24">
        <v>7.4</v>
      </c>
      <c r="E115" s="25">
        <v>3.4</v>
      </c>
      <c r="F115" s="24">
        <v>4.0999999999999996</v>
      </c>
      <c r="G115" s="24">
        <v>4.8</v>
      </c>
      <c r="H115" s="24">
        <v>7.2</v>
      </c>
      <c r="I115" s="24">
        <v>4.2</v>
      </c>
      <c r="J115" s="24">
        <v>3.7</v>
      </c>
      <c r="K115" s="23">
        <v>0</v>
      </c>
    </row>
    <row r="116" spans="1:11" ht="15" x14ac:dyDescent="0.2">
      <c r="A116" s="23">
        <v>11</v>
      </c>
      <c r="B116" s="23">
        <v>0</v>
      </c>
      <c r="C116" s="23">
        <v>1</v>
      </c>
      <c r="D116" s="24">
        <v>8.6999999999999993</v>
      </c>
      <c r="E116" s="25">
        <v>4.7</v>
      </c>
      <c r="F116" s="24">
        <v>3.1</v>
      </c>
      <c r="G116" s="24">
        <v>2.9</v>
      </c>
      <c r="H116" s="24">
        <v>5.6</v>
      </c>
      <c r="I116" s="24">
        <v>3.1</v>
      </c>
      <c r="J116" s="24">
        <v>2.5</v>
      </c>
      <c r="K116" s="23">
        <v>1</v>
      </c>
    </row>
    <row r="117" spans="1:11" ht="15" x14ac:dyDescent="0.2">
      <c r="A117" s="23">
        <v>1</v>
      </c>
      <c r="B117" s="23">
        <v>1</v>
      </c>
      <c r="C117" s="23">
        <v>1</v>
      </c>
      <c r="D117" s="24">
        <v>7.8</v>
      </c>
      <c r="E117" s="25">
        <v>4.9000000000000004</v>
      </c>
      <c r="F117" s="24">
        <v>5.2</v>
      </c>
      <c r="G117" s="24">
        <v>7.1</v>
      </c>
      <c r="H117" s="24">
        <v>7.9</v>
      </c>
      <c r="I117" s="24">
        <v>4.3</v>
      </c>
      <c r="J117" s="24">
        <v>3.9</v>
      </c>
      <c r="K117" s="23">
        <v>1</v>
      </c>
    </row>
    <row r="118" spans="1:11" ht="15" x14ac:dyDescent="0.2">
      <c r="A118" s="23">
        <v>6</v>
      </c>
      <c r="B118" s="23">
        <v>1</v>
      </c>
      <c r="C118" s="23">
        <v>0</v>
      </c>
      <c r="D118" s="24">
        <v>7.9</v>
      </c>
      <c r="E118" s="25">
        <v>3</v>
      </c>
      <c r="F118" s="24">
        <v>5.9</v>
      </c>
      <c r="G118" s="24">
        <v>4.8</v>
      </c>
      <c r="H118" s="24">
        <v>9.6999999999999993</v>
      </c>
      <c r="I118" s="24">
        <v>3.4</v>
      </c>
      <c r="J118" s="24">
        <v>3.5</v>
      </c>
      <c r="K118" s="23">
        <v>1</v>
      </c>
    </row>
    <row r="119" spans="1:11" ht="15" x14ac:dyDescent="0.2">
      <c r="A119" s="23">
        <v>8</v>
      </c>
      <c r="B119" s="23">
        <v>1</v>
      </c>
      <c r="C119" s="23">
        <v>0</v>
      </c>
      <c r="D119" s="24">
        <v>7.6</v>
      </c>
      <c r="E119" s="25">
        <v>3.6</v>
      </c>
      <c r="F119" s="24">
        <v>3.4</v>
      </c>
      <c r="G119" s="24">
        <v>4.5999999999999996</v>
      </c>
      <c r="H119" s="24">
        <v>7.7</v>
      </c>
      <c r="I119" s="24">
        <v>3.1</v>
      </c>
      <c r="J119" s="24">
        <v>3.5</v>
      </c>
      <c r="K119" s="23">
        <v>0</v>
      </c>
    </row>
    <row r="120" spans="1:11" ht="15" x14ac:dyDescent="0.2">
      <c r="A120" s="23">
        <v>14</v>
      </c>
      <c r="B120" s="23">
        <v>1</v>
      </c>
      <c r="C120" s="23">
        <v>1</v>
      </c>
      <c r="D120" s="24">
        <v>9.1999999999999993</v>
      </c>
      <c r="E120" s="25">
        <v>5</v>
      </c>
      <c r="F120" s="24">
        <v>5.2</v>
      </c>
      <c r="G120" s="24">
        <v>6.2</v>
      </c>
      <c r="H120" s="24">
        <v>7.3</v>
      </c>
      <c r="I120" s="24">
        <v>5.0999999999999996</v>
      </c>
      <c r="J120" s="24">
        <v>4.2</v>
      </c>
      <c r="K120" s="23">
        <v>1</v>
      </c>
    </row>
    <row r="121" spans="1:11" ht="15" x14ac:dyDescent="0.2">
      <c r="A121" s="23">
        <v>14</v>
      </c>
      <c r="B121" s="23">
        <v>1</v>
      </c>
      <c r="C121" s="23">
        <v>1</v>
      </c>
      <c r="D121" s="24">
        <v>7.7</v>
      </c>
      <c r="E121" s="25">
        <v>4.7</v>
      </c>
      <c r="F121" s="24">
        <v>5.2</v>
      </c>
      <c r="G121" s="24">
        <v>7</v>
      </c>
      <c r="H121" s="24">
        <v>7.7</v>
      </c>
      <c r="I121" s="24">
        <v>4</v>
      </c>
      <c r="J121" s="24">
        <v>3.7</v>
      </c>
      <c r="K121" s="23">
        <v>1</v>
      </c>
    </row>
    <row r="122" spans="1:11" ht="15" x14ac:dyDescent="0.2">
      <c r="A122" s="23">
        <v>12</v>
      </c>
      <c r="B122" s="23">
        <v>0</v>
      </c>
      <c r="C122" s="23">
        <v>1</v>
      </c>
      <c r="D122" s="24">
        <v>9.5</v>
      </c>
      <c r="E122" s="25">
        <v>7.1</v>
      </c>
      <c r="F122" s="24">
        <v>5.6</v>
      </c>
      <c r="G122" s="24">
        <v>6.6</v>
      </c>
      <c r="H122" s="24">
        <v>7.6</v>
      </c>
      <c r="I122" s="24">
        <v>5.6</v>
      </c>
      <c r="J122" s="24">
        <v>4.4000000000000004</v>
      </c>
      <c r="K122" s="23">
        <v>1</v>
      </c>
    </row>
    <row r="123" spans="1:11" ht="15" x14ac:dyDescent="0.2">
      <c r="A123" s="23">
        <v>15</v>
      </c>
      <c r="B123" s="23">
        <v>1</v>
      </c>
      <c r="C123" s="23">
        <v>0</v>
      </c>
      <c r="D123" s="24">
        <v>6.5</v>
      </c>
      <c r="E123" s="25">
        <v>5.8</v>
      </c>
      <c r="F123" s="24">
        <v>4.7</v>
      </c>
      <c r="G123" s="24">
        <v>6</v>
      </c>
      <c r="H123" s="24">
        <v>8.6999999999999993</v>
      </c>
      <c r="I123" s="24">
        <v>5</v>
      </c>
      <c r="J123" s="24">
        <v>4.5999999999999996</v>
      </c>
      <c r="K123" s="23">
        <v>1</v>
      </c>
    </row>
    <row r="124" spans="1:11" ht="15" x14ac:dyDescent="0.2">
      <c r="A124" s="23">
        <v>13</v>
      </c>
      <c r="B124" s="23">
        <v>1</v>
      </c>
      <c r="C124" s="23">
        <v>0</v>
      </c>
      <c r="D124" s="24">
        <v>8.3000000000000007</v>
      </c>
      <c r="E124" s="25">
        <v>3.4</v>
      </c>
      <c r="F124" s="24">
        <v>3.4</v>
      </c>
      <c r="G124" s="24">
        <v>5.2</v>
      </c>
      <c r="H124" s="24">
        <v>9.1</v>
      </c>
      <c r="I124" s="24">
        <v>4.2</v>
      </c>
      <c r="J124" s="24">
        <v>3.9</v>
      </c>
      <c r="K124" s="23">
        <v>1</v>
      </c>
    </row>
    <row r="125" spans="1:11" ht="15" x14ac:dyDescent="0.2">
      <c r="A125" s="23">
        <v>15</v>
      </c>
      <c r="B125" s="23">
        <v>0</v>
      </c>
      <c r="C125" s="23">
        <v>1</v>
      </c>
      <c r="D125" s="24">
        <v>9.6</v>
      </c>
      <c r="E125" s="25">
        <v>5.6</v>
      </c>
      <c r="F125" s="24">
        <v>4.8</v>
      </c>
      <c r="G125" s="24">
        <v>5.5</v>
      </c>
      <c r="H125" s="24">
        <v>7.7</v>
      </c>
      <c r="I125" s="24">
        <v>4.4000000000000004</v>
      </c>
      <c r="J125" s="24">
        <v>4.9000000000000004</v>
      </c>
      <c r="K125" s="23">
        <v>1</v>
      </c>
    </row>
    <row r="126" spans="1:11" ht="15" x14ac:dyDescent="0.2">
      <c r="A126" s="23">
        <v>1</v>
      </c>
      <c r="B126" s="23">
        <v>1</v>
      </c>
      <c r="C126" s="23">
        <v>0</v>
      </c>
      <c r="D126" s="24">
        <v>5.9</v>
      </c>
      <c r="E126" s="25">
        <v>5.5</v>
      </c>
      <c r="F126" s="24">
        <v>6</v>
      </c>
      <c r="G126" s="24">
        <v>6.2</v>
      </c>
      <c r="H126" s="24">
        <v>8.4</v>
      </c>
      <c r="I126" s="24">
        <v>5.8</v>
      </c>
      <c r="J126" s="24">
        <v>5.4</v>
      </c>
      <c r="K126" s="23">
        <v>1</v>
      </c>
    </row>
    <row r="127" spans="1:11" ht="15" x14ac:dyDescent="0.2">
      <c r="A127" s="23">
        <v>7</v>
      </c>
      <c r="B127" s="23">
        <v>0</v>
      </c>
      <c r="C127" s="23">
        <v>1</v>
      </c>
      <c r="D127" s="24">
        <v>8.6999999999999993</v>
      </c>
      <c r="E127" s="25">
        <v>3.7</v>
      </c>
      <c r="F127" s="24">
        <v>4.5999999999999996</v>
      </c>
      <c r="G127" s="24">
        <v>4.8</v>
      </c>
      <c r="H127" s="24">
        <v>3.8</v>
      </c>
      <c r="I127" s="24">
        <v>4.5999999999999996</v>
      </c>
      <c r="J127" s="24">
        <v>4.2</v>
      </c>
      <c r="K127" s="23">
        <v>1</v>
      </c>
    </row>
    <row r="128" spans="1:11" ht="15" x14ac:dyDescent="0.2">
      <c r="A128" s="23">
        <v>2</v>
      </c>
      <c r="B128" s="23">
        <v>0</v>
      </c>
      <c r="C128" s="23">
        <v>0</v>
      </c>
      <c r="D128" s="24">
        <v>6.7</v>
      </c>
      <c r="E128" s="25">
        <v>3.2</v>
      </c>
      <c r="F128" s="24">
        <v>2.2999999999999998</v>
      </c>
      <c r="G128" s="24">
        <v>4.5</v>
      </c>
      <c r="H128" s="24">
        <v>5</v>
      </c>
      <c r="I128" s="24">
        <v>3.8</v>
      </c>
      <c r="J128" s="24">
        <v>3.1</v>
      </c>
      <c r="K128" s="23">
        <v>0</v>
      </c>
    </row>
    <row r="129" spans="1:11" ht="15" x14ac:dyDescent="0.2">
      <c r="A129" s="23">
        <v>7</v>
      </c>
      <c r="B129" s="23">
        <v>0</v>
      </c>
      <c r="C129" s="23">
        <v>1</v>
      </c>
      <c r="D129" s="24">
        <v>9.6999999999999993</v>
      </c>
      <c r="E129" s="25">
        <v>6.5</v>
      </c>
      <c r="F129" s="24">
        <v>3.4</v>
      </c>
      <c r="G129" s="24">
        <v>6.1</v>
      </c>
      <c r="H129" s="24">
        <v>6.7</v>
      </c>
      <c r="I129" s="24">
        <v>3.7</v>
      </c>
      <c r="J129" s="24">
        <v>4.0999999999999996</v>
      </c>
      <c r="K129" s="23">
        <v>1</v>
      </c>
    </row>
    <row r="130" spans="1:11" ht="15" x14ac:dyDescent="0.2">
      <c r="A130" s="23">
        <v>12</v>
      </c>
      <c r="B130" s="23">
        <v>0</v>
      </c>
      <c r="C130" s="23">
        <v>1</v>
      </c>
      <c r="D130" s="24">
        <v>8.8000000000000007</v>
      </c>
      <c r="E130" s="25">
        <v>5</v>
      </c>
      <c r="F130" s="24">
        <v>3.3</v>
      </c>
      <c r="G130" s="24">
        <v>4.5</v>
      </c>
      <c r="H130" s="24">
        <v>6.7</v>
      </c>
      <c r="I130" s="24">
        <v>4</v>
      </c>
      <c r="J130" s="24">
        <v>3.9</v>
      </c>
      <c r="K130" s="23">
        <v>0</v>
      </c>
    </row>
    <row r="131" spans="1:11" ht="15" x14ac:dyDescent="0.2">
      <c r="A131" s="23">
        <v>7</v>
      </c>
      <c r="B131" s="23">
        <v>1</v>
      </c>
      <c r="C131" s="23">
        <v>0</v>
      </c>
      <c r="D131" s="24">
        <v>8.1999999999999993</v>
      </c>
      <c r="E131" s="25">
        <v>3.6</v>
      </c>
      <c r="F131" s="24">
        <v>4.5</v>
      </c>
      <c r="G131" s="24">
        <v>5</v>
      </c>
      <c r="H131" s="24">
        <v>9</v>
      </c>
      <c r="I131" s="24">
        <v>4.5</v>
      </c>
      <c r="J131" s="24">
        <v>4.5</v>
      </c>
      <c r="K131" s="23">
        <v>1</v>
      </c>
    </row>
    <row r="132" spans="1:11" ht="15" x14ac:dyDescent="0.2">
      <c r="A132" s="23">
        <v>14</v>
      </c>
      <c r="B132" s="23">
        <v>1</v>
      </c>
      <c r="C132" s="23">
        <v>1</v>
      </c>
      <c r="D132" s="24">
        <v>8.9</v>
      </c>
      <c r="E132" s="25">
        <v>5.8</v>
      </c>
      <c r="F132" s="24">
        <v>6.3</v>
      </c>
      <c r="G132" s="24">
        <v>6.9</v>
      </c>
      <c r="H132" s="24">
        <v>8.1999999999999993</v>
      </c>
      <c r="I132" s="24">
        <v>4.2</v>
      </c>
      <c r="J132" s="24">
        <v>4.2</v>
      </c>
      <c r="K132" s="23">
        <v>1</v>
      </c>
    </row>
    <row r="133" spans="1:11" ht="15" x14ac:dyDescent="0.2">
      <c r="A133" s="23">
        <v>14</v>
      </c>
      <c r="B133" s="23">
        <v>1</v>
      </c>
      <c r="C133" s="23">
        <v>1</v>
      </c>
      <c r="D133" s="24">
        <v>8.4</v>
      </c>
      <c r="E133" s="25">
        <v>5.3</v>
      </c>
      <c r="F133" s="24">
        <v>3.2</v>
      </c>
      <c r="G133" s="24">
        <v>5.9</v>
      </c>
      <c r="H133" s="24">
        <v>6.7</v>
      </c>
      <c r="I133" s="24">
        <v>4</v>
      </c>
      <c r="J133" s="24">
        <v>3.6</v>
      </c>
      <c r="K133" s="23">
        <v>1</v>
      </c>
    </row>
    <row r="134" spans="1:11" ht="15" x14ac:dyDescent="0.2">
      <c r="A134" s="23">
        <v>11</v>
      </c>
      <c r="B134" s="23">
        <v>1</v>
      </c>
      <c r="C134" s="23">
        <v>1</v>
      </c>
      <c r="D134" s="24">
        <v>7.7</v>
      </c>
      <c r="E134" s="25">
        <v>4.7</v>
      </c>
      <c r="F134" s="24">
        <v>4.3</v>
      </c>
      <c r="G134" s="24">
        <v>7</v>
      </c>
      <c r="H134" s="24">
        <v>7.7</v>
      </c>
      <c r="I134" s="24">
        <v>5.0999999999999996</v>
      </c>
      <c r="J134" s="24">
        <v>3.7</v>
      </c>
      <c r="K134" s="23">
        <v>0</v>
      </c>
    </row>
    <row r="135" spans="1:11" ht="15" x14ac:dyDescent="0.2">
      <c r="A135" s="23">
        <v>10</v>
      </c>
      <c r="B135" s="23">
        <v>1</v>
      </c>
      <c r="C135" s="23">
        <v>1</v>
      </c>
      <c r="D135" s="24">
        <v>9.1999999999999993</v>
      </c>
      <c r="E135" s="25">
        <v>6.5</v>
      </c>
      <c r="F135" s="24">
        <v>4.9000000000000004</v>
      </c>
      <c r="G135" s="24">
        <v>6.2</v>
      </c>
      <c r="H135" s="24">
        <v>7.3</v>
      </c>
      <c r="I135" s="24">
        <v>4.2</v>
      </c>
      <c r="J135" s="24">
        <v>4.2</v>
      </c>
      <c r="K135" s="23">
        <v>1</v>
      </c>
    </row>
    <row r="136" spans="1:11" ht="15" x14ac:dyDescent="0.2">
      <c r="A136" s="23">
        <v>5</v>
      </c>
      <c r="B136" s="23">
        <v>1</v>
      </c>
      <c r="C136" s="23">
        <v>0</v>
      </c>
      <c r="D136" s="24">
        <v>7.3</v>
      </c>
      <c r="E136" s="25">
        <v>3.6</v>
      </c>
      <c r="F136" s="24">
        <v>5.4</v>
      </c>
      <c r="G136" s="24">
        <v>6.1</v>
      </c>
      <c r="H136" s="24">
        <v>8</v>
      </c>
      <c r="I136" s="24">
        <v>2.8</v>
      </c>
      <c r="J136" s="24">
        <v>2.9</v>
      </c>
      <c r="K136" s="23">
        <v>0</v>
      </c>
    </row>
    <row r="137" spans="1:11" ht="15" x14ac:dyDescent="0.2">
      <c r="A137" s="23">
        <v>11</v>
      </c>
      <c r="B137" s="23">
        <v>0</v>
      </c>
      <c r="C137" s="23">
        <v>1</v>
      </c>
      <c r="D137" s="24">
        <v>9</v>
      </c>
      <c r="E137" s="25">
        <v>5.6</v>
      </c>
      <c r="F137" s="24">
        <v>3</v>
      </c>
      <c r="G137" s="24">
        <v>5</v>
      </c>
      <c r="H137" s="24">
        <v>6</v>
      </c>
      <c r="I137" s="24">
        <v>3.3</v>
      </c>
      <c r="J137" s="24">
        <v>3.1</v>
      </c>
      <c r="K137" s="23">
        <v>1</v>
      </c>
    </row>
    <row r="138" spans="1:11" ht="15" x14ac:dyDescent="0.2">
      <c r="A138" s="23">
        <v>6</v>
      </c>
      <c r="B138" s="23">
        <v>1</v>
      </c>
      <c r="C138" s="23">
        <v>0</v>
      </c>
      <c r="D138" s="24">
        <v>8.1</v>
      </c>
      <c r="E138" s="25">
        <v>2.5</v>
      </c>
      <c r="F138" s="24">
        <v>4.0999999999999996</v>
      </c>
      <c r="G138" s="24">
        <v>3.8</v>
      </c>
      <c r="H138" s="24">
        <v>6.6</v>
      </c>
      <c r="I138" s="24">
        <v>2.6</v>
      </c>
      <c r="J138" s="24">
        <v>3</v>
      </c>
      <c r="K138" s="23">
        <v>0</v>
      </c>
    </row>
    <row r="139" spans="1:11" ht="15" x14ac:dyDescent="0.2">
      <c r="A139" s="23">
        <v>9</v>
      </c>
      <c r="B139" s="23">
        <v>1</v>
      </c>
      <c r="C139" s="23">
        <v>1</v>
      </c>
      <c r="D139" s="24">
        <v>7.4</v>
      </c>
      <c r="E139" s="25">
        <v>6.6</v>
      </c>
      <c r="F139" s="24">
        <v>5</v>
      </c>
      <c r="G139" s="24">
        <v>6.9</v>
      </c>
      <c r="H139" s="24">
        <v>9.6</v>
      </c>
      <c r="I139" s="24">
        <v>5.7</v>
      </c>
      <c r="J139" s="24">
        <v>5.5</v>
      </c>
      <c r="K139" s="23">
        <v>1</v>
      </c>
    </row>
    <row r="140" spans="1:11" ht="15" x14ac:dyDescent="0.2">
      <c r="A140" s="23">
        <v>9</v>
      </c>
      <c r="B140" s="23">
        <v>1</v>
      </c>
      <c r="C140" s="23">
        <v>0</v>
      </c>
      <c r="D140" s="24">
        <v>7.9</v>
      </c>
      <c r="E140" s="25">
        <v>4.5</v>
      </c>
      <c r="F140" s="24">
        <v>4.3</v>
      </c>
      <c r="G140" s="24">
        <v>4.8</v>
      </c>
      <c r="H140" s="24">
        <v>9.6999999999999993</v>
      </c>
      <c r="I140" s="24">
        <v>4.8</v>
      </c>
      <c r="J140" s="24">
        <v>3.5</v>
      </c>
      <c r="K140" s="23">
        <v>0</v>
      </c>
    </row>
    <row r="141" spans="1:11" ht="15" x14ac:dyDescent="0.2">
      <c r="A141" s="23">
        <v>10</v>
      </c>
      <c r="B141" s="23">
        <v>1</v>
      </c>
      <c r="C141" s="23">
        <v>0</v>
      </c>
      <c r="D141" s="24">
        <v>7.7</v>
      </c>
      <c r="E141" s="25">
        <v>2.2000000000000002</v>
      </c>
      <c r="F141" s="24">
        <v>2.4</v>
      </c>
      <c r="G141" s="24">
        <v>3.4</v>
      </c>
      <c r="H141" s="24">
        <v>6.2</v>
      </c>
      <c r="I141" s="24">
        <v>3.2</v>
      </c>
      <c r="J141" s="24">
        <v>2.6</v>
      </c>
      <c r="K141" s="23">
        <v>0</v>
      </c>
    </row>
    <row r="142" spans="1:11" ht="15" x14ac:dyDescent="0.2">
      <c r="A142" s="23">
        <v>5</v>
      </c>
      <c r="B142" s="23">
        <v>1</v>
      </c>
      <c r="C142" s="23">
        <v>1</v>
      </c>
      <c r="D142" s="24">
        <v>9.4</v>
      </c>
      <c r="E142" s="25">
        <v>4</v>
      </c>
      <c r="F142" s="24">
        <v>3.2</v>
      </c>
      <c r="G142" s="24">
        <v>4.5999999999999996</v>
      </c>
      <c r="H142" s="24">
        <v>6.3</v>
      </c>
      <c r="I142" s="24">
        <v>5.8</v>
      </c>
      <c r="J142" s="24">
        <v>4.5999999999999996</v>
      </c>
      <c r="K142" s="23">
        <v>1</v>
      </c>
    </row>
    <row r="143" spans="1:11" ht="15" x14ac:dyDescent="0.2">
      <c r="A143" s="23">
        <v>7</v>
      </c>
      <c r="B143" s="23">
        <v>1</v>
      </c>
      <c r="C143" s="23">
        <v>0</v>
      </c>
      <c r="D143" s="24">
        <v>7.2</v>
      </c>
      <c r="E143" s="25">
        <v>4.3</v>
      </c>
      <c r="F143" s="24">
        <v>3.9</v>
      </c>
      <c r="G143" s="24">
        <v>4.7</v>
      </c>
      <c r="H143" s="24">
        <v>10</v>
      </c>
      <c r="I143" s="24">
        <v>3.2</v>
      </c>
      <c r="J143" s="24">
        <v>2.5</v>
      </c>
      <c r="K143" s="23">
        <v>0</v>
      </c>
    </row>
    <row r="144" spans="1:11" ht="15" x14ac:dyDescent="0.2">
      <c r="A144" s="23">
        <v>15</v>
      </c>
      <c r="B144" s="23">
        <v>0</v>
      </c>
      <c r="C144" s="23">
        <v>1</v>
      </c>
      <c r="D144" s="24">
        <v>8.3000000000000007</v>
      </c>
      <c r="E144" s="25">
        <v>5.2</v>
      </c>
      <c r="F144" s="24">
        <v>5.3</v>
      </c>
      <c r="G144" s="24">
        <v>6.1</v>
      </c>
      <c r="H144" s="24">
        <v>5.3</v>
      </c>
      <c r="I144" s="24">
        <v>4.0999999999999996</v>
      </c>
      <c r="J144" s="24">
        <v>3.1</v>
      </c>
      <c r="K144" s="23">
        <v>1</v>
      </c>
    </row>
    <row r="145" spans="1:11" ht="15" x14ac:dyDescent="0.2">
      <c r="A145" s="23">
        <v>12</v>
      </c>
      <c r="B145" s="23">
        <v>0</v>
      </c>
      <c r="C145" s="23">
        <v>0</v>
      </c>
      <c r="D145" s="24">
        <v>7.9</v>
      </c>
      <c r="E145" s="25">
        <v>5.4</v>
      </c>
      <c r="F145" s="24">
        <v>4.9000000000000004</v>
      </c>
      <c r="G145" s="24">
        <v>5.8</v>
      </c>
      <c r="H145" s="24">
        <v>4.7</v>
      </c>
      <c r="I145" s="24">
        <v>4.5999999999999996</v>
      </c>
      <c r="J145" s="24">
        <v>4.3</v>
      </c>
      <c r="K145" s="23">
        <v>0</v>
      </c>
    </row>
    <row r="146" spans="1:11" ht="15" x14ac:dyDescent="0.2">
      <c r="A146" s="23">
        <v>7</v>
      </c>
      <c r="B146" s="23">
        <v>1</v>
      </c>
      <c r="C146" s="23">
        <v>0</v>
      </c>
      <c r="D146" s="24">
        <v>7.3</v>
      </c>
      <c r="E146" s="25">
        <v>3.6</v>
      </c>
      <c r="F146" s="24">
        <v>3.6</v>
      </c>
      <c r="G146" s="24">
        <v>6.1</v>
      </c>
      <c r="H146" s="24">
        <v>8</v>
      </c>
      <c r="I146" s="24">
        <v>3.3</v>
      </c>
      <c r="J146" s="24">
        <v>2.9</v>
      </c>
      <c r="K146" s="23">
        <v>0</v>
      </c>
    </row>
    <row r="147" spans="1:11" ht="15" x14ac:dyDescent="0.2">
      <c r="A147" s="23">
        <v>11</v>
      </c>
      <c r="B147" s="23">
        <v>1</v>
      </c>
      <c r="C147" s="23">
        <v>1</v>
      </c>
      <c r="D147" s="24">
        <v>9.6</v>
      </c>
      <c r="E147" s="25">
        <v>7.2</v>
      </c>
      <c r="F147" s="24">
        <v>5.6</v>
      </c>
      <c r="G147" s="24">
        <v>7.8</v>
      </c>
      <c r="H147" s="24">
        <v>4.5</v>
      </c>
      <c r="I147" s="24">
        <v>4.4000000000000004</v>
      </c>
      <c r="J147" s="24">
        <v>4.3</v>
      </c>
      <c r="K147" s="23">
        <v>1</v>
      </c>
    </row>
    <row r="148" spans="1:11" ht="15" x14ac:dyDescent="0.2">
      <c r="A148" s="23">
        <v>4</v>
      </c>
      <c r="B148" s="23">
        <v>0</v>
      </c>
      <c r="C148" s="23">
        <v>0</v>
      </c>
      <c r="D148" s="24">
        <v>8.3000000000000007</v>
      </c>
      <c r="E148" s="25">
        <v>2.8</v>
      </c>
      <c r="F148" s="24">
        <v>3</v>
      </c>
      <c r="G148" s="24">
        <v>2.5</v>
      </c>
      <c r="H148" s="24">
        <v>5.2</v>
      </c>
      <c r="I148" s="24">
        <v>1.2</v>
      </c>
      <c r="J148" s="24">
        <v>2.1</v>
      </c>
      <c r="K148" s="23">
        <v>0</v>
      </c>
    </row>
    <row r="149" spans="1:11" ht="15" x14ac:dyDescent="0.2">
      <c r="A149" s="23">
        <v>9</v>
      </c>
      <c r="B149" s="23">
        <v>0</v>
      </c>
      <c r="C149" s="23">
        <v>1</v>
      </c>
      <c r="D149" s="24">
        <v>8.6</v>
      </c>
      <c r="E149" s="25">
        <v>5.0999999999999996</v>
      </c>
      <c r="F149" s="24">
        <v>2.9</v>
      </c>
      <c r="G149" s="24">
        <v>4.7</v>
      </c>
      <c r="H149" s="24">
        <v>3.7</v>
      </c>
      <c r="I149" s="24">
        <v>5</v>
      </c>
      <c r="J149" s="24">
        <v>4</v>
      </c>
      <c r="K149" s="23">
        <v>0</v>
      </c>
    </row>
    <row r="150" spans="1:11" ht="15" x14ac:dyDescent="0.2">
      <c r="A150" s="23">
        <v>9</v>
      </c>
      <c r="B150" s="23">
        <v>0</v>
      </c>
      <c r="C150" s="23">
        <v>0</v>
      </c>
      <c r="D150" s="24">
        <v>8</v>
      </c>
      <c r="E150" s="25">
        <v>2.5</v>
      </c>
      <c r="F150" s="24">
        <v>3.4</v>
      </c>
      <c r="G150" s="24">
        <v>3</v>
      </c>
      <c r="H150" s="24">
        <v>5.2</v>
      </c>
      <c r="I150" s="24">
        <v>4.5999999999999996</v>
      </c>
      <c r="J150" s="24">
        <v>4.7</v>
      </c>
      <c r="K150" s="23">
        <v>0</v>
      </c>
    </row>
    <row r="151" spans="1:11" ht="15" x14ac:dyDescent="0.2">
      <c r="A151" s="23">
        <v>2</v>
      </c>
      <c r="B151" s="23">
        <v>1</v>
      </c>
      <c r="C151" s="23">
        <v>0</v>
      </c>
      <c r="D151" s="24">
        <v>6.4</v>
      </c>
      <c r="E151" s="25">
        <v>3.2</v>
      </c>
      <c r="F151" s="24">
        <v>2.2000000000000002</v>
      </c>
      <c r="G151" s="24">
        <v>5</v>
      </c>
      <c r="H151" s="24">
        <v>8.4</v>
      </c>
      <c r="I151" s="24">
        <v>2.4</v>
      </c>
      <c r="J151" s="24">
        <v>1.6</v>
      </c>
      <c r="K151" s="23">
        <v>0</v>
      </c>
    </row>
    <row r="152" spans="1:11" ht="15" x14ac:dyDescent="0.2">
      <c r="A152" s="23">
        <v>10</v>
      </c>
      <c r="B152" s="23">
        <v>1</v>
      </c>
      <c r="C152" s="23">
        <v>0</v>
      </c>
      <c r="D152" s="24">
        <v>6.6</v>
      </c>
      <c r="E152" s="25">
        <v>3.8</v>
      </c>
      <c r="F152" s="24">
        <v>3.2</v>
      </c>
      <c r="G152" s="24">
        <v>6.6</v>
      </c>
      <c r="H152" s="24">
        <v>8.1999999999999993</v>
      </c>
      <c r="I152" s="24">
        <v>4.3</v>
      </c>
      <c r="J152" s="24">
        <v>3.3</v>
      </c>
      <c r="K152" s="23">
        <v>0</v>
      </c>
    </row>
    <row r="153" spans="1:11" ht="15" x14ac:dyDescent="0.2">
      <c r="A153" s="23">
        <v>14</v>
      </c>
      <c r="B153" s="23">
        <v>0</v>
      </c>
      <c r="C153" s="23">
        <v>1</v>
      </c>
      <c r="D153" s="24">
        <v>7.6</v>
      </c>
      <c r="E153" s="25">
        <v>4</v>
      </c>
      <c r="F153" s="24">
        <v>3.2</v>
      </c>
      <c r="G153" s="24">
        <v>4.2</v>
      </c>
      <c r="H153" s="24">
        <v>5.8</v>
      </c>
      <c r="I153" s="24">
        <v>3.6</v>
      </c>
      <c r="J153" s="24">
        <v>4.2</v>
      </c>
      <c r="K153" s="23">
        <v>1</v>
      </c>
    </row>
    <row r="154" spans="1:11" ht="15" x14ac:dyDescent="0.2">
      <c r="A154" s="23">
        <v>1</v>
      </c>
      <c r="B154" s="23">
        <v>0</v>
      </c>
      <c r="C154" s="23">
        <v>1</v>
      </c>
      <c r="D154" s="24">
        <v>9.4</v>
      </c>
      <c r="E154" s="25">
        <v>4.0999999999999996</v>
      </c>
      <c r="F154" s="24">
        <v>3.4</v>
      </c>
      <c r="G154" s="24">
        <v>4.7</v>
      </c>
      <c r="H154" s="24">
        <v>7.6</v>
      </c>
      <c r="I154" s="24">
        <v>5.0999999999999996</v>
      </c>
      <c r="J154" s="24">
        <v>4.4000000000000004</v>
      </c>
      <c r="K154" s="23">
        <v>1</v>
      </c>
    </row>
    <row r="155" spans="1:11" ht="15" x14ac:dyDescent="0.2">
      <c r="A155" s="23">
        <v>4</v>
      </c>
      <c r="B155" s="23">
        <v>0</v>
      </c>
      <c r="C155" s="23">
        <v>0</v>
      </c>
      <c r="D155" s="24">
        <v>8.3000000000000007</v>
      </c>
      <c r="E155" s="25">
        <v>2.8</v>
      </c>
      <c r="F155" s="24">
        <v>3</v>
      </c>
      <c r="G155" s="24">
        <v>2.5</v>
      </c>
      <c r="H155" s="24">
        <v>5.2</v>
      </c>
      <c r="I155" s="24">
        <v>1.8</v>
      </c>
      <c r="J155" s="24">
        <v>2.1</v>
      </c>
      <c r="K155" s="23">
        <v>0</v>
      </c>
    </row>
    <row r="156" spans="1:11" ht="15" x14ac:dyDescent="0.2">
      <c r="A156" s="23">
        <v>13</v>
      </c>
      <c r="B156" s="23">
        <v>1</v>
      </c>
      <c r="C156" s="23">
        <v>1</v>
      </c>
      <c r="D156" s="24">
        <v>7.8</v>
      </c>
      <c r="E156" s="25">
        <v>4.9000000000000004</v>
      </c>
      <c r="F156" s="24">
        <v>5.8</v>
      </c>
      <c r="G156" s="24">
        <v>7.1</v>
      </c>
      <c r="H156" s="24">
        <v>7.9</v>
      </c>
      <c r="I156" s="24">
        <v>4.0999999999999996</v>
      </c>
      <c r="J156" s="24">
        <v>3.9</v>
      </c>
      <c r="K156" s="23">
        <v>0</v>
      </c>
    </row>
    <row r="157" spans="1:11" ht="15" x14ac:dyDescent="0.2">
      <c r="A157" s="23">
        <v>13</v>
      </c>
      <c r="B157" s="23">
        <v>1</v>
      </c>
      <c r="C157" s="23">
        <v>0</v>
      </c>
      <c r="D157" s="24">
        <v>7.1</v>
      </c>
      <c r="E157" s="25">
        <v>4.2</v>
      </c>
      <c r="F157" s="24">
        <v>2.8</v>
      </c>
      <c r="G157" s="24">
        <v>4.5</v>
      </c>
      <c r="H157" s="24">
        <v>9.9</v>
      </c>
      <c r="I157" s="24">
        <v>2.8</v>
      </c>
      <c r="J157" s="24">
        <v>2.4</v>
      </c>
      <c r="K157" s="23">
        <v>0</v>
      </c>
    </row>
    <row r="158" spans="1:11" ht="15" x14ac:dyDescent="0.2">
      <c r="A158" s="23">
        <v>15</v>
      </c>
      <c r="B158" s="23">
        <v>1</v>
      </c>
      <c r="C158" s="23">
        <v>1</v>
      </c>
      <c r="D158" s="24">
        <v>7.6</v>
      </c>
      <c r="E158" s="25">
        <v>3.6</v>
      </c>
      <c r="F158" s="24">
        <v>2.2000000000000002</v>
      </c>
      <c r="G158" s="24">
        <v>5</v>
      </c>
      <c r="H158" s="24">
        <v>7.4</v>
      </c>
      <c r="I158" s="24">
        <v>4.4000000000000004</v>
      </c>
      <c r="J158" s="24">
        <v>3.9</v>
      </c>
      <c r="K158" s="23">
        <v>0</v>
      </c>
    </row>
    <row r="159" spans="1:11" ht="15" x14ac:dyDescent="0.2">
      <c r="A159" s="23">
        <v>12</v>
      </c>
      <c r="B159" s="23">
        <v>1</v>
      </c>
      <c r="C159" s="23">
        <v>0</v>
      </c>
      <c r="D159" s="24">
        <v>5.6</v>
      </c>
      <c r="E159" s="25">
        <v>4.9000000000000004</v>
      </c>
      <c r="F159" s="24">
        <v>5.2</v>
      </c>
      <c r="G159" s="24">
        <v>5.6</v>
      </c>
      <c r="H159" s="24">
        <v>9.1</v>
      </c>
      <c r="I159" s="24">
        <v>4.5</v>
      </c>
      <c r="J159" s="24">
        <v>4.5</v>
      </c>
      <c r="K159" s="23">
        <v>0</v>
      </c>
    </row>
    <row r="160" spans="1:11" ht="15" x14ac:dyDescent="0.2">
      <c r="A160" s="23">
        <v>3</v>
      </c>
      <c r="B160" s="23">
        <v>0</v>
      </c>
      <c r="C160" s="23">
        <v>0</v>
      </c>
      <c r="D160" s="24">
        <v>9.9</v>
      </c>
      <c r="E160" s="25">
        <v>4.3</v>
      </c>
      <c r="F160" s="24">
        <v>1.5</v>
      </c>
      <c r="G160" s="24">
        <v>3.5</v>
      </c>
      <c r="H160" s="24">
        <v>5.4</v>
      </c>
      <c r="I160" s="24">
        <v>4</v>
      </c>
      <c r="J160" s="24">
        <v>4</v>
      </c>
      <c r="K160" s="23">
        <v>1</v>
      </c>
    </row>
    <row r="161" spans="1:11" ht="15" x14ac:dyDescent="0.2">
      <c r="A161" s="23">
        <v>3</v>
      </c>
      <c r="B161" s="23">
        <v>1</v>
      </c>
      <c r="C161" s="23">
        <v>1</v>
      </c>
      <c r="D161" s="24">
        <v>9.1999999999999993</v>
      </c>
      <c r="E161" s="25">
        <v>4.9000000000000004</v>
      </c>
      <c r="F161" s="24">
        <v>4.9000000000000004</v>
      </c>
      <c r="G161" s="24">
        <v>5.8</v>
      </c>
      <c r="H161" s="24">
        <v>4.5</v>
      </c>
      <c r="I161" s="24">
        <v>4.2</v>
      </c>
      <c r="J161" s="24">
        <v>4.5</v>
      </c>
      <c r="K161" s="23">
        <v>1</v>
      </c>
    </row>
    <row r="162" spans="1:11" ht="15" x14ac:dyDescent="0.2">
      <c r="A162" s="23">
        <v>7</v>
      </c>
      <c r="B162" s="23">
        <v>0</v>
      </c>
      <c r="C162" s="23">
        <v>0</v>
      </c>
      <c r="D162" s="24">
        <v>9.1</v>
      </c>
      <c r="E162" s="25">
        <v>5.3</v>
      </c>
      <c r="F162" s="24">
        <v>3.1</v>
      </c>
      <c r="G162" s="24">
        <v>4.5</v>
      </c>
      <c r="H162" s="24">
        <v>7.3</v>
      </c>
      <c r="I162" s="24">
        <v>4.5</v>
      </c>
      <c r="J162" s="24">
        <v>4.2</v>
      </c>
      <c r="K162" s="23">
        <v>0</v>
      </c>
    </row>
    <row r="163" spans="1:11" ht="15" x14ac:dyDescent="0.2">
      <c r="A163" s="23">
        <v>7</v>
      </c>
      <c r="B163" s="23">
        <v>0</v>
      </c>
      <c r="C163" s="23">
        <v>0</v>
      </c>
      <c r="D163" s="24">
        <v>9.9</v>
      </c>
      <c r="E163" s="25">
        <v>5.7</v>
      </c>
      <c r="F163" s="24">
        <v>3.4</v>
      </c>
      <c r="G163" s="24">
        <v>4.5</v>
      </c>
      <c r="H163" s="24">
        <v>3.8</v>
      </c>
      <c r="I163" s="24">
        <v>3.8</v>
      </c>
      <c r="J163" s="24">
        <v>3.5</v>
      </c>
      <c r="K163" s="23">
        <v>1</v>
      </c>
    </row>
    <row r="164" spans="1:11" ht="15" x14ac:dyDescent="0.2">
      <c r="A164" s="23">
        <v>14</v>
      </c>
      <c r="B164" s="23">
        <v>0</v>
      </c>
      <c r="C164" s="23">
        <v>1</v>
      </c>
      <c r="D164" s="24">
        <v>9.9</v>
      </c>
      <c r="E164" s="25">
        <v>5.7</v>
      </c>
      <c r="F164" s="24">
        <v>3.2</v>
      </c>
      <c r="G164" s="24">
        <v>4.5</v>
      </c>
      <c r="H164" s="24">
        <v>3.8</v>
      </c>
      <c r="I164" s="24">
        <v>4.0999999999999996</v>
      </c>
      <c r="J164" s="24">
        <v>3.5</v>
      </c>
      <c r="K164" s="23">
        <v>1</v>
      </c>
    </row>
    <row r="165" spans="1:11" ht="15" x14ac:dyDescent="0.2">
      <c r="A165" s="23">
        <v>5</v>
      </c>
      <c r="B165" s="23">
        <v>1</v>
      </c>
      <c r="C165" s="23">
        <v>0</v>
      </c>
      <c r="D165" s="24">
        <v>6.6</v>
      </c>
      <c r="E165" s="25">
        <v>3.8</v>
      </c>
      <c r="F165" s="24">
        <v>4.5</v>
      </c>
      <c r="G165" s="24">
        <v>6.6</v>
      </c>
      <c r="H165" s="24">
        <v>8.1999999999999993</v>
      </c>
      <c r="I165" s="24">
        <v>4.5999999999999996</v>
      </c>
      <c r="J165" s="24">
        <v>3.3</v>
      </c>
      <c r="K165" s="23">
        <v>0</v>
      </c>
    </row>
    <row r="166" spans="1:11" ht="15" x14ac:dyDescent="0.2">
      <c r="A166" s="23">
        <v>15</v>
      </c>
      <c r="B166" s="23">
        <v>0</v>
      </c>
      <c r="C166" s="23">
        <v>0</v>
      </c>
      <c r="D166" s="24">
        <v>9.1</v>
      </c>
      <c r="E166" s="25">
        <v>5.2</v>
      </c>
      <c r="F166" s="24">
        <v>4.0999999999999996</v>
      </c>
      <c r="G166" s="24">
        <v>5.4</v>
      </c>
      <c r="H166" s="24">
        <v>7.3</v>
      </c>
      <c r="I166" s="24">
        <v>3.7</v>
      </c>
      <c r="J166" s="24">
        <v>3.3</v>
      </c>
      <c r="K166" s="23">
        <v>0</v>
      </c>
    </row>
    <row r="167" spans="1:11" ht="15" x14ac:dyDescent="0.2">
      <c r="A167" s="23">
        <v>7</v>
      </c>
      <c r="B167" s="23">
        <v>1</v>
      </c>
      <c r="C167" s="23">
        <v>1</v>
      </c>
      <c r="D167" s="24">
        <v>5.0999999999999996</v>
      </c>
      <c r="E167" s="25">
        <v>6.6</v>
      </c>
      <c r="F167" s="24">
        <v>5.8</v>
      </c>
      <c r="G167" s="24">
        <v>7.8</v>
      </c>
      <c r="H167" s="24">
        <v>5.9</v>
      </c>
      <c r="I167" s="24">
        <v>5.0999999999999996</v>
      </c>
      <c r="J167" s="24">
        <v>4.5</v>
      </c>
      <c r="K167" s="23">
        <v>1</v>
      </c>
    </row>
    <row r="168" spans="1:11" ht="15" x14ac:dyDescent="0.2">
      <c r="A168" s="23">
        <v>13</v>
      </c>
      <c r="B168" s="23">
        <v>1</v>
      </c>
      <c r="C168" s="23">
        <v>0</v>
      </c>
      <c r="D168" s="24">
        <v>6</v>
      </c>
      <c r="E168" s="25">
        <v>4.0999999999999996</v>
      </c>
      <c r="F168" s="24">
        <v>4.8</v>
      </c>
      <c r="G168" s="24">
        <v>5.3</v>
      </c>
      <c r="H168" s="24">
        <v>8</v>
      </c>
      <c r="I168" s="24">
        <v>4.3</v>
      </c>
      <c r="J168" s="24">
        <v>4</v>
      </c>
      <c r="K168" s="23">
        <v>0</v>
      </c>
    </row>
    <row r="169" spans="1:11" ht="15" x14ac:dyDescent="0.2">
      <c r="A169" s="23">
        <v>8</v>
      </c>
      <c r="B169" s="23">
        <v>1</v>
      </c>
      <c r="C169" s="23">
        <v>0</v>
      </c>
      <c r="D169" s="24">
        <v>8.9</v>
      </c>
      <c r="E169" s="25">
        <v>5.8</v>
      </c>
      <c r="F169" s="24">
        <v>4.3</v>
      </c>
      <c r="G169" s="24">
        <v>6.9</v>
      </c>
      <c r="H169" s="24">
        <v>8.1999999999999993</v>
      </c>
      <c r="I169" s="24">
        <v>5</v>
      </c>
      <c r="J169" s="24">
        <v>4.2</v>
      </c>
      <c r="K169" s="23">
        <v>0</v>
      </c>
    </row>
    <row r="170" spans="1:11" ht="15" x14ac:dyDescent="0.2">
      <c r="A170" s="23">
        <v>5</v>
      </c>
      <c r="B170" s="23">
        <v>1</v>
      </c>
      <c r="C170" s="23">
        <v>0</v>
      </c>
      <c r="D170" s="24">
        <v>6.2</v>
      </c>
      <c r="E170" s="25">
        <v>3.3</v>
      </c>
      <c r="F170" s="24">
        <v>4</v>
      </c>
      <c r="G170" s="24">
        <v>5.0999999999999996</v>
      </c>
      <c r="H170" s="24">
        <v>6.9</v>
      </c>
      <c r="I170" s="24">
        <v>4</v>
      </c>
      <c r="J170" s="24">
        <v>3.7</v>
      </c>
      <c r="K170" s="23">
        <v>0</v>
      </c>
    </row>
    <row r="171" spans="1:11" ht="15" x14ac:dyDescent="0.2">
      <c r="A171" s="23">
        <v>9</v>
      </c>
      <c r="B171" s="23">
        <v>1</v>
      </c>
      <c r="C171" s="23">
        <v>0</v>
      </c>
      <c r="D171" s="24">
        <v>7.2</v>
      </c>
      <c r="E171" s="25">
        <v>4.3</v>
      </c>
      <c r="F171" s="24">
        <v>3.6</v>
      </c>
      <c r="G171" s="24">
        <v>4.7</v>
      </c>
      <c r="H171" s="24">
        <v>10</v>
      </c>
      <c r="I171" s="24">
        <v>3</v>
      </c>
      <c r="J171" s="24">
        <v>2.5</v>
      </c>
      <c r="K171" s="23">
        <v>0</v>
      </c>
    </row>
    <row r="172" spans="1:11" ht="15" x14ac:dyDescent="0.2">
      <c r="A172" s="23">
        <v>6</v>
      </c>
      <c r="B172" s="23">
        <v>0</v>
      </c>
      <c r="C172" s="23">
        <v>1</v>
      </c>
      <c r="D172" s="24">
        <v>8.8000000000000007</v>
      </c>
      <c r="E172" s="25">
        <v>3.5</v>
      </c>
      <c r="F172" s="24">
        <v>2.8</v>
      </c>
      <c r="G172" s="24">
        <v>4.5</v>
      </c>
      <c r="H172" s="24">
        <v>6.7</v>
      </c>
      <c r="I172" s="24">
        <v>4.0999999999999996</v>
      </c>
      <c r="J172" s="24">
        <v>3.9</v>
      </c>
      <c r="K172" s="23">
        <v>0</v>
      </c>
    </row>
    <row r="173" spans="1:11" ht="15" x14ac:dyDescent="0.2">
      <c r="A173" s="23">
        <v>3</v>
      </c>
      <c r="B173" s="23">
        <v>1</v>
      </c>
      <c r="C173" s="23">
        <v>0</v>
      </c>
      <c r="D173" s="24">
        <v>6.3</v>
      </c>
      <c r="E173" s="25">
        <v>5.0999999999999996</v>
      </c>
      <c r="F173" s="24">
        <v>3.7</v>
      </c>
      <c r="G173" s="24">
        <v>6.6</v>
      </c>
      <c r="H173" s="24">
        <v>8.4</v>
      </c>
      <c r="I173" s="24">
        <v>4.4000000000000004</v>
      </c>
      <c r="J173" s="24">
        <v>3.4</v>
      </c>
      <c r="K173" s="23">
        <v>0</v>
      </c>
    </row>
    <row r="174" spans="1:11" ht="15" x14ac:dyDescent="0.2">
      <c r="A174" s="23">
        <v>2</v>
      </c>
      <c r="B174" s="23">
        <v>0</v>
      </c>
      <c r="C174" s="23">
        <v>0</v>
      </c>
      <c r="D174" s="24">
        <v>9.6999999999999993</v>
      </c>
      <c r="E174" s="25">
        <v>4.3</v>
      </c>
      <c r="F174" s="24">
        <v>3.7</v>
      </c>
      <c r="G174" s="24">
        <v>4.7</v>
      </c>
      <c r="H174" s="24">
        <v>4.8</v>
      </c>
      <c r="I174" s="24">
        <v>4</v>
      </c>
      <c r="J174" s="24">
        <v>3.6</v>
      </c>
      <c r="K174" s="23">
        <v>0</v>
      </c>
    </row>
    <row r="175" spans="1:11" ht="15" x14ac:dyDescent="0.2">
      <c r="A175" s="23">
        <v>1</v>
      </c>
      <c r="B175" s="23">
        <v>1</v>
      </c>
      <c r="C175" s="23">
        <v>0</v>
      </c>
      <c r="D175" s="24">
        <v>5</v>
      </c>
      <c r="E175" s="25">
        <v>3.6</v>
      </c>
      <c r="F175" s="24">
        <v>4.0999999999999996</v>
      </c>
      <c r="G175" s="24">
        <v>4.9000000000000004</v>
      </c>
      <c r="H175" s="24">
        <v>8.1999999999999993</v>
      </c>
      <c r="I175" s="24">
        <v>3.7</v>
      </c>
      <c r="J175" s="24">
        <v>3.1</v>
      </c>
      <c r="K175" s="23">
        <v>0</v>
      </c>
    </row>
    <row r="176" spans="1:11" ht="15" x14ac:dyDescent="0.2">
      <c r="A176" s="23">
        <v>10</v>
      </c>
      <c r="B176" s="23">
        <v>1</v>
      </c>
      <c r="C176" s="23">
        <v>1</v>
      </c>
      <c r="D176" s="24">
        <v>7.4</v>
      </c>
      <c r="E176" s="25">
        <v>3.4</v>
      </c>
      <c r="F176" s="24">
        <v>5.8</v>
      </c>
      <c r="G176" s="24">
        <v>4.8</v>
      </c>
      <c r="H176" s="24">
        <v>7.2</v>
      </c>
      <c r="I176" s="24">
        <v>4</v>
      </c>
      <c r="J176" s="24">
        <v>3.7</v>
      </c>
      <c r="K176" s="23">
        <v>0</v>
      </c>
    </row>
    <row r="177" spans="1:11" ht="15" x14ac:dyDescent="0.2">
      <c r="A177" s="23">
        <v>5</v>
      </c>
      <c r="B177" s="23">
        <v>1</v>
      </c>
      <c r="C177" s="23">
        <v>1</v>
      </c>
      <c r="D177" s="24">
        <v>5.5</v>
      </c>
      <c r="E177" s="25">
        <v>3.7</v>
      </c>
      <c r="F177" s="24">
        <v>4.5</v>
      </c>
      <c r="G177" s="24">
        <v>4.9000000000000004</v>
      </c>
      <c r="H177" s="24">
        <v>6</v>
      </c>
      <c r="I177" s="24">
        <v>4.3</v>
      </c>
      <c r="J177" s="24">
        <v>4.3</v>
      </c>
      <c r="K177" s="23">
        <v>0</v>
      </c>
    </row>
    <row r="178" spans="1:11" ht="15" x14ac:dyDescent="0.2">
      <c r="A178" s="23">
        <v>13</v>
      </c>
      <c r="B178" s="23">
        <v>0</v>
      </c>
      <c r="C178" s="23">
        <v>1</v>
      </c>
      <c r="D178" s="24">
        <v>9.1</v>
      </c>
      <c r="E178" s="25">
        <v>5.0999999999999996</v>
      </c>
      <c r="F178" s="24">
        <v>3</v>
      </c>
      <c r="G178" s="24">
        <v>4.5999999999999996</v>
      </c>
      <c r="H178" s="24">
        <v>8.3000000000000007</v>
      </c>
      <c r="I178" s="24">
        <v>4.5999999999999996</v>
      </c>
      <c r="J178" s="24">
        <v>3.9</v>
      </c>
      <c r="K178" s="23">
        <v>1</v>
      </c>
    </row>
    <row r="179" spans="1:11" ht="15" x14ac:dyDescent="0.2">
      <c r="A179" s="23">
        <v>5</v>
      </c>
      <c r="B179" s="23">
        <v>1</v>
      </c>
      <c r="C179" s="23">
        <v>0</v>
      </c>
      <c r="D179" s="24">
        <v>6.7</v>
      </c>
      <c r="E179" s="25">
        <v>3.7</v>
      </c>
      <c r="F179" s="24">
        <v>5.0999999999999996</v>
      </c>
      <c r="G179" s="24">
        <v>4.9000000000000004</v>
      </c>
      <c r="H179" s="24">
        <v>9.1999999999999993</v>
      </c>
      <c r="I179" s="24">
        <v>3.7</v>
      </c>
      <c r="J179" s="24">
        <v>3.4</v>
      </c>
      <c r="K179" s="23">
        <v>0</v>
      </c>
    </row>
    <row r="180" spans="1:11" ht="15" x14ac:dyDescent="0.2">
      <c r="A180" s="23">
        <v>11</v>
      </c>
      <c r="B180" s="23">
        <v>1</v>
      </c>
      <c r="C180" s="23">
        <v>1</v>
      </c>
      <c r="D180" s="24">
        <v>6.3</v>
      </c>
      <c r="E180" s="25">
        <v>6</v>
      </c>
      <c r="F180" s="24">
        <v>4.9000000000000004</v>
      </c>
      <c r="G180" s="24">
        <v>5.9</v>
      </c>
      <c r="H180" s="24">
        <v>8.8000000000000007</v>
      </c>
      <c r="I180" s="24">
        <v>6.4</v>
      </c>
      <c r="J180" s="24">
        <v>5.2</v>
      </c>
      <c r="K180" s="23">
        <v>1</v>
      </c>
    </row>
    <row r="181" spans="1:11" ht="15" x14ac:dyDescent="0.2">
      <c r="A181" s="23">
        <v>13</v>
      </c>
      <c r="B181" s="23">
        <v>0</v>
      </c>
      <c r="C181" s="23">
        <v>1</v>
      </c>
      <c r="D181" s="24">
        <v>8.3000000000000007</v>
      </c>
      <c r="E181" s="25">
        <v>3.7</v>
      </c>
      <c r="F181" s="24">
        <v>5.7</v>
      </c>
      <c r="G181" s="24">
        <v>6.1</v>
      </c>
      <c r="H181" s="24">
        <v>5.3</v>
      </c>
      <c r="I181" s="24">
        <v>3.6</v>
      </c>
      <c r="J181" s="24">
        <v>3.1</v>
      </c>
      <c r="K181" s="23">
        <v>1</v>
      </c>
    </row>
    <row r="182" spans="1:11" ht="15" x14ac:dyDescent="0.2">
      <c r="A182" s="23">
        <v>12</v>
      </c>
      <c r="B182" s="23">
        <v>0</v>
      </c>
      <c r="C182" s="23">
        <v>1</v>
      </c>
      <c r="D182" s="24">
        <v>8.1999999999999993</v>
      </c>
      <c r="E182" s="25">
        <v>5.0999999999999996</v>
      </c>
      <c r="F182" s="24">
        <v>4.7</v>
      </c>
      <c r="G182" s="24">
        <v>6</v>
      </c>
      <c r="H182" s="24">
        <v>5.2</v>
      </c>
      <c r="I182" s="24">
        <v>4.7</v>
      </c>
      <c r="J182" s="24">
        <v>3</v>
      </c>
      <c r="K182" s="23">
        <v>1</v>
      </c>
    </row>
    <row r="183" spans="1:11" ht="15" x14ac:dyDescent="0.2">
      <c r="A183" s="23">
        <v>11</v>
      </c>
      <c r="B183" s="23">
        <v>0</v>
      </c>
      <c r="C183" s="23">
        <v>1</v>
      </c>
      <c r="D183" s="24">
        <v>8.1999999999999993</v>
      </c>
      <c r="E183" s="25">
        <v>3.6</v>
      </c>
      <c r="F183" s="24">
        <v>5.8</v>
      </c>
      <c r="G183" s="24">
        <v>6</v>
      </c>
      <c r="H183" s="24">
        <v>5.2</v>
      </c>
      <c r="I183" s="24">
        <v>4</v>
      </c>
      <c r="J183" s="24">
        <v>3</v>
      </c>
      <c r="K183" s="23">
        <v>0</v>
      </c>
    </row>
    <row r="184" spans="1:11" ht="15" x14ac:dyDescent="0.2">
      <c r="A184" s="23">
        <v>10</v>
      </c>
      <c r="B184" s="23">
        <v>0</v>
      </c>
      <c r="C184" s="23">
        <v>1</v>
      </c>
      <c r="D184" s="24">
        <v>9</v>
      </c>
      <c r="E184" s="25">
        <v>5.6</v>
      </c>
      <c r="F184" s="24">
        <v>3.3</v>
      </c>
      <c r="G184" s="24">
        <v>5</v>
      </c>
      <c r="H184" s="24">
        <v>6</v>
      </c>
      <c r="I184" s="24">
        <v>4.3</v>
      </c>
      <c r="J184" s="24">
        <v>3.1</v>
      </c>
      <c r="K184" s="23">
        <v>0</v>
      </c>
    </row>
    <row r="185" spans="1:11" ht="15" x14ac:dyDescent="0.2">
      <c r="A185" s="23">
        <v>1</v>
      </c>
      <c r="B185" s="23">
        <v>1</v>
      </c>
      <c r="C185" s="23">
        <v>0</v>
      </c>
      <c r="D185" s="24">
        <v>7.1</v>
      </c>
      <c r="E185" s="25">
        <v>3.4</v>
      </c>
      <c r="F185" s="24">
        <v>3.8</v>
      </c>
      <c r="G185" s="24">
        <v>5.9</v>
      </c>
      <c r="H185" s="24">
        <v>7.8</v>
      </c>
      <c r="I185" s="24">
        <v>3.6</v>
      </c>
      <c r="J185" s="24">
        <v>2.7</v>
      </c>
      <c r="K185" s="23">
        <v>0</v>
      </c>
    </row>
    <row r="186" spans="1:11" ht="15" x14ac:dyDescent="0.2">
      <c r="A186" s="23">
        <v>10</v>
      </c>
      <c r="B186" s="23">
        <v>1</v>
      </c>
      <c r="C186" s="23">
        <v>0</v>
      </c>
      <c r="D186" s="24">
        <v>6.9</v>
      </c>
      <c r="E186" s="25">
        <v>3.7</v>
      </c>
      <c r="F186" s="24">
        <v>3.3</v>
      </c>
      <c r="G186" s="24">
        <v>5.4</v>
      </c>
      <c r="H186" s="24">
        <v>8.9</v>
      </c>
      <c r="I186" s="24">
        <v>2.7</v>
      </c>
      <c r="J186" s="24">
        <v>2</v>
      </c>
      <c r="K186" s="23">
        <v>0</v>
      </c>
    </row>
    <row r="187" spans="1:11" ht="15" x14ac:dyDescent="0.2">
      <c r="A187" s="23">
        <v>12</v>
      </c>
      <c r="B187" s="23">
        <v>0</v>
      </c>
      <c r="C187" s="23">
        <v>1</v>
      </c>
      <c r="D187" s="24">
        <v>8.6</v>
      </c>
      <c r="E187" s="25">
        <v>2.9</v>
      </c>
      <c r="F187" s="24">
        <v>2.8</v>
      </c>
      <c r="G187" s="24">
        <v>4</v>
      </c>
      <c r="H187" s="24">
        <v>6.3</v>
      </c>
      <c r="I187" s="24">
        <v>4</v>
      </c>
      <c r="J187" s="24">
        <v>3</v>
      </c>
      <c r="K187" s="23">
        <v>0</v>
      </c>
    </row>
    <row r="188" spans="1:11" ht="15" x14ac:dyDescent="0.2">
      <c r="A188" s="23">
        <v>9</v>
      </c>
      <c r="B188" s="23">
        <v>1</v>
      </c>
      <c r="C188" s="23">
        <v>0</v>
      </c>
      <c r="D188" s="24">
        <v>6.7</v>
      </c>
      <c r="E188" s="25">
        <v>4</v>
      </c>
      <c r="F188" s="24">
        <v>4.2</v>
      </c>
      <c r="G188" s="24">
        <v>6.8</v>
      </c>
      <c r="H188" s="24">
        <v>8.4</v>
      </c>
      <c r="I188" s="24">
        <v>3.8</v>
      </c>
      <c r="J188" s="24">
        <v>3.5</v>
      </c>
      <c r="K188" s="23">
        <v>1</v>
      </c>
    </row>
    <row r="189" spans="1:11" ht="15" x14ac:dyDescent="0.2">
      <c r="A189" s="23">
        <v>8</v>
      </c>
      <c r="B189" s="23">
        <v>1</v>
      </c>
      <c r="C189" s="23">
        <v>0</v>
      </c>
      <c r="D189" s="24">
        <v>7</v>
      </c>
      <c r="E189" s="25">
        <v>3.3</v>
      </c>
      <c r="F189" s="24">
        <v>4</v>
      </c>
      <c r="G189" s="24">
        <v>4.2</v>
      </c>
      <c r="H189" s="24">
        <v>9</v>
      </c>
      <c r="I189" s="24">
        <v>3.3</v>
      </c>
      <c r="J189" s="24">
        <v>3.7</v>
      </c>
      <c r="K189" s="23">
        <v>1</v>
      </c>
    </row>
    <row r="190" spans="1:11" ht="15" x14ac:dyDescent="0.2">
      <c r="A190" s="23">
        <v>1</v>
      </c>
      <c r="B190" s="23">
        <v>0</v>
      </c>
      <c r="C190" s="23">
        <v>0</v>
      </c>
      <c r="D190" s="24">
        <v>9.6999999999999993</v>
      </c>
      <c r="E190" s="25">
        <v>2.6</v>
      </c>
      <c r="F190" s="24">
        <v>2.1</v>
      </c>
      <c r="G190" s="24">
        <v>3.3</v>
      </c>
      <c r="H190" s="24">
        <v>5.2</v>
      </c>
      <c r="I190" s="24">
        <v>4.5</v>
      </c>
      <c r="J190" s="24">
        <v>3.8</v>
      </c>
      <c r="K190" s="23">
        <v>1</v>
      </c>
    </row>
    <row r="191" spans="1:11" ht="15" x14ac:dyDescent="0.2">
      <c r="A191" s="23">
        <v>4</v>
      </c>
      <c r="B191" s="23">
        <v>0</v>
      </c>
      <c r="C191" s="23">
        <v>1</v>
      </c>
      <c r="D191" s="24">
        <v>9.9</v>
      </c>
      <c r="E191" s="25">
        <v>3.7</v>
      </c>
      <c r="F191" s="24">
        <v>4.5999999999999996</v>
      </c>
      <c r="G191" s="24">
        <v>6.7</v>
      </c>
      <c r="H191" s="24">
        <v>6.8</v>
      </c>
      <c r="I191" s="24">
        <v>5</v>
      </c>
      <c r="J191" s="24">
        <v>3.9</v>
      </c>
      <c r="K191" s="23">
        <v>1</v>
      </c>
    </row>
    <row r="192" spans="1:11" ht="15" x14ac:dyDescent="0.2">
      <c r="A192" s="23">
        <v>1</v>
      </c>
      <c r="B192" s="23">
        <v>0</v>
      </c>
      <c r="C192" s="23">
        <v>1</v>
      </c>
      <c r="D192" s="24">
        <v>8.6</v>
      </c>
      <c r="E192" s="25">
        <v>6.3</v>
      </c>
      <c r="F192" s="24">
        <v>3.3</v>
      </c>
      <c r="G192" s="24">
        <v>5.7</v>
      </c>
      <c r="H192" s="24">
        <v>6.7</v>
      </c>
      <c r="I192" s="24">
        <v>4.8</v>
      </c>
      <c r="J192" s="24">
        <v>3.6</v>
      </c>
      <c r="K192" s="23">
        <v>0</v>
      </c>
    </row>
    <row r="193" spans="1:11" ht="15" x14ac:dyDescent="0.2">
      <c r="A193" s="23">
        <v>8</v>
      </c>
      <c r="B193" s="23">
        <v>1</v>
      </c>
      <c r="C193" s="23">
        <v>0</v>
      </c>
      <c r="D193" s="24">
        <v>6.3</v>
      </c>
      <c r="E193" s="25">
        <v>5.0999999999999996</v>
      </c>
      <c r="F193" s="24">
        <v>5.5</v>
      </c>
      <c r="G193" s="24">
        <v>6.6</v>
      </c>
      <c r="H193" s="24">
        <v>8.4</v>
      </c>
      <c r="I193" s="24">
        <v>2.8</v>
      </c>
      <c r="J193" s="24">
        <v>3.4</v>
      </c>
      <c r="K193" s="23">
        <v>0</v>
      </c>
    </row>
    <row r="194" spans="1:11" ht="15" x14ac:dyDescent="0.2">
      <c r="A194" s="23">
        <v>11</v>
      </c>
      <c r="B194" s="23">
        <v>1</v>
      </c>
      <c r="C194" s="23">
        <v>1</v>
      </c>
      <c r="D194" s="24">
        <v>9.9</v>
      </c>
      <c r="E194" s="25">
        <v>5.2</v>
      </c>
      <c r="F194" s="24">
        <v>6.1</v>
      </c>
      <c r="G194" s="24">
        <v>6.7</v>
      </c>
      <c r="H194" s="24">
        <v>6.8</v>
      </c>
      <c r="I194" s="24">
        <v>4.3</v>
      </c>
      <c r="J194" s="24">
        <v>3.9</v>
      </c>
      <c r="K194" s="23">
        <v>1</v>
      </c>
    </row>
    <row r="195" spans="1:11" ht="15" x14ac:dyDescent="0.2">
      <c r="A195" s="23">
        <v>7</v>
      </c>
      <c r="B195" s="23">
        <v>0</v>
      </c>
      <c r="C195" s="23">
        <v>1</v>
      </c>
      <c r="D195" s="24">
        <v>9.3000000000000007</v>
      </c>
      <c r="E195" s="25">
        <v>3.9</v>
      </c>
      <c r="F195" s="24">
        <v>2.6</v>
      </c>
      <c r="G195" s="24">
        <v>4.5</v>
      </c>
      <c r="H195" s="24">
        <v>6.2</v>
      </c>
      <c r="I195" s="24">
        <v>4</v>
      </c>
      <c r="J195" s="24">
        <v>4.5</v>
      </c>
      <c r="K195" s="23">
        <v>1</v>
      </c>
    </row>
    <row r="196" spans="1:11" ht="15" x14ac:dyDescent="0.2">
      <c r="A196" s="23">
        <v>12</v>
      </c>
      <c r="B196" s="23">
        <v>0</v>
      </c>
      <c r="C196" s="23">
        <v>1</v>
      </c>
      <c r="D196" s="24">
        <v>9.6999999999999993</v>
      </c>
      <c r="E196" s="25">
        <v>6.5</v>
      </c>
      <c r="F196" s="24">
        <v>5.2</v>
      </c>
      <c r="G196" s="24">
        <v>6.1</v>
      </c>
      <c r="H196" s="24">
        <v>6.7</v>
      </c>
      <c r="I196" s="24">
        <v>4.9000000000000004</v>
      </c>
      <c r="J196" s="24">
        <v>4.0999999999999996</v>
      </c>
      <c r="K196" s="23">
        <v>1</v>
      </c>
    </row>
    <row r="197" spans="1:11" ht="15" x14ac:dyDescent="0.2">
      <c r="A197" s="23">
        <v>14</v>
      </c>
      <c r="B197" s="23">
        <v>0</v>
      </c>
      <c r="C197" s="23">
        <v>0</v>
      </c>
      <c r="D197" s="24">
        <v>9.6999999999999993</v>
      </c>
      <c r="E197" s="25">
        <v>4.0999999999999996</v>
      </c>
      <c r="F197" s="24">
        <v>2.4</v>
      </c>
      <c r="G197" s="24">
        <v>3.3</v>
      </c>
      <c r="H197" s="24">
        <v>5.2</v>
      </c>
      <c r="I197" s="24">
        <v>4.5999999999999996</v>
      </c>
      <c r="J197" s="24">
        <v>3.8</v>
      </c>
      <c r="K197" s="23">
        <v>0</v>
      </c>
    </row>
    <row r="198" spans="1:11" ht="15" x14ac:dyDescent="0.2">
      <c r="A198" s="23">
        <v>5</v>
      </c>
      <c r="B198" s="23">
        <v>0</v>
      </c>
      <c r="C198" s="23">
        <v>1</v>
      </c>
      <c r="D198" s="24">
        <v>9.6</v>
      </c>
      <c r="E198" s="25">
        <v>7.2</v>
      </c>
      <c r="F198" s="24">
        <v>6.9</v>
      </c>
      <c r="G198" s="24">
        <v>7.8</v>
      </c>
      <c r="H198" s="24">
        <v>4.5</v>
      </c>
      <c r="I198" s="24">
        <v>4</v>
      </c>
      <c r="J198" s="24">
        <v>4.3</v>
      </c>
      <c r="K198" s="23">
        <v>1</v>
      </c>
    </row>
    <row r="199" spans="1:11" ht="15" x14ac:dyDescent="0.2">
      <c r="A199" s="23">
        <v>10</v>
      </c>
      <c r="B199" s="23">
        <v>0</v>
      </c>
      <c r="C199" s="23">
        <v>1</v>
      </c>
      <c r="D199" s="24">
        <v>7.6</v>
      </c>
      <c r="E199" s="25">
        <v>2.5</v>
      </c>
      <c r="F199" s="24">
        <v>3.8</v>
      </c>
      <c r="G199" s="24">
        <v>4.2</v>
      </c>
      <c r="H199" s="24">
        <v>5.8</v>
      </c>
      <c r="I199" s="24">
        <v>4.4000000000000004</v>
      </c>
      <c r="J199" s="24">
        <v>4.2</v>
      </c>
      <c r="K199" s="23">
        <v>1</v>
      </c>
    </row>
    <row r="200" spans="1:11" ht="15" x14ac:dyDescent="0.2">
      <c r="A200" s="23">
        <v>7</v>
      </c>
      <c r="B200" s="23">
        <v>0</v>
      </c>
      <c r="C200" s="23">
        <v>0</v>
      </c>
      <c r="D200" s="24">
        <v>9.4</v>
      </c>
      <c r="E200" s="25">
        <v>5.6</v>
      </c>
      <c r="F200" s="24">
        <v>4.8</v>
      </c>
      <c r="G200" s="24">
        <v>4.7</v>
      </c>
      <c r="H200" s="24">
        <v>7.6</v>
      </c>
      <c r="I200" s="24">
        <v>4.7</v>
      </c>
      <c r="J200" s="24">
        <v>4.4000000000000004</v>
      </c>
      <c r="K200" s="23">
        <v>1</v>
      </c>
    </row>
    <row r="201" spans="1:11" ht="15" x14ac:dyDescent="0.2">
      <c r="A201" s="23">
        <v>15</v>
      </c>
      <c r="B201" s="23">
        <v>1</v>
      </c>
      <c r="C201" s="23">
        <v>1</v>
      </c>
      <c r="D201" s="24">
        <v>9.6</v>
      </c>
      <c r="E201" s="25">
        <v>7.2</v>
      </c>
      <c r="F201" s="24">
        <v>5.0999999999999996</v>
      </c>
      <c r="G201" s="24">
        <v>7.8</v>
      </c>
      <c r="H201" s="24">
        <v>4.5</v>
      </c>
      <c r="I201" s="24">
        <v>4.5999999999999996</v>
      </c>
      <c r="J201" s="24">
        <v>4.3</v>
      </c>
      <c r="K201" s="23">
        <v>1</v>
      </c>
    </row>
    <row r="202" spans="1:11" ht="15" x14ac:dyDescent="0.2">
      <c r="A202" s="23">
        <v>14</v>
      </c>
      <c r="B202" s="23">
        <v>1</v>
      </c>
      <c r="C202" s="23">
        <v>1</v>
      </c>
      <c r="D202" s="24">
        <v>9.3000000000000007</v>
      </c>
      <c r="E202" s="25">
        <v>6.6</v>
      </c>
      <c r="F202" s="24">
        <v>5.6</v>
      </c>
      <c r="G202" s="24">
        <v>6.3</v>
      </c>
      <c r="H202" s="24">
        <v>7.4</v>
      </c>
      <c r="I202" s="24">
        <v>4.4000000000000004</v>
      </c>
      <c r="J202" s="24">
        <v>4.3</v>
      </c>
      <c r="K202" s="23">
        <v>1</v>
      </c>
    </row>
    <row r="203" spans="1:11" ht="15" x14ac:dyDescent="0.2">
      <c r="A203" s="23">
        <v>4</v>
      </c>
      <c r="B203" s="23">
        <v>0</v>
      </c>
      <c r="C203" s="23">
        <v>0</v>
      </c>
      <c r="D203" s="24">
        <v>9.6999999999999993</v>
      </c>
      <c r="E203" s="25">
        <v>2.8</v>
      </c>
      <c r="F203" s="24">
        <v>3.8</v>
      </c>
      <c r="G203" s="24">
        <v>4.7</v>
      </c>
      <c r="H203" s="24">
        <v>4.8</v>
      </c>
      <c r="I203" s="24">
        <v>4.7</v>
      </c>
      <c r="J203" s="24">
        <v>3.6</v>
      </c>
      <c r="K203" s="23">
        <v>0</v>
      </c>
    </row>
    <row r="204" spans="1:11" ht="15" x14ac:dyDescent="0.2">
      <c r="A204" s="23">
        <v>1</v>
      </c>
      <c r="B204" s="23">
        <v>0</v>
      </c>
      <c r="C204" s="23">
        <v>1</v>
      </c>
      <c r="D204" s="24">
        <v>9.1</v>
      </c>
      <c r="E204" s="25">
        <v>3.8</v>
      </c>
      <c r="F204" s="24">
        <v>3</v>
      </c>
      <c r="G204" s="24">
        <v>4.5</v>
      </c>
      <c r="H204" s="24">
        <v>7.3</v>
      </c>
      <c r="I204" s="24">
        <v>6</v>
      </c>
      <c r="J204" s="24">
        <v>4.2</v>
      </c>
      <c r="K204" s="23">
        <v>0</v>
      </c>
    </row>
    <row r="205" spans="1:11" ht="15" x14ac:dyDescent="0.2">
      <c r="A205" s="23">
        <v>2</v>
      </c>
      <c r="B205" s="23">
        <v>1</v>
      </c>
      <c r="C205" s="23">
        <v>0</v>
      </c>
      <c r="D205" s="24">
        <v>6.5</v>
      </c>
      <c r="E205" s="25">
        <v>2.8</v>
      </c>
      <c r="F205" s="24">
        <v>2.5</v>
      </c>
      <c r="G205" s="24">
        <v>3.7</v>
      </c>
      <c r="H205" s="24">
        <v>8.5</v>
      </c>
      <c r="I205" s="24">
        <v>4.3</v>
      </c>
      <c r="J205" s="24">
        <v>3.3</v>
      </c>
      <c r="K205" s="23">
        <v>0</v>
      </c>
    </row>
    <row r="206" spans="1:11" ht="15" x14ac:dyDescent="0.2">
      <c r="A206" s="23">
        <v>2</v>
      </c>
      <c r="B206" s="23">
        <v>1</v>
      </c>
      <c r="C206" s="23">
        <v>0</v>
      </c>
      <c r="D206" s="24">
        <v>6.6</v>
      </c>
      <c r="E206" s="25">
        <v>3.6</v>
      </c>
      <c r="F206" s="24">
        <v>1.7</v>
      </c>
      <c r="G206" s="24">
        <v>4.8</v>
      </c>
      <c r="H206" s="24">
        <v>7.2</v>
      </c>
      <c r="I206" s="24">
        <v>3.2</v>
      </c>
      <c r="J206" s="24">
        <v>2.8</v>
      </c>
      <c r="K206" s="23">
        <v>1</v>
      </c>
    </row>
    <row r="207" spans="1:11" ht="15" x14ac:dyDescent="0.2">
      <c r="A207" s="23">
        <v>13</v>
      </c>
      <c r="B207" s="23">
        <v>1</v>
      </c>
      <c r="C207" s="23">
        <v>0</v>
      </c>
      <c r="D207" s="24">
        <v>5.8</v>
      </c>
      <c r="E207" s="25">
        <v>3.6</v>
      </c>
      <c r="F207" s="24">
        <v>5.0999999999999996</v>
      </c>
      <c r="G207" s="24">
        <v>5.8</v>
      </c>
      <c r="H207" s="24">
        <v>9.3000000000000007</v>
      </c>
      <c r="I207" s="24">
        <v>5.9</v>
      </c>
      <c r="J207" s="24">
        <v>4.5999999999999996</v>
      </c>
      <c r="K207" s="23">
        <v>0</v>
      </c>
    </row>
    <row r="208" spans="1:11" ht="15" x14ac:dyDescent="0.2">
      <c r="A208" s="23">
        <v>11</v>
      </c>
      <c r="B208" s="23">
        <v>0</v>
      </c>
      <c r="C208" s="23">
        <v>1</v>
      </c>
      <c r="D208" s="24">
        <v>8.6999999999999993</v>
      </c>
      <c r="E208" s="25">
        <v>3.7</v>
      </c>
      <c r="F208" s="24">
        <v>4.2</v>
      </c>
      <c r="G208" s="24">
        <v>4.8</v>
      </c>
      <c r="H208" s="24">
        <v>3.8</v>
      </c>
      <c r="I208" s="24">
        <v>5.5</v>
      </c>
      <c r="J208" s="24">
        <v>4.2</v>
      </c>
      <c r="K208" s="23">
        <v>0</v>
      </c>
    </row>
    <row r="209" spans="1:11" ht="15" x14ac:dyDescent="0.2">
      <c r="A209" s="23">
        <v>2</v>
      </c>
      <c r="B209" s="23">
        <v>0</v>
      </c>
      <c r="C209" s="23">
        <v>1</v>
      </c>
      <c r="D209" s="24">
        <v>8.8000000000000007</v>
      </c>
      <c r="E209" s="25">
        <v>3.9</v>
      </c>
      <c r="F209" s="24">
        <v>3.4</v>
      </c>
      <c r="G209" s="24">
        <v>4.8</v>
      </c>
      <c r="H209" s="24">
        <v>5.8</v>
      </c>
      <c r="I209" s="24">
        <v>3.8</v>
      </c>
      <c r="J209" s="24">
        <v>2.9</v>
      </c>
      <c r="K209" s="23">
        <v>1</v>
      </c>
    </row>
    <row r="210" spans="1:11" ht="15" x14ac:dyDescent="0.2">
      <c r="A210" s="23">
        <v>8</v>
      </c>
      <c r="B210" s="23">
        <v>1</v>
      </c>
      <c r="C210" s="23">
        <v>0</v>
      </c>
      <c r="D210" s="24">
        <v>6.4</v>
      </c>
      <c r="E210" s="25">
        <v>4.5</v>
      </c>
      <c r="F210" s="24">
        <v>4</v>
      </c>
      <c r="G210" s="24">
        <v>5.7</v>
      </c>
      <c r="H210" s="24">
        <v>8.4</v>
      </c>
      <c r="I210" s="24">
        <v>4</v>
      </c>
      <c r="J210" s="24">
        <v>4.4000000000000004</v>
      </c>
      <c r="K210" s="23">
        <v>0</v>
      </c>
    </row>
    <row r="211" spans="1:11" ht="15" x14ac:dyDescent="0.2">
      <c r="A211" s="23">
        <v>13</v>
      </c>
      <c r="B211" s="23">
        <v>1</v>
      </c>
      <c r="C211" s="23">
        <v>0</v>
      </c>
      <c r="D211" s="24">
        <v>6.7</v>
      </c>
      <c r="E211" s="25">
        <v>3.6</v>
      </c>
      <c r="F211" s="24">
        <v>3.3</v>
      </c>
      <c r="G211" s="24">
        <v>4.8</v>
      </c>
      <c r="H211" s="24">
        <v>7.2</v>
      </c>
      <c r="I211" s="24">
        <v>2.9</v>
      </c>
      <c r="J211" s="24">
        <v>2.8</v>
      </c>
      <c r="K211" s="23">
        <v>0</v>
      </c>
    </row>
    <row r="212" spans="1:11" ht="15" x14ac:dyDescent="0.2">
      <c r="A212" s="23">
        <v>1</v>
      </c>
      <c r="B212" s="23">
        <v>1</v>
      </c>
      <c r="C212" s="23">
        <v>0</v>
      </c>
      <c r="D212" s="24">
        <v>5.2</v>
      </c>
      <c r="E212" s="25">
        <v>3.8</v>
      </c>
      <c r="F212" s="24">
        <v>3.3</v>
      </c>
      <c r="G212" s="24">
        <v>5</v>
      </c>
      <c r="H212" s="24">
        <v>8.4</v>
      </c>
      <c r="I212" s="24">
        <v>4.3</v>
      </c>
      <c r="J212" s="24">
        <v>3.3</v>
      </c>
      <c r="K212" s="23">
        <v>0</v>
      </c>
    </row>
    <row r="213" spans="1:11" ht="15" x14ac:dyDescent="0.2">
      <c r="A213" s="23">
        <v>3</v>
      </c>
      <c r="B213" s="23">
        <v>1</v>
      </c>
      <c r="C213" s="23">
        <v>0</v>
      </c>
      <c r="D213" s="24">
        <v>6.4</v>
      </c>
      <c r="E213" s="25">
        <v>3.3</v>
      </c>
      <c r="F213" s="24">
        <v>5.3</v>
      </c>
      <c r="G213" s="24">
        <v>4.5</v>
      </c>
      <c r="H213" s="24">
        <v>8.8000000000000007</v>
      </c>
      <c r="I213" s="24">
        <v>3.6</v>
      </c>
      <c r="J213" s="24">
        <v>3</v>
      </c>
      <c r="K213" s="23">
        <v>0</v>
      </c>
    </row>
    <row r="214" spans="1:11" ht="15" x14ac:dyDescent="0.2">
      <c r="A214" s="23">
        <v>10</v>
      </c>
      <c r="B214" s="23">
        <v>0</v>
      </c>
      <c r="C214" s="23">
        <v>0</v>
      </c>
      <c r="D214" s="24">
        <v>7.6</v>
      </c>
      <c r="E214" s="25">
        <v>5.0999999999999996</v>
      </c>
      <c r="F214" s="24">
        <v>4.8</v>
      </c>
      <c r="G214" s="24">
        <v>5.4</v>
      </c>
      <c r="H214" s="24">
        <v>4.4000000000000004</v>
      </c>
      <c r="I214" s="24">
        <v>4.4000000000000004</v>
      </c>
      <c r="J214" s="24">
        <v>4</v>
      </c>
      <c r="K214" s="23">
        <v>0</v>
      </c>
    </row>
    <row r="215" spans="1:11" ht="15" x14ac:dyDescent="0.2">
      <c r="A215" s="23">
        <v>8</v>
      </c>
      <c r="B215" s="23">
        <v>1</v>
      </c>
      <c r="C215" s="23">
        <v>0</v>
      </c>
      <c r="D215" s="24">
        <v>5.9</v>
      </c>
      <c r="E215" s="25">
        <v>5.5</v>
      </c>
      <c r="F215" s="24">
        <v>3.3</v>
      </c>
      <c r="G215" s="24">
        <v>6.2</v>
      </c>
      <c r="H215" s="24">
        <v>8.4</v>
      </c>
      <c r="I215" s="24">
        <v>6</v>
      </c>
      <c r="J215" s="24">
        <v>5.4</v>
      </c>
      <c r="K215" s="23">
        <v>1</v>
      </c>
    </row>
    <row r="216" spans="1:11" ht="15" x14ac:dyDescent="0.2">
      <c r="A216" s="23">
        <v>9</v>
      </c>
      <c r="B216" s="23">
        <v>1</v>
      </c>
      <c r="C216" s="23">
        <v>1</v>
      </c>
      <c r="D216" s="24">
        <v>9.6999999999999993</v>
      </c>
      <c r="E216" s="25">
        <v>6.5</v>
      </c>
      <c r="F216" s="24">
        <v>5.3</v>
      </c>
      <c r="G216" s="24">
        <v>6.1</v>
      </c>
      <c r="H216" s="24">
        <v>6.8</v>
      </c>
      <c r="I216" s="24">
        <v>4.4000000000000004</v>
      </c>
      <c r="J216" s="24">
        <v>4.2</v>
      </c>
      <c r="K216" s="23">
        <v>1</v>
      </c>
    </row>
    <row r="217" spans="1:11" ht="15" x14ac:dyDescent="0.2">
      <c r="A217" s="23">
        <v>6</v>
      </c>
      <c r="B217" s="23">
        <v>1</v>
      </c>
      <c r="C217" s="23">
        <v>1</v>
      </c>
      <c r="D217" s="24">
        <v>5.5</v>
      </c>
      <c r="E217" s="25">
        <v>5.5</v>
      </c>
      <c r="F217" s="24">
        <v>6.5</v>
      </c>
      <c r="G217" s="24">
        <v>8.1999999999999993</v>
      </c>
      <c r="H217" s="24">
        <v>6.3</v>
      </c>
      <c r="I217" s="24">
        <v>5.9</v>
      </c>
      <c r="J217" s="24">
        <v>4.9000000000000004</v>
      </c>
      <c r="K217" s="23">
        <v>1</v>
      </c>
    </row>
    <row r="218" spans="1:11" ht="15" x14ac:dyDescent="0.2">
      <c r="A218" s="23">
        <v>4</v>
      </c>
      <c r="B218" s="23">
        <v>1</v>
      </c>
      <c r="C218" s="23">
        <v>1</v>
      </c>
      <c r="D218" s="24">
        <v>9.6999999999999993</v>
      </c>
      <c r="E218" s="25">
        <v>6.5</v>
      </c>
      <c r="F218" s="24">
        <v>5.3</v>
      </c>
      <c r="G218" s="24">
        <v>6.1</v>
      </c>
      <c r="H218" s="24">
        <v>6.8</v>
      </c>
      <c r="I218" s="24">
        <v>4.3</v>
      </c>
      <c r="J218" s="24">
        <v>4.2</v>
      </c>
      <c r="K218" s="23">
        <v>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1"/>
  <sheetViews>
    <sheetView zoomScale="89" zoomScaleNormal="89" workbookViewId="0">
      <selection activeCell="AF18" sqref="AF18"/>
    </sheetView>
  </sheetViews>
  <sheetFormatPr defaultRowHeight="12.75" x14ac:dyDescent="0.2"/>
  <cols>
    <col min="20" max="20" width="17.5703125" bestFit="1" customWidth="1"/>
    <col min="37" max="37" width="12.42578125" bestFit="1" customWidth="1"/>
  </cols>
  <sheetData>
    <row r="1" spans="1:47" ht="15.75" x14ac:dyDescent="0.2">
      <c r="A1" s="21" t="s">
        <v>258</v>
      </c>
      <c r="B1" s="21" t="s">
        <v>3</v>
      </c>
      <c r="C1" s="21" t="s">
        <v>44</v>
      </c>
      <c r="D1" s="21" t="s">
        <v>46</v>
      </c>
      <c r="E1" s="21" t="s">
        <v>49</v>
      </c>
      <c r="F1" s="21" t="s">
        <v>8</v>
      </c>
      <c r="G1" s="21" t="s">
        <v>52</v>
      </c>
      <c r="H1" s="21" t="s">
        <v>259</v>
      </c>
      <c r="I1" s="21" t="s">
        <v>263</v>
      </c>
      <c r="J1" s="21" t="s">
        <v>42</v>
      </c>
      <c r="L1" t="s">
        <v>332</v>
      </c>
      <c r="M1" s="39"/>
      <c r="N1" s="39"/>
      <c r="O1" s="39"/>
      <c r="P1" s="39"/>
      <c r="Q1" s="39"/>
      <c r="R1" s="39"/>
      <c r="S1" s="39"/>
      <c r="T1" s="39"/>
      <c r="U1" s="39" t="s">
        <v>335</v>
      </c>
      <c r="V1" s="39"/>
      <c r="W1" s="39"/>
      <c r="X1" s="39" t="s">
        <v>336</v>
      </c>
      <c r="Y1" s="39"/>
      <c r="Z1" s="39"/>
      <c r="AA1" s="39"/>
      <c r="AB1" s="39"/>
      <c r="AC1" s="39"/>
      <c r="AD1" s="39"/>
      <c r="AE1" s="39"/>
      <c r="AF1" s="39"/>
      <c r="AG1" s="39"/>
      <c r="AH1" s="39"/>
      <c r="AI1" s="39" t="s">
        <v>337</v>
      </c>
      <c r="AJ1" s="39"/>
      <c r="AK1" s="39" t="s">
        <v>338</v>
      </c>
      <c r="AL1" s="39"/>
      <c r="AM1" s="39"/>
      <c r="AN1" s="39"/>
      <c r="AO1" s="39"/>
      <c r="AP1" s="39"/>
      <c r="AQ1" s="39"/>
      <c r="AR1" s="39"/>
      <c r="AS1" s="39"/>
      <c r="AT1" s="39"/>
      <c r="AU1" s="39"/>
    </row>
    <row r="2" spans="1:47" ht="15.75" thickBot="1" x14ac:dyDescent="0.25">
      <c r="A2" s="23">
        <v>3</v>
      </c>
      <c r="B2" s="23">
        <v>1</v>
      </c>
      <c r="C2" s="23">
        <v>1</v>
      </c>
      <c r="D2" s="24">
        <v>8.5</v>
      </c>
      <c r="E2" s="25">
        <v>5.4</v>
      </c>
      <c r="F2" s="24">
        <v>4.8</v>
      </c>
      <c r="G2" s="24">
        <v>6</v>
      </c>
      <c r="H2" s="24">
        <v>5</v>
      </c>
      <c r="I2" s="24">
        <v>3.7</v>
      </c>
      <c r="J2" s="23">
        <v>1</v>
      </c>
      <c r="M2" s="39"/>
      <c r="N2" s="39" t="s">
        <v>333</v>
      </c>
      <c r="O2" s="39">
        <v>20</v>
      </c>
      <c r="P2" s="39"/>
      <c r="Q2" s="39" t="s">
        <v>334</v>
      </c>
      <c r="R2" s="39">
        <v>0.05</v>
      </c>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row>
    <row r="3" spans="1:47" ht="15.75" thickTop="1" x14ac:dyDescent="0.2">
      <c r="A3" s="23">
        <v>13</v>
      </c>
      <c r="B3" s="23">
        <v>0</v>
      </c>
      <c r="C3" s="23">
        <v>0</v>
      </c>
      <c r="D3" s="24">
        <v>8.1999999999999993</v>
      </c>
      <c r="E3" s="25">
        <v>2.7</v>
      </c>
      <c r="F3" s="24">
        <v>3.4</v>
      </c>
      <c r="G3" s="24">
        <v>3.1</v>
      </c>
      <c r="H3" s="24">
        <v>3.9</v>
      </c>
      <c r="I3" s="24">
        <v>4.9000000000000004</v>
      </c>
      <c r="J3" s="23">
        <v>0</v>
      </c>
      <c r="L3" s="51" t="str">
        <f t="array" ref="L3:S13">[1]!LogitCoeff(A1:J201,TRUE,TRUE,TRUE,R2,O2)</f>
        <v/>
      </c>
      <c r="M3" s="65" t="str">
        <v>coeff</v>
      </c>
      <c r="N3" s="65" t="str">
        <v>s.e.</v>
      </c>
      <c r="O3" s="65" t="str">
        <v>Wald</v>
      </c>
      <c r="P3" s="65" t="str">
        <v>p-value</v>
      </c>
      <c r="Q3" s="65" t="str">
        <v>exp(b)</v>
      </c>
      <c r="R3" s="65" t="str">
        <v>lower</v>
      </c>
      <c r="S3" s="65" t="str">
        <v>upper</v>
      </c>
      <c r="T3" s="65" t="s">
        <v>353</v>
      </c>
      <c r="U3" s="39" t="str">
        <f t="array" ref="U3:V12">[1]!LogitLL(A2:J201,M4:M13,TRUE)</f>
        <v>LL</v>
      </c>
      <c r="V3" s="66">
        <v>-96.222225712416844</v>
      </c>
      <c r="W3" s="39"/>
      <c r="X3" s="67">
        <f t="array" ref="X3:AG12">[1]!LogitCov(A2:J201,M4:M13)</f>
        <v>5.2676279238803421</v>
      </c>
      <c r="Y3" s="68">
        <v>-8.2911690756837571E-3</v>
      </c>
      <c r="Z3" s="68">
        <v>-0.29320663620149595</v>
      </c>
      <c r="AA3" s="68">
        <v>9.3031202502467922E-2</v>
      </c>
      <c r="AB3" s="68">
        <v>-0.32779450255403986</v>
      </c>
      <c r="AC3" s="68">
        <v>7.4818933133357982E-2</v>
      </c>
      <c r="AD3" s="68">
        <v>1.6642019001649681E-2</v>
      </c>
      <c r="AE3" s="68">
        <v>-0.27191827142410208</v>
      </c>
      <c r="AF3" s="68">
        <v>5.9232691369860251E-3</v>
      </c>
      <c r="AG3" s="69">
        <v>-0.38283268696454031</v>
      </c>
      <c r="AH3" s="39"/>
      <c r="AI3" s="66">
        <f t="array" ref="AI3:AI12">[1]!LogitConverge(A2:J201,M4:M13)</f>
        <v>1.9761969838327786E-14</v>
      </c>
      <c r="AJ3" s="39"/>
      <c r="AK3" t="str">
        <f t="array" ref="AK3:AN7">[1]!LogitCorrect(A2:J201,M4:M13,TRUE,AL9)</f>
        <v/>
      </c>
      <c r="AL3" s="70" t="str">
        <v>Obs Suc</v>
      </c>
      <c r="AM3" s="70" t="str">
        <v>Obs Fail</v>
      </c>
      <c r="AN3" s="70" t="str">
        <v>Total</v>
      </c>
      <c r="AO3" s="70"/>
      <c r="AP3" s="70"/>
      <c r="AQ3" s="39"/>
      <c r="AR3" s="39"/>
      <c r="AS3" s="39"/>
      <c r="AT3" s="39"/>
      <c r="AU3" s="39"/>
    </row>
    <row r="4" spans="1:47" ht="15" x14ac:dyDescent="0.2">
      <c r="A4" s="23">
        <v>12</v>
      </c>
      <c r="B4" s="23">
        <v>1</v>
      </c>
      <c r="C4" s="23">
        <v>1</v>
      </c>
      <c r="D4" s="24">
        <v>9.1999999999999993</v>
      </c>
      <c r="E4" s="25">
        <v>4.9000000000000004</v>
      </c>
      <c r="F4" s="24">
        <v>5.4</v>
      </c>
      <c r="G4" s="24">
        <v>5.8</v>
      </c>
      <c r="H4" s="24">
        <v>5.4</v>
      </c>
      <c r="I4" s="24">
        <v>4.5</v>
      </c>
      <c r="J4" s="23">
        <v>1</v>
      </c>
      <c r="L4" t="str">
        <v>intercept</v>
      </c>
      <c r="M4" s="39">
        <v>-12.199622090182295</v>
      </c>
      <c r="N4" s="39">
        <v>2.2951313522062811</v>
      </c>
      <c r="O4" s="39">
        <v>28.253851884366259</v>
      </c>
      <c r="P4" s="39">
        <v>1.0640268244266338E-7</v>
      </c>
      <c r="Q4" s="39">
        <v>5.0323570249325022E-6</v>
      </c>
      <c r="R4" s="39" t="str">
        <v/>
      </c>
      <c r="S4" s="39" t="str">
        <v/>
      </c>
      <c r="T4" s="39"/>
      <c r="U4" s="39" t="str">
        <v>LL0</v>
      </c>
      <c r="V4" s="71">
        <v>-138.62943611198907</v>
      </c>
      <c r="W4" s="39"/>
      <c r="X4" s="72">
        <v>-8.2911690756840902E-3</v>
      </c>
      <c r="Y4" s="39">
        <v>2.0389953899296203E-3</v>
      </c>
      <c r="Z4" s="39">
        <v>-1.0392526077833181E-3</v>
      </c>
      <c r="AA4" s="39">
        <v>-1.893195641140702E-3</v>
      </c>
      <c r="AB4" s="39">
        <v>1.9798866929491657E-5</v>
      </c>
      <c r="AC4" s="39">
        <v>-1.3118552879799099E-3</v>
      </c>
      <c r="AD4" s="39">
        <v>-1.159178808484395E-3</v>
      </c>
      <c r="AE4" s="39">
        <v>3.5755226318989264E-4</v>
      </c>
      <c r="AF4" s="39">
        <v>8.0252186424550225E-4</v>
      </c>
      <c r="AG4" s="73">
        <v>-5.81086297609453E-4</v>
      </c>
      <c r="AH4" s="39"/>
      <c r="AI4" s="71">
        <v>2.1760371282653068E-13</v>
      </c>
      <c r="AJ4" s="39"/>
      <c r="AK4" t="str">
        <v>Pred Suc</v>
      </c>
      <c r="AL4" s="80">
        <v>78</v>
      </c>
      <c r="AM4" s="69">
        <v>21</v>
      </c>
      <c r="AN4" s="39">
        <v>99</v>
      </c>
      <c r="AO4" s="39"/>
      <c r="AP4" s="39"/>
      <c r="AQ4" s="39"/>
      <c r="AR4" s="39"/>
      <c r="AS4" s="39"/>
      <c r="AT4" s="39"/>
      <c r="AU4" s="39"/>
    </row>
    <row r="5" spans="1:47" ht="15" x14ac:dyDescent="0.2">
      <c r="A5" s="23">
        <v>14</v>
      </c>
      <c r="B5" s="23">
        <v>1</v>
      </c>
      <c r="C5" s="23">
        <v>0</v>
      </c>
      <c r="D5" s="24">
        <v>6.4</v>
      </c>
      <c r="E5" s="25">
        <v>3.3</v>
      </c>
      <c r="F5" s="24">
        <v>4.7</v>
      </c>
      <c r="G5" s="24">
        <v>4.5</v>
      </c>
      <c r="H5" s="24">
        <v>4.3</v>
      </c>
      <c r="I5" s="24">
        <v>3</v>
      </c>
      <c r="J5" s="23">
        <v>0</v>
      </c>
      <c r="L5" t="str">
        <v>Loyalty</v>
      </c>
      <c r="M5" s="113">
        <v>1.2817364278712828E-2</v>
      </c>
      <c r="N5" s="39">
        <v>4.5155236572623721E-2</v>
      </c>
      <c r="O5" s="39">
        <v>8.0571455857433139E-2</v>
      </c>
      <c r="P5" s="43">
        <v>0.77652448022489662</v>
      </c>
      <c r="Q5" s="113">
        <v>1.0128998587694367</v>
      </c>
      <c r="R5" s="39">
        <v>0.92710794644195593</v>
      </c>
      <c r="S5" s="39">
        <v>1.1066307087891822</v>
      </c>
      <c r="T5" s="82">
        <f>(Q5-1)*100</f>
        <v>1.2899858769436667</v>
      </c>
      <c r="U5" s="39" t="str">
        <v>Chi-sq</v>
      </c>
      <c r="V5" s="83">
        <v>84.814420799144443</v>
      </c>
      <c r="W5" s="39"/>
      <c r="X5" s="72">
        <v>-0.29320663620148946</v>
      </c>
      <c r="Y5" s="39">
        <v>-1.0392526077833304E-3</v>
      </c>
      <c r="Z5" s="39">
        <v>0.25394245347523087</v>
      </c>
      <c r="AA5" s="39">
        <v>5.0785658000886851E-2</v>
      </c>
      <c r="AB5" s="39">
        <v>4.3363390686661701E-2</v>
      </c>
      <c r="AC5" s="39">
        <v>1.1998050857690873E-2</v>
      </c>
      <c r="AD5" s="39">
        <v>2.6131674526917352E-3</v>
      </c>
      <c r="AE5" s="39">
        <v>-4.5798493060569143E-2</v>
      </c>
      <c r="AF5" s="39">
        <v>-6.8030162266690709E-3</v>
      </c>
      <c r="AG5" s="73">
        <v>1.733140998150073E-3</v>
      </c>
      <c r="AH5" s="39"/>
      <c r="AI5" s="71">
        <v>8.7707618945387367E-15</v>
      </c>
      <c r="AJ5" s="39"/>
      <c r="AK5" t="str">
        <v>Pred Fail</v>
      </c>
      <c r="AL5" s="74">
        <v>22</v>
      </c>
      <c r="AM5" s="81">
        <v>79</v>
      </c>
      <c r="AN5" s="39">
        <v>101</v>
      </c>
      <c r="AO5" s="39"/>
      <c r="AP5" s="39"/>
      <c r="AQ5" s="39"/>
      <c r="AR5" s="39"/>
      <c r="AS5" s="39"/>
      <c r="AT5" s="39"/>
      <c r="AU5" s="39"/>
    </row>
    <row r="6" spans="1:47" ht="15" x14ac:dyDescent="0.2">
      <c r="A6" s="23">
        <v>9</v>
      </c>
      <c r="B6" s="23">
        <v>0</v>
      </c>
      <c r="C6" s="23">
        <v>1</v>
      </c>
      <c r="D6" s="24">
        <v>9</v>
      </c>
      <c r="E6" s="25">
        <v>4.9000000000000004</v>
      </c>
      <c r="F6" s="24">
        <v>2.2000000000000002</v>
      </c>
      <c r="G6" s="24">
        <v>4.5</v>
      </c>
      <c r="H6" s="24">
        <v>4.5</v>
      </c>
      <c r="I6" s="24">
        <v>3.5</v>
      </c>
      <c r="J6" s="23">
        <v>0</v>
      </c>
      <c r="L6" t="str">
        <v>Region</v>
      </c>
      <c r="M6" s="113">
        <v>0.22033378068425347</v>
      </c>
      <c r="N6" s="39">
        <v>0.50392703189572308</v>
      </c>
      <c r="O6" s="39">
        <v>0.19117313488251178</v>
      </c>
      <c r="P6" s="43">
        <v>0.6619420159415873</v>
      </c>
      <c r="Q6" s="113">
        <v>1.2464927163512929</v>
      </c>
      <c r="R6" s="39">
        <v>0.46424397689754332</v>
      </c>
      <c r="S6" s="39">
        <v>3.3468266024692657</v>
      </c>
      <c r="T6" s="82">
        <f t="shared" ref="T6:T13" si="0">(Q6-1)*100</f>
        <v>24.649271635129288</v>
      </c>
      <c r="U6" s="39" t="str">
        <v>df</v>
      </c>
      <c r="V6" s="71">
        <v>9</v>
      </c>
      <c r="W6" s="39"/>
      <c r="X6" s="72">
        <v>9.3031202502468671E-2</v>
      </c>
      <c r="Y6" s="39">
        <v>-1.8931956411406946E-3</v>
      </c>
      <c r="Z6" s="39">
        <v>5.0785658000886864E-2</v>
      </c>
      <c r="AA6" s="39">
        <v>0.15632772007589357</v>
      </c>
      <c r="AB6" s="39">
        <v>-6.2305792617470546E-3</v>
      </c>
      <c r="AC6" s="39">
        <v>-4.1724063549162946E-4</v>
      </c>
      <c r="AD6" s="39">
        <v>4.4905606360901356E-3</v>
      </c>
      <c r="AE6" s="39">
        <v>-2.4515318094911549E-2</v>
      </c>
      <c r="AF6" s="39">
        <v>-1.4928212406171173E-2</v>
      </c>
      <c r="AG6" s="73">
        <v>1.3194785578008966E-2</v>
      </c>
      <c r="AH6" s="39"/>
      <c r="AI6" s="71">
        <v>1.4654943925052066E-14</v>
      </c>
      <c r="AJ6" s="39"/>
      <c r="AK6" t="str">
        <v>Total</v>
      </c>
      <c r="AL6" s="39">
        <v>100</v>
      </c>
      <c r="AM6" s="39">
        <v>100</v>
      </c>
      <c r="AN6" s="39">
        <v>200</v>
      </c>
      <c r="AO6" s="39"/>
      <c r="AP6" s="39"/>
      <c r="AQ6" s="39"/>
      <c r="AR6" s="39"/>
      <c r="AS6" s="39"/>
      <c r="AT6" s="39"/>
      <c r="AU6" s="39"/>
    </row>
    <row r="7" spans="1:47" ht="15" x14ac:dyDescent="0.2">
      <c r="A7" s="23">
        <v>8</v>
      </c>
      <c r="B7" s="23">
        <v>1</v>
      </c>
      <c r="C7" s="23">
        <v>0</v>
      </c>
      <c r="D7" s="24">
        <v>6.5</v>
      </c>
      <c r="E7" s="25">
        <v>2.8</v>
      </c>
      <c r="F7" s="24">
        <v>4</v>
      </c>
      <c r="G7" s="24">
        <v>3.7</v>
      </c>
      <c r="H7" s="24">
        <v>3.6</v>
      </c>
      <c r="I7" s="24">
        <v>3.3</v>
      </c>
      <c r="J7" s="23">
        <v>0</v>
      </c>
      <c r="L7" t="str">
        <v>Dist_Channel</v>
      </c>
      <c r="M7" s="113">
        <v>0.93222349347381339</v>
      </c>
      <c r="N7" s="39">
        <v>0.39538300428305323</v>
      </c>
      <c r="O7" s="39">
        <v>5.5590949664117479</v>
      </c>
      <c r="P7" s="113">
        <v>1.8384916250779648E-2</v>
      </c>
      <c r="Q7" s="113">
        <v>2.5401509120891386</v>
      </c>
      <c r="R7" s="39">
        <v>1.1703315034736539</v>
      </c>
      <c r="S7" s="39">
        <v>5.5132811831827597</v>
      </c>
      <c r="T7" s="82">
        <f t="shared" si="0"/>
        <v>154.01509120891384</v>
      </c>
      <c r="U7" s="39" t="str">
        <v>p-value</v>
      </c>
      <c r="V7" s="83">
        <v>1.7763568394002505E-14</v>
      </c>
      <c r="W7" s="39"/>
      <c r="X7" s="72">
        <v>-0.3277945025540398</v>
      </c>
      <c r="Y7" s="39">
        <v>1.9798866929471159E-5</v>
      </c>
      <c r="Z7" s="39">
        <v>4.3363390686662166E-2</v>
      </c>
      <c r="AA7" s="39">
        <v>-6.2305792617470442E-3</v>
      </c>
      <c r="AB7" s="39">
        <v>3.2897070353190873E-2</v>
      </c>
      <c r="AC7" s="39">
        <v>-9.2387464447567357E-3</v>
      </c>
      <c r="AD7" s="39">
        <v>-1.2229332665717931E-3</v>
      </c>
      <c r="AE7" s="39">
        <v>1.1779177982883077E-2</v>
      </c>
      <c r="AF7" s="39">
        <v>-6.2293527109046117E-3</v>
      </c>
      <c r="AG7" s="73">
        <v>1.5512525609125756E-2</v>
      </c>
      <c r="AH7" s="39"/>
      <c r="AI7" s="71">
        <v>1.9184653865522705E-13</v>
      </c>
      <c r="AJ7" s="39"/>
      <c r="AK7" t="str">
        <v>Accuracy</v>
      </c>
      <c r="AL7" s="39">
        <v>0.78</v>
      </c>
      <c r="AM7" s="39">
        <v>0.79</v>
      </c>
      <c r="AN7" s="41">
        <v>0.78500000000000003</v>
      </c>
      <c r="AO7" s="39"/>
      <c r="AP7" s="39"/>
      <c r="AQ7" s="39"/>
      <c r="AR7" s="39"/>
      <c r="AS7" s="39"/>
      <c r="AT7" s="39"/>
      <c r="AU7" s="39"/>
    </row>
    <row r="8" spans="1:47" ht="15" x14ac:dyDescent="0.2">
      <c r="A8" s="23">
        <v>2</v>
      </c>
      <c r="B8" s="23">
        <v>1</v>
      </c>
      <c r="C8" s="23">
        <v>0</v>
      </c>
      <c r="D8" s="24">
        <v>6.9</v>
      </c>
      <c r="E8" s="25">
        <v>3.7</v>
      </c>
      <c r="F8" s="24">
        <v>2.1</v>
      </c>
      <c r="G8" s="24">
        <v>5.4</v>
      </c>
      <c r="H8" s="24">
        <v>2.1</v>
      </c>
      <c r="I8" s="24">
        <v>2</v>
      </c>
      <c r="J8" s="23">
        <v>1</v>
      </c>
      <c r="L8" t="str">
        <v>Quality</v>
      </c>
      <c r="M8" s="113">
        <v>0.58600766802304127</v>
      </c>
      <c r="N8" s="39">
        <v>0.18137549545953235</v>
      </c>
      <c r="O8" s="39">
        <v>10.438771091009764</v>
      </c>
      <c r="P8" s="113">
        <v>1.2339734473694186E-3</v>
      </c>
      <c r="Q8" s="113">
        <v>1.7968006522762505</v>
      </c>
      <c r="R8" s="39">
        <v>1.2592524222964194</v>
      </c>
      <c r="S8" s="39">
        <v>2.5638168542354367</v>
      </c>
      <c r="T8" s="82">
        <f t="shared" si="0"/>
        <v>79.68006522762505</v>
      </c>
      <c r="U8" s="39" t="str">
        <v>R-sq (L)</v>
      </c>
      <c r="V8" s="83">
        <v>0.30590336070698865</v>
      </c>
      <c r="W8" s="39"/>
      <c r="X8" s="72">
        <v>7.4818933133359244E-2</v>
      </c>
      <c r="Y8" s="39">
        <v>-1.3118552879799019E-3</v>
      </c>
      <c r="Z8" s="39">
        <v>1.1998050857690592E-2</v>
      </c>
      <c r="AA8" s="39">
        <v>-4.1724063549164974E-4</v>
      </c>
      <c r="AB8" s="39">
        <v>-9.2387464447568346E-3</v>
      </c>
      <c r="AC8" s="39">
        <v>5.569727362071656E-2</v>
      </c>
      <c r="AD8" s="39">
        <v>5.7613777177811885E-3</v>
      </c>
      <c r="AE8" s="39">
        <v>-3.8490933748806667E-2</v>
      </c>
      <c r="AF8" s="39">
        <v>-3.3957819990806477E-3</v>
      </c>
      <c r="AG8" s="73">
        <v>-1.3825460658907527E-2</v>
      </c>
      <c r="AH8" s="39"/>
      <c r="AI8" s="71">
        <v>1.1812772982011666E-13</v>
      </c>
      <c r="AJ8" s="39"/>
      <c r="AL8" s="39"/>
      <c r="AM8" s="39"/>
      <c r="AN8" s="39"/>
      <c r="AO8" s="39"/>
      <c r="AP8" s="39"/>
      <c r="AQ8" s="39"/>
      <c r="AR8" s="39"/>
      <c r="AS8" s="39"/>
      <c r="AT8" s="39"/>
      <c r="AU8" s="39"/>
    </row>
    <row r="9" spans="1:47" ht="15" x14ac:dyDescent="0.2">
      <c r="A9" s="23">
        <v>9</v>
      </c>
      <c r="B9" s="23">
        <v>1</v>
      </c>
      <c r="C9" s="23">
        <v>0</v>
      </c>
      <c r="D9" s="24">
        <v>6.2</v>
      </c>
      <c r="E9" s="25">
        <v>4.8</v>
      </c>
      <c r="F9" s="24">
        <v>4.5999999999999996</v>
      </c>
      <c r="G9" s="24">
        <v>5.0999999999999996</v>
      </c>
      <c r="H9" s="24">
        <v>4.3</v>
      </c>
      <c r="I9" s="24">
        <v>3.7</v>
      </c>
      <c r="J9" s="23">
        <v>0</v>
      </c>
      <c r="L9" t="str">
        <v>SM_Presence</v>
      </c>
      <c r="M9" s="113">
        <v>0.31383153635473132</v>
      </c>
      <c r="N9" s="39">
        <v>0.23600269833355128</v>
      </c>
      <c r="O9" s="39">
        <v>1.768313362723315</v>
      </c>
      <c r="P9" s="43">
        <v>0.18359095148733151</v>
      </c>
      <c r="Q9" s="113">
        <v>1.3686591478158405</v>
      </c>
      <c r="R9" s="39">
        <v>0.86180586126573788</v>
      </c>
      <c r="S9" s="39">
        <v>2.1736077080617262</v>
      </c>
      <c r="T9" s="82">
        <f t="shared" si="0"/>
        <v>36.865914781584053</v>
      </c>
      <c r="U9" s="39" t="str">
        <v>R-sq (CS)</v>
      </c>
      <c r="V9" s="83">
        <v>0.34562330296679367</v>
      </c>
      <c r="W9" s="39"/>
      <c r="X9" s="72">
        <v>1.6642019001653911E-2</v>
      </c>
      <c r="Y9" s="39">
        <v>-1.159178808484396E-3</v>
      </c>
      <c r="Z9" s="39">
        <v>2.6131674526912591E-3</v>
      </c>
      <c r="AA9" s="39">
        <v>4.4905606360902111E-3</v>
      </c>
      <c r="AB9" s="39">
        <v>-1.2229332665720759E-3</v>
      </c>
      <c r="AC9" s="39">
        <v>5.7613777177810644E-3</v>
      </c>
      <c r="AD9" s="39">
        <v>4.2999489186138752E-2</v>
      </c>
      <c r="AE9" s="39">
        <v>-3.1171390822929017E-2</v>
      </c>
      <c r="AF9" s="39">
        <v>5.3445862710757358E-3</v>
      </c>
      <c r="AG9" s="73">
        <v>-1.5752683599170168E-2</v>
      </c>
      <c r="AH9" s="39"/>
      <c r="AI9" s="71">
        <v>9.3258734068513149E-14</v>
      </c>
      <c r="AJ9" s="39"/>
      <c r="AK9" t="s">
        <v>339</v>
      </c>
      <c r="AL9" s="114">
        <v>0.5</v>
      </c>
      <c r="AM9" s="39"/>
      <c r="AN9" s="39"/>
      <c r="AO9" s="39"/>
      <c r="AP9" s="39"/>
      <c r="AQ9" s="39"/>
      <c r="AR9" s="39"/>
      <c r="AS9" s="39"/>
      <c r="AT9" s="39"/>
      <c r="AU9" s="39"/>
    </row>
    <row r="10" spans="1:47" ht="15" x14ac:dyDescent="0.2">
      <c r="A10" s="23">
        <v>7</v>
      </c>
      <c r="B10" s="23">
        <v>1</v>
      </c>
      <c r="C10" s="23">
        <v>0</v>
      </c>
      <c r="D10" s="24">
        <v>5.8</v>
      </c>
      <c r="E10" s="25">
        <v>5.0999999999999996</v>
      </c>
      <c r="F10" s="24">
        <v>3.7</v>
      </c>
      <c r="G10" s="24">
        <v>5.8</v>
      </c>
      <c r="H10" s="24">
        <v>4.4000000000000004</v>
      </c>
      <c r="I10" s="24">
        <v>4.5999999999999996</v>
      </c>
      <c r="J10" s="23">
        <v>1</v>
      </c>
      <c r="L10" t="str">
        <v>Advert</v>
      </c>
      <c r="M10" s="43">
        <v>-0.17604875408889206</v>
      </c>
      <c r="N10" s="39">
        <v>0.20736318184802705</v>
      </c>
      <c r="O10" s="39">
        <v>0.72077981396678281</v>
      </c>
      <c r="P10" s="43">
        <v>0.395888235125606</v>
      </c>
      <c r="Q10" s="43">
        <v>0.83857709827803295</v>
      </c>
      <c r="R10" s="39">
        <v>0.55851538032005621</v>
      </c>
      <c r="S10" s="39">
        <v>1.2590728465766361</v>
      </c>
      <c r="T10" s="82">
        <f t="shared" si="0"/>
        <v>-16.142290172196706</v>
      </c>
      <c r="U10" s="39" t="str">
        <v>R-sq (N)</v>
      </c>
      <c r="V10" s="83">
        <v>0.46083107062239154</v>
      </c>
      <c r="W10" s="39"/>
      <c r="X10" s="72">
        <v>-0.27191827142411007</v>
      </c>
      <c r="Y10" s="39">
        <v>3.575522631898734E-4</v>
      </c>
      <c r="Z10" s="39">
        <v>-4.5798493060568053E-2</v>
      </c>
      <c r="AA10" s="39">
        <v>-2.4515318094911559E-2</v>
      </c>
      <c r="AB10" s="39">
        <v>1.1779177982883658E-2</v>
      </c>
      <c r="AC10" s="39">
        <v>-3.8490933748806702E-2</v>
      </c>
      <c r="AD10" s="39">
        <v>-3.117139082292901E-2</v>
      </c>
      <c r="AE10" s="39">
        <v>8.7288967894815397E-2</v>
      </c>
      <c r="AF10" s="39">
        <v>-7.8123019727193033E-3</v>
      </c>
      <c r="AG10" s="73">
        <v>2.3263994052318038E-2</v>
      </c>
      <c r="AH10" s="39"/>
      <c r="AI10" s="71">
        <v>1.2612133559741778E-13</v>
      </c>
      <c r="AJ10" s="39"/>
      <c r="AL10" s="39"/>
      <c r="AM10" s="39"/>
      <c r="AN10" s="39"/>
      <c r="AO10" s="39"/>
      <c r="AP10" s="39"/>
      <c r="AQ10" s="39"/>
      <c r="AR10" s="39"/>
      <c r="AS10" s="39"/>
      <c r="AT10" s="39"/>
      <c r="AU10" s="39"/>
    </row>
    <row r="11" spans="1:47" ht="15" x14ac:dyDescent="0.2">
      <c r="A11" s="23">
        <v>9</v>
      </c>
      <c r="B11" s="23">
        <v>1</v>
      </c>
      <c r="C11" s="23">
        <v>0</v>
      </c>
      <c r="D11" s="24">
        <v>6.4</v>
      </c>
      <c r="E11" s="25">
        <v>4.5</v>
      </c>
      <c r="F11" s="24">
        <v>4.7</v>
      </c>
      <c r="G11" s="24">
        <v>5.7</v>
      </c>
      <c r="H11" s="24">
        <v>4.0999999999999996</v>
      </c>
      <c r="I11" s="24">
        <v>4.4000000000000004</v>
      </c>
      <c r="J11" s="23">
        <v>0</v>
      </c>
      <c r="L11" t="str">
        <v>Brand_Image</v>
      </c>
      <c r="M11" s="113">
        <v>0.45988359315805333</v>
      </c>
      <c r="N11" s="39">
        <v>0.29544706445455526</v>
      </c>
      <c r="O11" s="39">
        <v>2.4229054868745536</v>
      </c>
      <c r="P11" s="43">
        <v>0.11957296808742346</v>
      </c>
      <c r="Q11" s="113">
        <v>1.5838895986766013</v>
      </c>
      <c r="R11" s="39">
        <v>0.88764622333988674</v>
      </c>
      <c r="S11" s="39">
        <v>2.8262456312342379</v>
      </c>
      <c r="T11" s="82">
        <f t="shared" si="0"/>
        <v>58.388959867660127</v>
      </c>
      <c r="U11" s="39" t="str">
        <v>AIC</v>
      </c>
      <c r="V11" s="71">
        <v>212.44445142483369</v>
      </c>
      <c r="W11" s="39"/>
      <c r="X11" s="72">
        <v>5.9232691369966953E-3</v>
      </c>
      <c r="Y11" s="39">
        <v>8.0252186424552405E-4</v>
      </c>
      <c r="Z11" s="39">
        <v>-6.8030162266707718E-3</v>
      </c>
      <c r="AA11" s="39">
        <v>-1.4928212406171195E-2</v>
      </c>
      <c r="AB11" s="39">
        <v>-6.2293527109054912E-3</v>
      </c>
      <c r="AC11" s="39">
        <v>-3.3957819990808372E-3</v>
      </c>
      <c r="AD11" s="39">
        <v>5.3445862710758251E-3</v>
      </c>
      <c r="AE11" s="39">
        <v>-7.8123019727192513E-3</v>
      </c>
      <c r="AF11" s="39">
        <v>9.6298542565211101E-2</v>
      </c>
      <c r="AG11" s="73">
        <v>-8.6593564079252144E-2</v>
      </c>
      <c r="AH11" s="39"/>
      <c r="AI11" s="71">
        <v>1.1635137298071641E-13</v>
      </c>
      <c r="AJ11" s="39"/>
      <c r="AK11" t="s">
        <v>340</v>
      </c>
      <c r="AL11" s="114">
        <f>[1]!LogitAUC(A2:J201,M4:M13)</f>
        <v>0.84959999999999947</v>
      </c>
      <c r="AM11" s="39"/>
      <c r="AN11" s="39"/>
      <c r="AO11" s="39"/>
      <c r="AP11" s="39"/>
      <c r="AQ11" s="39"/>
      <c r="AR11" s="39"/>
      <c r="AS11" s="39"/>
      <c r="AT11" s="39"/>
      <c r="AU11" s="39"/>
    </row>
    <row r="12" spans="1:47" ht="15" x14ac:dyDescent="0.2">
      <c r="A12" s="23">
        <v>10</v>
      </c>
      <c r="B12" s="23">
        <v>0</v>
      </c>
      <c r="C12" s="23">
        <v>1</v>
      </c>
      <c r="D12" s="24">
        <v>8.6999999999999993</v>
      </c>
      <c r="E12" s="25">
        <v>4.7</v>
      </c>
      <c r="F12" s="24">
        <v>2.7</v>
      </c>
      <c r="G12" s="24">
        <v>4.5999999999999996</v>
      </c>
      <c r="H12" s="24">
        <v>3.8</v>
      </c>
      <c r="I12" s="24">
        <v>4</v>
      </c>
      <c r="J12" s="23">
        <v>1</v>
      </c>
      <c r="L12" t="str">
        <v>Order_Fulfillment</v>
      </c>
      <c r="M12" s="43">
        <v>-0.23725431408817854</v>
      </c>
      <c r="N12" s="39">
        <v>0.31032006471578827</v>
      </c>
      <c r="O12" s="39">
        <v>0.58453231018874585</v>
      </c>
      <c r="P12" s="43">
        <v>0.44454126342647571</v>
      </c>
      <c r="Q12" s="43">
        <v>0.78879066192971825</v>
      </c>
      <c r="R12" s="39">
        <v>0.42935531420619738</v>
      </c>
      <c r="S12" s="39">
        <v>1.4491277684494124</v>
      </c>
      <c r="T12" s="82">
        <f t="shared" si="0"/>
        <v>-21.120933807028173</v>
      </c>
      <c r="U12" s="39" t="str">
        <v>BIC</v>
      </c>
      <c r="V12" s="77">
        <v>245.42762509031405</v>
      </c>
      <c r="W12" s="39"/>
      <c r="X12" s="74">
        <v>-0.38283268696454864</v>
      </c>
      <c r="Y12" s="78">
        <v>-5.8108629760950635E-4</v>
      </c>
      <c r="Z12" s="78">
        <v>1.733140998152203E-3</v>
      </c>
      <c r="AA12" s="78">
        <v>1.319478557800912E-2</v>
      </c>
      <c r="AB12" s="78">
        <v>1.5512525609126466E-2</v>
      </c>
      <c r="AC12" s="78">
        <v>-1.3825460658907064E-2</v>
      </c>
      <c r="AD12" s="78">
        <v>-1.5752683599169953E-2</v>
      </c>
      <c r="AE12" s="78">
        <v>2.3263994052317234E-2</v>
      </c>
      <c r="AF12" s="78">
        <v>-8.6593564079251395E-2</v>
      </c>
      <c r="AG12" s="75">
        <v>0.16385838434138347</v>
      </c>
      <c r="AH12" s="39"/>
      <c r="AI12" s="77">
        <v>9.2814644858663087E-14</v>
      </c>
      <c r="AJ12" s="39"/>
      <c r="AL12" s="39"/>
      <c r="AM12" s="39"/>
      <c r="AN12" s="39"/>
      <c r="AO12" s="39"/>
      <c r="AP12" s="39"/>
      <c r="AQ12" s="39"/>
      <c r="AR12" s="39"/>
      <c r="AS12" s="39"/>
      <c r="AT12" s="39"/>
      <c r="AU12" s="39"/>
    </row>
    <row r="13" spans="1:47" ht="15" x14ac:dyDescent="0.2">
      <c r="A13" s="23">
        <v>4</v>
      </c>
      <c r="B13" s="23">
        <v>1</v>
      </c>
      <c r="C13" s="23">
        <v>0</v>
      </c>
      <c r="D13" s="24">
        <v>6.1</v>
      </c>
      <c r="E13" s="25">
        <v>4.9000000000000004</v>
      </c>
      <c r="F13" s="24">
        <v>4.4000000000000004</v>
      </c>
      <c r="G13" s="24">
        <v>6.4</v>
      </c>
      <c r="H13" s="24">
        <v>3</v>
      </c>
      <c r="I13" s="24">
        <v>3.2</v>
      </c>
      <c r="J13" s="23">
        <v>0</v>
      </c>
      <c r="L13" s="50" t="str">
        <v>Shipping_Speed</v>
      </c>
      <c r="M13" s="86">
        <v>1.2611862841181949</v>
      </c>
      <c r="N13" s="79">
        <v>0.40479424939268377</v>
      </c>
      <c r="O13" s="79">
        <v>9.7071068388785484</v>
      </c>
      <c r="P13" s="79">
        <v>1.8355676292280965E-3</v>
      </c>
      <c r="Q13" s="86">
        <v>3.5296061204769447</v>
      </c>
      <c r="R13" s="79">
        <v>1.5964846752491539</v>
      </c>
      <c r="S13" s="79">
        <v>7.8034694343458337</v>
      </c>
      <c r="T13" s="82">
        <f t="shared" si="0"/>
        <v>252.96061204769447</v>
      </c>
      <c r="U13" s="39"/>
      <c r="V13" s="39"/>
      <c r="W13" s="39"/>
      <c r="X13" s="39"/>
      <c r="Y13" s="39"/>
      <c r="Z13" s="39"/>
      <c r="AA13" s="39"/>
      <c r="AB13" s="39"/>
      <c r="AC13" s="39"/>
      <c r="AD13" s="39"/>
      <c r="AE13" s="39"/>
      <c r="AF13" s="39"/>
      <c r="AG13" s="39"/>
      <c r="AH13" s="39"/>
      <c r="AI13" s="39"/>
      <c r="AJ13" s="39"/>
      <c r="AL13" s="39"/>
      <c r="AM13" s="39"/>
      <c r="AN13" s="39"/>
      <c r="AO13" s="39"/>
      <c r="AP13" s="39"/>
      <c r="AQ13" s="39"/>
      <c r="AR13" s="39"/>
      <c r="AS13" s="39"/>
      <c r="AT13" s="39"/>
      <c r="AU13" s="39"/>
    </row>
    <row r="14" spans="1:47" ht="15" x14ac:dyDescent="0.2">
      <c r="A14" s="23">
        <v>13</v>
      </c>
      <c r="B14" s="23">
        <v>0</v>
      </c>
      <c r="C14" s="23">
        <v>1</v>
      </c>
      <c r="D14" s="24">
        <v>9.5</v>
      </c>
      <c r="E14" s="25">
        <v>7.1</v>
      </c>
      <c r="F14" s="24">
        <v>5</v>
      </c>
      <c r="G14" s="24">
        <v>6.6</v>
      </c>
      <c r="H14" s="24">
        <v>5.0999999999999996</v>
      </c>
      <c r="I14" s="24">
        <v>4.4000000000000004</v>
      </c>
      <c r="J14" s="23">
        <v>1</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row>
    <row r="15" spans="1:47" ht="15" x14ac:dyDescent="0.2">
      <c r="A15" s="23">
        <v>7</v>
      </c>
      <c r="B15" s="23">
        <v>0</v>
      </c>
      <c r="C15" s="23">
        <v>1</v>
      </c>
      <c r="D15" s="24">
        <v>9.1999999999999993</v>
      </c>
      <c r="E15" s="25">
        <v>5.4</v>
      </c>
      <c r="F15" s="24">
        <v>2.4</v>
      </c>
      <c r="G15" s="24">
        <v>4.8</v>
      </c>
      <c r="H15" s="24">
        <v>4.5</v>
      </c>
      <c r="I15" s="24">
        <v>4.2</v>
      </c>
      <c r="J15" s="23">
        <v>0</v>
      </c>
    </row>
    <row r="16" spans="1:47" ht="15" x14ac:dyDescent="0.2">
      <c r="A16" s="23">
        <v>15</v>
      </c>
      <c r="B16" s="23">
        <v>1</v>
      </c>
      <c r="C16" s="23">
        <v>1</v>
      </c>
      <c r="D16" s="24">
        <v>6.3</v>
      </c>
      <c r="E16" s="25">
        <v>4.5</v>
      </c>
      <c r="F16" s="24">
        <v>4.5</v>
      </c>
      <c r="G16" s="24">
        <v>5.9</v>
      </c>
      <c r="H16" s="24">
        <v>4.8</v>
      </c>
      <c r="I16" s="24">
        <v>5.2</v>
      </c>
      <c r="J16" s="23">
        <v>1</v>
      </c>
    </row>
    <row r="17" spans="1:10" ht="15" x14ac:dyDescent="0.2">
      <c r="A17" s="23">
        <v>1</v>
      </c>
      <c r="B17" s="23">
        <v>0</v>
      </c>
      <c r="C17" s="23">
        <v>0</v>
      </c>
      <c r="D17" s="24">
        <v>8.6999999999999993</v>
      </c>
      <c r="E17" s="25">
        <v>3.2</v>
      </c>
      <c r="F17" s="24">
        <v>3.2</v>
      </c>
      <c r="G17" s="24">
        <v>3.8</v>
      </c>
      <c r="H17" s="24">
        <v>4.3</v>
      </c>
      <c r="I17" s="24">
        <v>4.5</v>
      </c>
      <c r="J17" s="23">
        <v>0</v>
      </c>
    </row>
    <row r="18" spans="1:10" ht="15" x14ac:dyDescent="0.2">
      <c r="A18" s="23">
        <v>4</v>
      </c>
      <c r="B18" s="23">
        <v>1</v>
      </c>
      <c r="C18" s="23">
        <v>1</v>
      </c>
      <c r="D18" s="24">
        <v>5.7</v>
      </c>
      <c r="E18" s="25">
        <v>4</v>
      </c>
      <c r="F18" s="24">
        <v>3.3</v>
      </c>
      <c r="G18" s="24">
        <v>5.0999999999999996</v>
      </c>
      <c r="H18" s="24">
        <v>4.2</v>
      </c>
      <c r="I18" s="24">
        <v>4.5</v>
      </c>
      <c r="J18" s="23">
        <v>1</v>
      </c>
    </row>
    <row r="19" spans="1:10" ht="15" x14ac:dyDescent="0.2">
      <c r="A19" s="23">
        <v>8</v>
      </c>
      <c r="B19" s="23">
        <v>1</v>
      </c>
      <c r="C19" s="23">
        <v>0</v>
      </c>
      <c r="D19" s="24">
        <v>5.9</v>
      </c>
      <c r="E19" s="25">
        <v>5.6</v>
      </c>
      <c r="F19" s="24">
        <v>3.5</v>
      </c>
      <c r="G19" s="24">
        <v>5.5</v>
      </c>
      <c r="H19" s="24">
        <v>5.7</v>
      </c>
      <c r="I19" s="24">
        <v>4.8</v>
      </c>
      <c r="J19" s="23">
        <v>0</v>
      </c>
    </row>
    <row r="20" spans="1:10" ht="15" x14ac:dyDescent="0.2">
      <c r="A20" s="23">
        <v>12</v>
      </c>
      <c r="B20" s="23">
        <v>1</v>
      </c>
      <c r="C20" s="23">
        <v>0</v>
      </c>
      <c r="D20" s="24">
        <v>5.6</v>
      </c>
      <c r="E20" s="25">
        <v>4.9000000000000004</v>
      </c>
      <c r="F20" s="24">
        <v>3.7</v>
      </c>
      <c r="G20" s="24">
        <v>5.6</v>
      </c>
      <c r="H20" s="24">
        <v>5</v>
      </c>
      <c r="I20" s="24">
        <v>4.5</v>
      </c>
      <c r="J20" s="23">
        <v>1</v>
      </c>
    </row>
    <row r="21" spans="1:10" ht="15" x14ac:dyDescent="0.2">
      <c r="A21" s="23">
        <v>13</v>
      </c>
      <c r="B21" s="23">
        <v>1</v>
      </c>
      <c r="C21" s="23">
        <v>0</v>
      </c>
      <c r="D21" s="24">
        <v>9.1</v>
      </c>
      <c r="E21" s="25">
        <v>6</v>
      </c>
      <c r="F21" s="24">
        <v>5.3</v>
      </c>
      <c r="G21" s="24">
        <v>7.1</v>
      </c>
      <c r="H21" s="24">
        <v>4.5</v>
      </c>
      <c r="I21" s="24">
        <v>4.4000000000000004</v>
      </c>
      <c r="J21" s="23">
        <v>1</v>
      </c>
    </row>
    <row r="22" spans="1:10" ht="15" x14ac:dyDescent="0.2">
      <c r="A22" s="23">
        <v>8</v>
      </c>
      <c r="B22" s="23">
        <v>1</v>
      </c>
      <c r="C22" s="23">
        <v>0</v>
      </c>
      <c r="D22" s="24">
        <v>5.2</v>
      </c>
      <c r="E22" s="25">
        <v>3.8</v>
      </c>
      <c r="F22" s="24">
        <v>3.9</v>
      </c>
      <c r="G22" s="24">
        <v>5</v>
      </c>
      <c r="H22" s="24">
        <v>3.3</v>
      </c>
      <c r="I22" s="24">
        <v>3.3</v>
      </c>
      <c r="J22" s="23">
        <v>0</v>
      </c>
    </row>
    <row r="23" spans="1:10" ht="15" x14ac:dyDescent="0.2">
      <c r="A23" s="23">
        <v>12</v>
      </c>
      <c r="B23" s="23">
        <v>1</v>
      </c>
      <c r="C23" s="23">
        <v>1</v>
      </c>
      <c r="D23" s="24">
        <v>9.6</v>
      </c>
      <c r="E23" s="25">
        <v>7.2</v>
      </c>
      <c r="F23" s="24">
        <v>5.4</v>
      </c>
      <c r="G23" s="24">
        <v>7.8</v>
      </c>
      <c r="H23" s="24">
        <v>4.3</v>
      </c>
      <c r="I23" s="24">
        <v>4.3</v>
      </c>
      <c r="J23" s="23">
        <v>1</v>
      </c>
    </row>
    <row r="24" spans="1:10" ht="15" x14ac:dyDescent="0.2">
      <c r="A24" s="23">
        <v>3</v>
      </c>
      <c r="B24" s="23">
        <v>0</v>
      </c>
      <c r="C24" s="23">
        <v>1</v>
      </c>
      <c r="D24" s="24">
        <v>8.6</v>
      </c>
      <c r="E24" s="25">
        <v>5.0999999999999996</v>
      </c>
      <c r="F24" s="24">
        <v>3.5</v>
      </c>
      <c r="G24" s="24">
        <v>4.7</v>
      </c>
      <c r="H24" s="24">
        <v>4.8</v>
      </c>
      <c r="I24" s="24">
        <v>4</v>
      </c>
      <c r="J24" s="23">
        <v>1</v>
      </c>
    </row>
    <row r="25" spans="1:10" ht="15" x14ac:dyDescent="0.2">
      <c r="A25" s="23">
        <v>10</v>
      </c>
      <c r="B25" s="23">
        <v>1</v>
      </c>
      <c r="C25" s="23">
        <v>1</v>
      </c>
      <c r="D25" s="24">
        <v>9.3000000000000007</v>
      </c>
      <c r="E25" s="25">
        <v>3.9</v>
      </c>
      <c r="F25" s="24">
        <v>2.2000000000000002</v>
      </c>
      <c r="G25" s="24">
        <v>4.5</v>
      </c>
      <c r="H25" s="24">
        <v>6.7</v>
      </c>
      <c r="I25" s="24">
        <v>4.5</v>
      </c>
      <c r="J25" s="23">
        <v>1</v>
      </c>
    </row>
    <row r="26" spans="1:10" ht="15" x14ac:dyDescent="0.2">
      <c r="A26" s="23">
        <v>5</v>
      </c>
      <c r="B26" s="23">
        <v>1</v>
      </c>
      <c r="C26" s="23">
        <v>0</v>
      </c>
      <c r="D26" s="24">
        <v>6</v>
      </c>
      <c r="E26" s="25">
        <v>4.0999999999999996</v>
      </c>
      <c r="F26" s="24">
        <v>3.5</v>
      </c>
      <c r="G26" s="24">
        <v>5.3</v>
      </c>
      <c r="H26" s="24">
        <v>4.7</v>
      </c>
      <c r="I26" s="24">
        <v>4</v>
      </c>
      <c r="J26" s="23">
        <v>0</v>
      </c>
    </row>
    <row r="27" spans="1:10" ht="15" x14ac:dyDescent="0.2">
      <c r="A27" s="23">
        <v>3</v>
      </c>
      <c r="B27" s="23">
        <v>1</v>
      </c>
      <c r="C27" s="23">
        <v>0</v>
      </c>
      <c r="D27" s="24">
        <v>6.4</v>
      </c>
      <c r="E27" s="25">
        <v>3.6</v>
      </c>
      <c r="F27" s="24">
        <v>4</v>
      </c>
      <c r="G27" s="24">
        <v>5.3</v>
      </c>
      <c r="H27" s="24">
        <v>5.6</v>
      </c>
      <c r="I27" s="24">
        <v>3.9</v>
      </c>
      <c r="J27" s="23">
        <v>0</v>
      </c>
    </row>
    <row r="28" spans="1:10" ht="15" x14ac:dyDescent="0.2">
      <c r="A28" s="23">
        <v>9</v>
      </c>
      <c r="B28" s="23">
        <v>0</v>
      </c>
      <c r="C28" s="23">
        <v>0</v>
      </c>
      <c r="D28" s="24">
        <v>8.5</v>
      </c>
      <c r="E28" s="25">
        <v>3</v>
      </c>
      <c r="F28" s="24">
        <v>4.0999999999999996</v>
      </c>
      <c r="G28" s="24">
        <v>3.7</v>
      </c>
      <c r="H28" s="24">
        <v>5.3</v>
      </c>
      <c r="I28" s="24">
        <v>4.4000000000000004</v>
      </c>
      <c r="J28" s="23">
        <v>1</v>
      </c>
    </row>
    <row r="29" spans="1:10" ht="15" x14ac:dyDescent="0.2">
      <c r="A29" s="23">
        <v>4</v>
      </c>
      <c r="B29" s="23">
        <v>1</v>
      </c>
      <c r="C29" s="23">
        <v>0</v>
      </c>
      <c r="D29" s="24">
        <v>7</v>
      </c>
      <c r="E29" s="25">
        <v>3.3</v>
      </c>
      <c r="F29" s="24">
        <v>2.6</v>
      </c>
      <c r="G29" s="24">
        <v>4.2</v>
      </c>
      <c r="H29" s="24">
        <v>4.3</v>
      </c>
      <c r="I29" s="24">
        <v>3.7</v>
      </c>
      <c r="J29" s="23">
        <v>0</v>
      </c>
    </row>
    <row r="30" spans="1:10" ht="15" x14ac:dyDescent="0.2">
      <c r="A30" s="23">
        <v>13</v>
      </c>
      <c r="B30" s="23">
        <v>0</v>
      </c>
      <c r="C30" s="23">
        <v>0</v>
      </c>
      <c r="D30" s="24">
        <v>8.5</v>
      </c>
      <c r="E30" s="25">
        <v>3</v>
      </c>
      <c r="F30" s="24">
        <v>2.2999999999999998</v>
      </c>
      <c r="G30" s="24">
        <v>3.7</v>
      </c>
      <c r="H30" s="24">
        <v>5.7</v>
      </c>
      <c r="I30" s="24">
        <v>4.4000000000000004</v>
      </c>
      <c r="J30" s="23">
        <v>0</v>
      </c>
    </row>
    <row r="31" spans="1:10" ht="15" x14ac:dyDescent="0.2">
      <c r="A31" s="23">
        <v>4</v>
      </c>
      <c r="B31" s="23">
        <v>1</v>
      </c>
      <c r="C31" s="23">
        <v>0</v>
      </c>
      <c r="D31" s="24">
        <v>7.6</v>
      </c>
      <c r="E31" s="25">
        <v>3.6</v>
      </c>
      <c r="F31" s="24">
        <v>5.0999999999999996</v>
      </c>
      <c r="G31" s="24">
        <v>4.5999999999999996</v>
      </c>
      <c r="H31" s="24">
        <v>4.7</v>
      </c>
      <c r="I31" s="24">
        <v>3.5</v>
      </c>
      <c r="J31" s="23">
        <v>0</v>
      </c>
    </row>
    <row r="32" spans="1:10" ht="15" x14ac:dyDescent="0.2">
      <c r="A32" s="23">
        <v>13</v>
      </c>
      <c r="B32" s="23">
        <v>0</v>
      </c>
      <c r="C32" s="23">
        <v>1</v>
      </c>
      <c r="D32" s="24">
        <v>6.9</v>
      </c>
      <c r="E32" s="25">
        <v>3.4</v>
      </c>
      <c r="F32" s="24">
        <v>4.5</v>
      </c>
      <c r="G32" s="24">
        <v>4.7</v>
      </c>
      <c r="H32" s="24">
        <v>3.7</v>
      </c>
      <c r="I32" s="24">
        <v>3.3</v>
      </c>
      <c r="J32" s="23">
        <v>0</v>
      </c>
    </row>
    <row r="33" spans="1:10" ht="15" x14ac:dyDescent="0.2">
      <c r="A33" s="23">
        <v>2</v>
      </c>
      <c r="B33" s="23">
        <v>1</v>
      </c>
      <c r="C33" s="23">
        <v>0</v>
      </c>
      <c r="D33" s="24">
        <v>8.1</v>
      </c>
      <c r="E33" s="25">
        <v>2.5</v>
      </c>
      <c r="F33" s="24">
        <v>2.2999999999999998</v>
      </c>
      <c r="G33" s="24">
        <v>3.8</v>
      </c>
      <c r="H33" s="24">
        <v>3</v>
      </c>
      <c r="I33" s="24">
        <v>3</v>
      </c>
      <c r="J33" s="23">
        <v>0</v>
      </c>
    </row>
    <row r="34" spans="1:10" ht="15" x14ac:dyDescent="0.2">
      <c r="A34" s="23">
        <v>15</v>
      </c>
      <c r="B34" s="23">
        <v>1</v>
      </c>
      <c r="C34" s="23">
        <v>0</v>
      </c>
      <c r="D34" s="24">
        <v>6.7</v>
      </c>
      <c r="E34" s="25">
        <v>3.7</v>
      </c>
      <c r="F34" s="24">
        <v>5.3</v>
      </c>
      <c r="G34" s="24">
        <v>4.9000000000000004</v>
      </c>
      <c r="H34" s="24">
        <v>3.5</v>
      </c>
      <c r="I34" s="24">
        <v>3.4</v>
      </c>
      <c r="J34" s="23">
        <v>0</v>
      </c>
    </row>
    <row r="35" spans="1:10" ht="15" x14ac:dyDescent="0.2">
      <c r="A35" s="23">
        <v>10</v>
      </c>
      <c r="B35" s="23">
        <v>1</v>
      </c>
      <c r="C35" s="23">
        <v>0</v>
      </c>
      <c r="D35" s="24">
        <v>8</v>
      </c>
      <c r="E35" s="25">
        <v>4.8</v>
      </c>
      <c r="F35" s="24">
        <v>5.5</v>
      </c>
      <c r="G35" s="24">
        <v>4.7</v>
      </c>
      <c r="H35" s="24">
        <v>4.7</v>
      </c>
      <c r="I35" s="24">
        <v>4.2</v>
      </c>
      <c r="J35" s="23">
        <v>1</v>
      </c>
    </row>
    <row r="36" spans="1:10" ht="15" x14ac:dyDescent="0.2">
      <c r="A36" s="23">
        <v>6</v>
      </c>
      <c r="B36" s="23">
        <v>1</v>
      </c>
      <c r="C36" s="23">
        <v>0</v>
      </c>
      <c r="D36" s="24">
        <v>6.7</v>
      </c>
      <c r="E36" s="25">
        <v>4</v>
      </c>
      <c r="F36" s="24">
        <v>3</v>
      </c>
      <c r="G36" s="24">
        <v>6.8</v>
      </c>
      <c r="H36" s="24">
        <v>2.5</v>
      </c>
      <c r="I36" s="24">
        <v>3.5</v>
      </c>
      <c r="J36" s="23">
        <v>0</v>
      </c>
    </row>
    <row r="37" spans="1:10" ht="15" x14ac:dyDescent="0.2">
      <c r="A37" s="23">
        <v>3</v>
      </c>
      <c r="B37" s="23">
        <v>0</v>
      </c>
      <c r="C37" s="23">
        <v>0</v>
      </c>
      <c r="D37" s="24">
        <v>8.6999999999999993</v>
      </c>
      <c r="E37" s="25">
        <v>3.2</v>
      </c>
      <c r="F37" s="24">
        <v>3.5</v>
      </c>
      <c r="G37" s="24">
        <v>2.9</v>
      </c>
      <c r="H37" s="24">
        <v>3.1</v>
      </c>
      <c r="I37" s="24">
        <v>2.5</v>
      </c>
      <c r="J37" s="23">
        <v>0</v>
      </c>
    </row>
    <row r="38" spans="1:10" ht="15" x14ac:dyDescent="0.2">
      <c r="A38" s="23">
        <v>9</v>
      </c>
      <c r="B38" s="23">
        <v>0</v>
      </c>
      <c r="C38" s="23">
        <v>1</v>
      </c>
      <c r="D38" s="24">
        <v>9</v>
      </c>
      <c r="E38" s="25">
        <v>3.4</v>
      </c>
      <c r="F38" s="24">
        <v>3.9</v>
      </c>
      <c r="G38" s="24">
        <v>4.5</v>
      </c>
      <c r="H38" s="24">
        <v>3.9</v>
      </c>
      <c r="I38" s="24">
        <v>3.5</v>
      </c>
      <c r="J38" s="23">
        <v>1</v>
      </c>
    </row>
    <row r="39" spans="1:10" ht="15" x14ac:dyDescent="0.2">
      <c r="A39" s="23">
        <v>10</v>
      </c>
      <c r="B39" s="23">
        <v>1</v>
      </c>
      <c r="C39" s="23">
        <v>1</v>
      </c>
      <c r="D39" s="24">
        <v>9.6</v>
      </c>
      <c r="E39" s="25">
        <v>5.6</v>
      </c>
      <c r="F39" s="24">
        <v>2.9</v>
      </c>
      <c r="G39" s="24">
        <v>5.5</v>
      </c>
      <c r="H39" s="24">
        <v>5.2</v>
      </c>
      <c r="I39" s="24">
        <v>4.9000000000000004</v>
      </c>
      <c r="J39" s="23">
        <v>1</v>
      </c>
    </row>
    <row r="40" spans="1:10" ht="15" x14ac:dyDescent="0.2">
      <c r="A40" s="23">
        <v>12</v>
      </c>
      <c r="B40" s="23">
        <v>1</v>
      </c>
      <c r="C40" s="23">
        <v>0</v>
      </c>
      <c r="D40" s="24">
        <v>8.1999999999999993</v>
      </c>
      <c r="E40" s="25">
        <v>3.6</v>
      </c>
      <c r="F40" s="24">
        <v>5.8</v>
      </c>
      <c r="G40" s="24">
        <v>5</v>
      </c>
      <c r="H40" s="24">
        <v>4.7</v>
      </c>
      <c r="I40" s="24">
        <v>4.5</v>
      </c>
      <c r="J40" s="23">
        <v>0</v>
      </c>
    </row>
    <row r="41" spans="1:10" ht="15" x14ac:dyDescent="0.2">
      <c r="A41" s="23">
        <v>9</v>
      </c>
      <c r="B41" s="23">
        <v>1</v>
      </c>
      <c r="C41" s="23">
        <v>0</v>
      </c>
      <c r="D41" s="24">
        <v>6.1</v>
      </c>
      <c r="E41" s="25">
        <v>4.9000000000000004</v>
      </c>
      <c r="F41" s="24">
        <v>5.0999999999999996</v>
      </c>
      <c r="G41" s="24">
        <v>6.4</v>
      </c>
      <c r="H41" s="24">
        <v>4.5</v>
      </c>
      <c r="I41" s="24">
        <v>3.2</v>
      </c>
      <c r="J41" s="23">
        <v>0</v>
      </c>
    </row>
    <row r="42" spans="1:10" ht="15" x14ac:dyDescent="0.2">
      <c r="A42" s="23">
        <v>6</v>
      </c>
      <c r="B42" s="23">
        <v>1</v>
      </c>
      <c r="C42" s="23">
        <v>0</v>
      </c>
      <c r="D42" s="24">
        <v>8.3000000000000007</v>
      </c>
      <c r="E42" s="25">
        <v>4.9000000000000004</v>
      </c>
      <c r="F42" s="24">
        <v>3.1</v>
      </c>
      <c r="G42" s="24">
        <v>5.2</v>
      </c>
      <c r="H42" s="24">
        <v>4.5999999999999996</v>
      </c>
      <c r="I42" s="24">
        <v>3.9</v>
      </c>
      <c r="J42" s="23">
        <v>1</v>
      </c>
    </row>
    <row r="43" spans="1:10" ht="15" x14ac:dyDescent="0.2">
      <c r="A43" s="23">
        <v>2</v>
      </c>
      <c r="B43" s="23">
        <v>0</v>
      </c>
      <c r="C43" s="23">
        <v>1</v>
      </c>
      <c r="D43" s="24">
        <v>9.4</v>
      </c>
      <c r="E43" s="25">
        <v>5.3</v>
      </c>
      <c r="F43" s="24">
        <v>3.8</v>
      </c>
      <c r="G43" s="24">
        <v>4.9000000000000004</v>
      </c>
      <c r="H43" s="24">
        <v>4.0999999999999996</v>
      </c>
      <c r="I43" s="24">
        <v>4.0999999999999996</v>
      </c>
      <c r="J43" s="23">
        <v>1</v>
      </c>
    </row>
    <row r="44" spans="1:10" ht="15" x14ac:dyDescent="0.2">
      <c r="A44" s="23">
        <v>10</v>
      </c>
      <c r="B44" s="23">
        <v>0</v>
      </c>
      <c r="C44" s="23">
        <v>1</v>
      </c>
      <c r="D44" s="24">
        <v>9.3000000000000007</v>
      </c>
      <c r="E44" s="25">
        <v>5.0999999999999996</v>
      </c>
      <c r="F44" s="24">
        <v>5.8</v>
      </c>
      <c r="G44" s="24">
        <v>6.3</v>
      </c>
      <c r="H44" s="24">
        <v>4.5999999999999996</v>
      </c>
      <c r="I44" s="24">
        <v>4.3</v>
      </c>
      <c r="J44" s="23">
        <v>1</v>
      </c>
    </row>
    <row r="45" spans="1:10" ht="15" x14ac:dyDescent="0.2">
      <c r="A45" s="23">
        <v>15</v>
      </c>
      <c r="B45" s="23">
        <v>1</v>
      </c>
      <c r="C45" s="23">
        <v>1</v>
      </c>
      <c r="D45" s="24">
        <v>5.0999999999999996</v>
      </c>
      <c r="E45" s="25">
        <v>6.6</v>
      </c>
      <c r="F45" s="24">
        <v>4.4000000000000004</v>
      </c>
      <c r="G45" s="24">
        <v>7.8</v>
      </c>
      <c r="H45" s="24">
        <v>4.9000000000000004</v>
      </c>
      <c r="I45" s="24">
        <v>4.5</v>
      </c>
      <c r="J45" s="23">
        <v>1</v>
      </c>
    </row>
    <row r="46" spans="1:10" ht="15" x14ac:dyDescent="0.2">
      <c r="A46" s="23">
        <v>6</v>
      </c>
      <c r="B46" s="23">
        <v>0</v>
      </c>
      <c r="C46" s="23">
        <v>0</v>
      </c>
      <c r="D46" s="24">
        <v>8</v>
      </c>
      <c r="E46" s="25">
        <v>2.5</v>
      </c>
      <c r="F46" s="24">
        <v>3.6</v>
      </c>
      <c r="G46" s="24">
        <v>3</v>
      </c>
      <c r="H46" s="24">
        <v>4.3</v>
      </c>
      <c r="I46" s="24">
        <v>4.7</v>
      </c>
      <c r="J46" s="23">
        <v>0</v>
      </c>
    </row>
    <row r="47" spans="1:10" ht="15" x14ac:dyDescent="0.2">
      <c r="A47" s="23">
        <v>5</v>
      </c>
      <c r="B47" s="23">
        <v>1</v>
      </c>
      <c r="C47" s="23">
        <v>0</v>
      </c>
      <c r="D47" s="24">
        <v>5.9</v>
      </c>
      <c r="E47" s="25">
        <v>5.6</v>
      </c>
      <c r="F47" s="24">
        <v>5.8</v>
      </c>
      <c r="G47" s="24">
        <v>5.5</v>
      </c>
      <c r="H47" s="24">
        <v>5.2</v>
      </c>
      <c r="I47" s="24">
        <v>4.8</v>
      </c>
      <c r="J47" s="23">
        <v>1</v>
      </c>
    </row>
    <row r="48" spans="1:10" ht="15" x14ac:dyDescent="0.2">
      <c r="A48" s="23">
        <v>4</v>
      </c>
      <c r="B48" s="23">
        <v>0</v>
      </c>
      <c r="C48" s="23">
        <v>1</v>
      </c>
      <c r="D48" s="24">
        <v>10</v>
      </c>
      <c r="E48" s="25">
        <v>5.8</v>
      </c>
      <c r="F48" s="24">
        <v>2.9</v>
      </c>
      <c r="G48" s="24">
        <v>4.5</v>
      </c>
      <c r="H48" s="24">
        <v>5</v>
      </c>
      <c r="I48" s="24">
        <v>3.5</v>
      </c>
      <c r="J48" s="23">
        <v>1</v>
      </c>
    </row>
    <row r="49" spans="1:10" ht="15" x14ac:dyDescent="0.2">
      <c r="A49" s="23">
        <v>8</v>
      </c>
      <c r="B49" s="23">
        <v>1</v>
      </c>
      <c r="C49" s="23">
        <v>0</v>
      </c>
      <c r="D49" s="24">
        <v>5.7</v>
      </c>
      <c r="E49" s="25">
        <v>3.8</v>
      </c>
      <c r="F49" s="24">
        <v>5.7</v>
      </c>
      <c r="G49" s="24">
        <v>6</v>
      </c>
      <c r="H49" s="24">
        <v>6.5</v>
      </c>
      <c r="I49" s="24">
        <v>5.2</v>
      </c>
      <c r="J49" s="23">
        <v>1</v>
      </c>
    </row>
    <row r="50" spans="1:10" ht="15" x14ac:dyDescent="0.2">
      <c r="A50" s="23">
        <v>13</v>
      </c>
      <c r="B50" s="23">
        <v>1</v>
      </c>
      <c r="C50" s="23">
        <v>1</v>
      </c>
      <c r="D50" s="24">
        <v>9.9</v>
      </c>
      <c r="E50" s="25">
        <v>5.2</v>
      </c>
      <c r="F50" s="24">
        <v>4.2</v>
      </c>
      <c r="G50" s="24">
        <v>6.7</v>
      </c>
      <c r="H50" s="24">
        <v>4.5</v>
      </c>
      <c r="I50" s="24">
        <v>3.9</v>
      </c>
      <c r="J50" s="23">
        <v>1</v>
      </c>
    </row>
    <row r="51" spans="1:10" ht="15" x14ac:dyDescent="0.2">
      <c r="A51" s="23">
        <v>3</v>
      </c>
      <c r="B51" s="23">
        <v>0</v>
      </c>
      <c r="C51" s="23">
        <v>1</v>
      </c>
      <c r="D51" s="24">
        <v>7.9</v>
      </c>
      <c r="E51" s="25">
        <v>3.9</v>
      </c>
      <c r="F51" s="24">
        <v>4.4000000000000004</v>
      </c>
      <c r="G51" s="24">
        <v>5.8</v>
      </c>
      <c r="H51" s="24">
        <v>4.0999999999999996</v>
      </c>
      <c r="I51" s="24">
        <v>4.3</v>
      </c>
      <c r="J51" s="23">
        <v>1</v>
      </c>
    </row>
    <row r="52" spans="1:10" ht="15" x14ac:dyDescent="0.2">
      <c r="A52" s="23">
        <v>10</v>
      </c>
      <c r="B52" s="23">
        <v>1</v>
      </c>
      <c r="C52" s="23">
        <v>0</v>
      </c>
      <c r="D52" s="24">
        <v>6.7</v>
      </c>
      <c r="E52" s="25">
        <v>3.6</v>
      </c>
      <c r="F52" s="24">
        <v>3.4</v>
      </c>
      <c r="G52" s="24">
        <v>4.8</v>
      </c>
      <c r="H52" s="24">
        <v>4</v>
      </c>
      <c r="I52" s="24">
        <v>2.8</v>
      </c>
      <c r="J52" s="23">
        <v>1</v>
      </c>
    </row>
    <row r="53" spans="1:10" ht="15" x14ac:dyDescent="0.2">
      <c r="A53" s="23">
        <v>7</v>
      </c>
      <c r="B53" s="23">
        <v>0</v>
      </c>
      <c r="C53" s="23">
        <v>0</v>
      </c>
      <c r="D53" s="24">
        <v>8.1999999999999993</v>
      </c>
      <c r="E53" s="25">
        <v>4.2</v>
      </c>
      <c r="F53" s="24">
        <v>2.7</v>
      </c>
      <c r="G53" s="24">
        <v>3.1</v>
      </c>
      <c r="H53" s="24">
        <v>4.5</v>
      </c>
      <c r="I53" s="24">
        <v>4.9000000000000004</v>
      </c>
      <c r="J53" s="23">
        <v>1</v>
      </c>
    </row>
    <row r="54" spans="1:10" ht="15" x14ac:dyDescent="0.2">
      <c r="A54" s="23">
        <v>8</v>
      </c>
      <c r="B54" s="23">
        <v>1</v>
      </c>
      <c r="C54" s="23">
        <v>1</v>
      </c>
      <c r="D54" s="24">
        <v>9.4</v>
      </c>
      <c r="E54" s="25">
        <v>4</v>
      </c>
      <c r="F54" s="24">
        <v>3.2</v>
      </c>
      <c r="G54" s="24">
        <v>4.5999999999999996</v>
      </c>
      <c r="H54" s="24">
        <v>4.7</v>
      </c>
      <c r="I54" s="24">
        <v>4.5999999999999996</v>
      </c>
      <c r="J54" s="23">
        <v>1</v>
      </c>
    </row>
    <row r="55" spans="1:10" ht="15" x14ac:dyDescent="0.2">
      <c r="A55" s="23">
        <v>11</v>
      </c>
      <c r="B55" s="23">
        <v>0</v>
      </c>
      <c r="C55" s="23">
        <v>1</v>
      </c>
      <c r="D55" s="24">
        <v>6.9</v>
      </c>
      <c r="E55" s="25">
        <v>3.4</v>
      </c>
      <c r="F55" s="24">
        <v>3.3</v>
      </c>
      <c r="G55" s="24">
        <v>4.7</v>
      </c>
      <c r="H55" s="24">
        <v>3.2</v>
      </c>
      <c r="I55" s="24">
        <v>3.3</v>
      </c>
      <c r="J55" s="23">
        <v>1</v>
      </c>
    </row>
    <row r="56" spans="1:10" ht="15" x14ac:dyDescent="0.2">
      <c r="A56" s="23">
        <v>14</v>
      </c>
      <c r="B56" s="23">
        <v>1</v>
      </c>
      <c r="C56" s="23">
        <v>0</v>
      </c>
      <c r="D56" s="24">
        <v>8</v>
      </c>
      <c r="E56" s="25">
        <v>4.8</v>
      </c>
      <c r="F56" s="24">
        <v>3.2</v>
      </c>
      <c r="G56" s="24">
        <v>4.7</v>
      </c>
      <c r="H56" s="24">
        <v>4.9000000000000004</v>
      </c>
      <c r="I56" s="24">
        <v>4.2</v>
      </c>
      <c r="J56" s="23">
        <v>1</v>
      </c>
    </row>
    <row r="57" spans="1:10" ht="15" x14ac:dyDescent="0.2">
      <c r="A57" s="23">
        <v>11</v>
      </c>
      <c r="B57" s="23">
        <v>0</v>
      </c>
      <c r="C57" s="23">
        <v>0</v>
      </c>
      <c r="D57" s="24">
        <v>9.3000000000000007</v>
      </c>
      <c r="E57" s="25">
        <v>5.3</v>
      </c>
      <c r="F57" s="24">
        <v>3.7</v>
      </c>
      <c r="G57" s="24">
        <v>5.5</v>
      </c>
      <c r="H57" s="24">
        <v>4.0999999999999996</v>
      </c>
      <c r="I57" s="24">
        <v>3.4</v>
      </c>
      <c r="J57" s="23">
        <v>1</v>
      </c>
    </row>
    <row r="58" spans="1:10" ht="15" x14ac:dyDescent="0.2">
      <c r="A58" s="23">
        <v>14</v>
      </c>
      <c r="B58" s="23">
        <v>1</v>
      </c>
      <c r="C58" s="23">
        <v>1</v>
      </c>
      <c r="D58" s="24">
        <v>7.4</v>
      </c>
      <c r="E58" s="25">
        <v>6.6</v>
      </c>
      <c r="F58" s="24">
        <v>4.5</v>
      </c>
      <c r="G58" s="24">
        <v>6.9</v>
      </c>
      <c r="H58" s="24">
        <v>5.7</v>
      </c>
      <c r="I58" s="24">
        <v>5.5</v>
      </c>
      <c r="J58" s="23">
        <v>1</v>
      </c>
    </row>
    <row r="59" spans="1:10" ht="15" x14ac:dyDescent="0.2">
      <c r="A59" s="23">
        <v>1</v>
      </c>
      <c r="B59" s="23">
        <v>0</v>
      </c>
      <c r="C59" s="23">
        <v>0</v>
      </c>
      <c r="D59" s="24">
        <v>7.6</v>
      </c>
      <c r="E59" s="25">
        <v>3.6</v>
      </c>
      <c r="F59" s="24">
        <v>5.6</v>
      </c>
      <c r="G59" s="24">
        <v>5.4</v>
      </c>
      <c r="H59" s="24">
        <v>4.5999999999999996</v>
      </c>
      <c r="I59" s="24">
        <v>4</v>
      </c>
      <c r="J59" s="23">
        <v>1</v>
      </c>
    </row>
    <row r="60" spans="1:10" ht="15" x14ac:dyDescent="0.2">
      <c r="A60" s="23">
        <v>1</v>
      </c>
      <c r="B60" s="23">
        <v>0</v>
      </c>
      <c r="C60" s="23">
        <v>0</v>
      </c>
      <c r="D60" s="24">
        <v>10</v>
      </c>
      <c r="E60" s="25">
        <v>4.3</v>
      </c>
      <c r="F60" s="24">
        <v>4.2</v>
      </c>
      <c r="G60" s="24">
        <v>4.5</v>
      </c>
      <c r="H60" s="24">
        <v>3.7</v>
      </c>
      <c r="I60" s="24">
        <v>3.5</v>
      </c>
      <c r="J60" s="23">
        <v>0</v>
      </c>
    </row>
    <row r="61" spans="1:10" ht="15" x14ac:dyDescent="0.2">
      <c r="A61" s="23">
        <v>6</v>
      </c>
      <c r="B61" s="23">
        <v>1</v>
      </c>
      <c r="C61" s="23">
        <v>0</v>
      </c>
      <c r="D61" s="24">
        <v>9.9</v>
      </c>
      <c r="E61" s="25">
        <v>4.3</v>
      </c>
      <c r="F61" s="24">
        <v>2.6</v>
      </c>
      <c r="G61" s="24">
        <v>3.5</v>
      </c>
      <c r="H61" s="24">
        <v>5.6</v>
      </c>
      <c r="I61" s="24">
        <v>4</v>
      </c>
      <c r="J61" s="23">
        <v>1</v>
      </c>
    </row>
    <row r="62" spans="1:10" ht="15" x14ac:dyDescent="0.2">
      <c r="A62" s="23">
        <v>5</v>
      </c>
      <c r="B62" s="23">
        <v>0</v>
      </c>
      <c r="C62" s="23">
        <v>0</v>
      </c>
      <c r="D62" s="24">
        <v>8.6999999999999993</v>
      </c>
      <c r="E62" s="25">
        <v>3.2</v>
      </c>
      <c r="F62" s="24">
        <v>2.8</v>
      </c>
      <c r="G62" s="24">
        <v>3.8</v>
      </c>
      <c r="H62" s="24">
        <v>5.4</v>
      </c>
      <c r="I62" s="24">
        <v>4.5</v>
      </c>
      <c r="J62" s="23">
        <v>0</v>
      </c>
    </row>
    <row r="63" spans="1:10" ht="15" x14ac:dyDescent="0.2">
      <c r="A63" s="23">
        <v>13</v>
      </c>
      <c r="B63" s="23">
        <v>1</v>
      </c>
      <c r="C63" s="23">
        <v>1</v>
      </c>
      <c r="D63" s="24">
        <v>8.4</v>
      </c>
      <c r="E63" s="25">
        <v>5.3</v>
      </c>
      <c r="F63" s="24">
        <v>4.5</v>
      </c>
      <c r="G63" s="24">
        <v>5.9</v>
      </c>
      <c r="H63" s="24">
        <v>2.7</v>
      </c>
      <c r="I63" s="24">
        <v>3.6</v>
      </c>
      <c r="J63" s="23">
        <v>1</v>
      </c>
    </row>
    <row r="64" spans="1:10" ht="15" x14ac:dyDescent="0.2">
      <c r="A64" s="23">
        <v>2</v>
      </c>
      <c r="B64" s="23">
        <v>0</v>
      </c>
      <c r="C64" s="23">
        <v>1</v>
      </c>
      <c r="D64" s="24">
        <v>8.8000000000000007</v>
      </c>
      <c r="E64" s="25">
        <v>5.4</v>
      </c>
      <c r="F64" s="24">
        <v>4.3</v>
      </c>
      <c r="G64" s="24">
        <v>4.8</v>
      </c>
      <c r="H64" s="24">
        <v>4.4000000000000004</v>
      </c>
      <c r="I64" s="24">
        <v>2.9</v>
      </c>
      <c r="J64" s="23">
        <v>0</v>
      </c>
    </row>
    <row r="65" spans="1:10" ht="15" x14ac:dyDescent="0.2">
      <c r="A65" s="23">
        <v>11</v>
      </c>
      <c r="B65" s="23">
        <v>1</v>
      </c>
      <c r="C65" s="23">
        <v>0</v>
      </c>
      <c r="D65" s="24">
        <v>7.7</v>
      </c>
      <c r="E65" s="25">
        <v>3.7</v>
      </c>
      <c r="F65" s="24">
        <v>2.4</v>
      </c>
      <c r="G65" s="24">
        <v>3.4</v>
      </c>
      <c r="H65" s="24">
        <v>3.3</v>
      </c>
      <c r="I65" s="24">
        <v>2.6</v>
      </c>
      <c r="J65" s="23">
        <v>0</v>
      </c>
    </row>
    <row r="66" spans="1:10" ht="15" x14ac:dyDescent="0.2">
      <c r="A66" s="23">
        <v>7</v>
      </c>
      <c r="B66" s="23">
        <v>1</v>
      </c>
      <c r="C66" s="23">
        <v>0</v>
      </c>
      <c r="D66" s="24">
        <v>6.6</v>
      </c>
      <c r="E66" s="25">
        <v>3.6</v>
      </c>
      <c r="F66" s="24">
        <v>4.9000000000000004</v>
      </c>
      <c r="G66" s="24">
        <v>4.8</v>
      </c>
      <c r="H66" s="24">
        <v>3.5</v>
      </c>
      <c r="I66" s="24">
        <v>2.8</v>
      </c>
      <c r="J66" s="23">
        <v>0</v>
      </c>
    </row>
    <row r="67" spans="1:10" ht="15" x14ac:dyDescent="0.2">
      <c r="A67" s="23">
        <v>12</v>
      </c>
      <c r="B67" s="23">
        <v>1</v>
      </c>
      <c r="C67" s="23">
        <v>0</v>
      </c>
      <c r="D67" s="24">
        <v>5.7</v>
      </c>
      <c r="E67" s="25">
        <v>5.3</v>
      </c>
      <c r="F67" s="24">
        <v>5.4</v>
      </c>
      <c r="G67" s="24">
        <v>6</v>
      </c>
      <c r="H67" s="24">
        <v>4.7</v>
      </c>
      <c r="I67" s="24">
        <v>5.2</v>
      </c>
      <c r="J67" s="23">
        <v>0</v>
      </c>
    </row>
    <row r="68" spans="1:10" ht="15" x14ac:dyDescent="0.2">
      <c r="A68" s="23">
        <v>5</v>
      </c>
      <c r="B68" s="23">
        <v>1</v>
      </c>
      <c r="C68" s="23">
        <v>0</v>
      </c>
      <c r="D68" s="24">
        <v>5.7</v>
      </c>
      <c r="E68" s="25">
        <v>4</v>
      </c>
      <c r="F68" s="24">
        <v>2.7</v>
      </c>
      <c r="G68" s="24">
        <v>5.0999999999999996</v>
      </c>
      <c r="H68" s="24">
        <v>5</v>
      </c>
      <c r="I68" s="24">
        <v>4.5</v>
      </c>
      <c r="J68" s="23">
        <v>0</v>
      </c>
    </row>
    <row r="69" spans="1:10" ht="15" x14ac:dyDescent="0.2">
      <c r="A69" s="23">
        <v>7</v>
      </c>
      <c r="B69" s="23">
        <v>1</v>
      </c>
      <c r="C69" s="23">
        <v>1</v>
      </c>
      <c r="D69" s="24">
        <v>5.5</v>
      </c>
      <c r="E69" s="25">
        <v>5.2</v>
      </c>
      <c r="F69" s="24">
        <v>4.3</v>
      </c>
      <c r="G69" s="24">
        <v>4.9000000000000004</v>
      </c>
      <c r="H69" s="24">
        <v>4.5</v>
      </c>
      <c r="I69" s="24">
        <v>4.3</v>
      </c>
      <c r="J69" s="23">
        <v>0</v>
      </c>
    </row>
    <row r="70" spans="1:10" ht="15" x14ac:dyDescent="0.2">
      <c r="A70" s="23">
        <v>5</v>
      </c>
      <c r="B70" s="23">
        <v>1</v>
      </c>
      <c r="C70" s="23">
        <v>0</v>
      </c>
      <c r="D70" s="24">
        <v>7.5</v>
      </c>
      <c r="E70" s="25">
        <v>3.5</v>
      </c>
      <c r="F70" s="24">
        <v>2.9</v>
      </c>
      <c r="G70" s="24">
        <v>4.5</v>
      </c>
      <c r="H70" s="24">
        <v>4</v>
      </c>
      <c r="I70" s="24">
        <v>3.4</v>
      </c>
      <c r="J70" s="23">
        <v>0</v>
      </c>
    </row>
    <row r="71" spans="1:10" ht="15" x14ac:dyDescent="0.2">
      <c r="A71" s="23">
        <v>9</v>
      </c>
      <c r="B71" s="23">
        <v>1</v>
      </c>
      <c r="C71" s="23">
        <v>0</v>
      </c>
      <c r="D71" s="24">
        <v>6.4</v>
      </c>
      <c r="E71" s="25">
        <v>5.0999999999999996</v>
      </c>
      <c r="F71" s="24">
        <v>3.9</v>
      </c>
      <c r="G71" s="24">
        <v>5.3</v>
      </c>
      <c r="H71" s="24">
        <v>4.7</v>
      </c>
      <c r="I71" s="24">
        <v>3.9</v>
      </c>
      <c r="J71" s="23">
        <v>0</v>
      </c>
    </row>
    <row r="72" spans="1:10" ht="15" x14ac:dyDescent="0.2">
      <c r="A72" s="23">
        <v>13</v>
      </c>
      <c r="B72" s="23">
        <v>1</v>
      </c>
      <c r="C72" s="23">
        <v>0</v>
      </c>
      <c r="D72" s="24">
        <v>9.1</v>
      </c>
      <c r="E72" s="25">
        <v>6</v>
      </c>
      <c r="F72" s="24">
        <v>6.3</v>
      </c>
      <c r="G72" s="24">
        <v>7.1</v>
      </c>
      <c r="H72" s="24">
        <v>5.4</v>
      </c>
      <c r="I72" s="24">
        <v>4.4000000000000004</v>
      </c>
      <c r="J72" s="23">
        <v>1</v>
      </c>
    </row>
    <row r="73" spans="1:10" ht="15" x14ac:dyDescent="0.2">
      <c r="A73" s="23">
        <v>8</v>
      </c>
      <c r="B73" s="23">
        <v>0</v>
      </c>
      <c r="C73" s="23">
        <v>1</v>
      </c>
      <c r="D73" s="24">
        <v>6.7</v>
      </c>
      <c r="E73" s="25">
        <v>3.2</v>
      </c>
      <c r="F73" s="24">
        <v>4.8</v>
      </c>
      <c r="G73" s="24">
        <v>4.5</v>
      </c>
      <c r="H73" s="24">
        <v>2.9</v>
      </c>
      <c r="I73" s="24">
        <v>3.1</v>
      </c>
      <c r="J73" s="23">
        <v>0</v>
      </c>
    </row>
    <row r="74" spans="1:10" ht="15" x14ac:dyDescent="0.2">
      <c r="A74" s="23">
        <v>13</v>
      </c>
      <c r="B74" s="23">
        <v>1</v>
      </c>
      <c r="C74" s="23">
        <v>0</v>
      </c>
      <c r="D74" s="24">
        <v>6.5</v>
      </c>
      <c r="E74" s="25">
        <v>5.8</v>
      </c>
      <c r="F74" s="24">
        <v>6.5</v>
      </c>
      <c r="G74" s="24">
        <v>6</v>
      </c>
      <c r="H74" s="24">
        <v>4.5999999999999996</v>
      </c>
      <c r="I74" s="24">
        <v>4.5999999999999996</v>
      </c>
      <c r="J74" s="23">
        <v>0</v>
      </c>
    </row>
    <row r="75" spans="1:10" ht="15" x14ac:dyDescent="0.2">
      <c r="A75" s="23">
        <v>14</v>
      </c>
      <c r="B75" s="23">
        <v>1</v>
      </c>
      <c r="C75" s="23">
        <v>1</v>
      </c>
      <c r="D75" s="24">
        <v>9.9</v>
      </c>
      <c r="E75" s="25">
        <v>5.2</v>
      </c>
      <c r="F75" s="24">
        <v>5.6</v>
      </c>
      <c r="G75" s="24">
        <v>6.7</v>
      </c>
      <c r="H75" s="24">
        <v>4.0999999999999996</v>
      </c>
      <c r="I75" s="24">
        <v>3.9</v>
      </c>
      <c r="J75" s="23">
        <v>1</v>
      </c>
    </row>
    <row r="76" spans="1:10" ht="15" x14ac:dyDescent="0.2">
      <c r="A76" s="23">
        <v>10</v>
      </c>
      <c r="B76" s="23">
        <v>1</v>
      </c>
      <c r="C76" s="23">
        <v>1</v>
      </c>
      <c r="D76" s="24">
        <v>8.5</v>
      </c>
      <c r="E76" s="25">
        <v>5.4</v>
      </c>
      <c r="F76" s="24">
        <v>5</v>
      </c>
      <c r="G76" s="24">
        <v>6</v>
      </c>
      <c r="H76" s="24">
        <v>4.4000000000000004</v>
      </c>
      <c r="I76" s="24">
        <v>3.7</v>
      </c>
      <c r="J76" s="23">
        <v>1</v>
      </c>
    </row>
    <row r="77" spans="1:10" ht="15" x14ac:dyDescent="0.2">
      <c r="A77" s="23">
        <v>7</v>
      </c>
      <c r="B77" s="23">
        <v>0</v>
      </c>
      <c r="C77" s="23">
        <v>0</v>
      </c>
      <c r="D77" s="24">
        <v>9.9</v>
      </c>
      <c r="E77" s="25">
        <v>4.5</v>
      </c>
      <c r="F77" s="24">
        <v>5.4</v>
      </c>
      <c r="G77" s="24">
        <v>4.8</v>
      </c>
      <c r="H77" s="24">
        <v>3.1</v>
      </c>
      <c r="I77" s="24">
        <v>3.8</v>
      </c>
      <c r="J77" s="23">
        <v>0</v>
      </c>
    </row>
    <row r="78" spans="1:10" ht="15" x14ac:dyDescent="0.2">
      <c r="A78" s="23">
        <v>3</v>
      </c>
      <c r="B78" s="23">
        <v>1</v>
      </c>
      <c r="C78" s="23">
        <v>1</v>
      </c>
      <c r="D78" s="24">
        <v>7.6</v>
      </c>
      <c r="E78" s="25">
        <v>3.6</v>
      </c>
      <c r="F78" s="24">
        <v>4.7</v>
      </c>
      <c r="G78" s="24">
        <v>5</v>
      </c>
      <c r="H78" s="24">
        <v>4.5</v>
      </c>
      <c r="I78" s="24">
        <v>3.9</v>
      </c>
      <c r="J78" s="23">
        <v>0</v>
      </c>
    </row>
    <row r="79" spans="1:10" ht="15" x14ac:dyDescent="0.2">
      <c r="A79" s="23">
        <v>5</v>
      </c>
      <c r="B79" s="23">
        <v>0</v>
      </c>
      <c r="C79" s="23">
        <v>1</v>
      </c>
      <c r="D79" s="24">
        <v>9.4</v>
      </c>
      <c r="E79" s="25">
        <v>5.3</v>
      </c>
      <c r="F79" s="24">
        <v>4.7</v>
      </c>
      <c r="G79" s="24">
        <v>4.9000000000000004</v>
      </c>
      <c r="H79" s="24">
        <v>4.3</v>
      </c>
      <c r="I79" s="24">
        <v>4.0999999999999996</v>
      </c>
      <c r="J79" s="23">
        <v>1</v>
      </c>
    </row>
    <row r="80" spans="1:10" ht="15" x14ac:dyDescent="0.2">
      <c r="A80" s="23">
        <v>10</v>
      </c>
      <c r="B80" s="23">
        <v>0</v>
      </c>
      <c r="C80" s="23">
        <v>1</v>
      </c>
      <c r="D80" s="24">
        <v>9.3000000000000007</v>
      </c>
      <c r="E80" s="25">
        <v>5</v>
      </c>
      <c r="F80" s="24">
        <v>5.5</v>
      </c>
      <c r="G80" s="24">
        <v>5.9</v>
      </c>
      <c r="H80" s="24">
        <v>5.2</v>
      </c>
      <c r="I80" s="24">
        <v>4.5999999999999996</v>
      </c>
      <c r="J80" s="23">
        <v>1</v>
      </c>
    </row>
    <row r="81" spans="1:10" ht="15" x14ac:dyDescent="0.2">
      <c r="A81" s="23">
        <v>10</v>
      </c>
      <c r="B81" s="23">
        <v>1</v>
      </c>
      <c r="C81" s="23">
        <v>0</v>
      </c>
      <c r="D81" s="24">
        <v>7.1</v>
      </c>
      <c r="E81" s="25">
        <v>3.4</v>
      </c>
      <c r="F81" s="24">
        <v>4</v>
      </c>
      <c r="G81" s="24">
        <v>5.9</v>
      </c>
      <c r="H81" s="24">
        <v>2.6</v>
      </c>
      <c r="I81" s="24">
        <v>2.7</v>
      </c>
      <c r="J81" s="23">
        <v>0</v>
      </c>
    </row>
    <row r="82" spans="1:10" ht="15" x14ac:dyDescent="0.2">
      <c r="A82" s="23">
        <v>8</v>
      </c>
      <c r="B82" s="23">
        <v>0</v>
      </c>
      <c r="C82" s="23">
        <v>0</v>
      </c>
      <c r="D82" s="24">
        <v>9.9</v>
      </c>
      <c r="E82" s="25">
        <v>4.5</v>
      </c>
      <c r="F82" s="24">
        <v>4</v>
      </c>
      <c r="G82" s="24">
        <v>4.8</v>
      </c>
      <c r="H82" s="24">
        <v>3.2</v>
      </c>
      <c r="I82" s="24">
        <v>3.8</v>
      </c>
      <c r="J82" s="23">
        <v>1</v>
      </c>
    </row>
    <row r="83" spans="1:10" ht="15" x14ac:dyDescent="0.2">
      <c r="A83" s="23">
        <v>2</v>
      </c>
      <c r="B83" s="23">
        <v>0</v>
      </c>
      <c r="C83" s="23">
        <v>0</v>
      </c>
      <c r="D83" s="24">
        <v>8.6999999999999993</v>
      </c>
      <c r="E83" s="25">
        <v>4.7</v>
      </c>
      <c r="F83" s="24">
        <v>2.4</v>
      </c>
      <c r="G83" s="24">
        <v>4.5999999999999996</v>
      </c>
      <c r="H83" s="24">
        <v>4.3</v>
      </c>
      <c r="I83" s="24">
        <v>4</v>
      </c>
      <c r="J83" s="23">
        <v>1</v>
      </c>
    </row>
    <row r="84" spans="1:10" ht="15" x14ac:dyDescent="0.2">
      <c r="A84" s="23">
        <v>6</v>
      </c>
      <c r="B84" s="23">
        <v>0</v>
      </c>
      <c r="C84" s="23">
        <v>1</v>
      </c>
      <c r="D84" s="24">
        <v>8.6</v>
      </c>
      <c r="E84" s="25">
        <v>4.4000000000000004</v>
      </c>
      <c r="F84" s="24">
        <v>2.9</v>
      </c>
      <c r="G84" s="24">
        <v>4</v>
      </c>
      <c r="H84" s="24">
        <v>2.7</v>
      </c>
      <c r="I84" s="24">
        <v>3</v>
      </c>
      <c r="J84" s="23">
        <v>0</v>
      </c>
    </row>
    <row r="85" spans="1:10" ht="15" x14ac:dyDescent="0.2">
      <c r="A85" s="23">
        <v>5</v>
      </c>
      <c r="B85" s="23">
        <v>1</v>
      </c>
      <c r="C85" s="23">
        <v>0</v>
      </c>
      <c r="D85" s="24">
        <v>6.4</v>
      </c>
      <c r="E85" s="25">
        <v>3.2</v>
      </c>
      <c r="F85" s="24">
        <v>2.2000000000000002</v>
      </c>
      <c r="G85" s="24">
        <v>5</v>
      </c>
      <c r="H85" s="24">
        <v>2</v>
      </c>
      <c r="I85" s="24">
        <v>1.6</v>
      </c>
      <c r="J85" s="23">
        <v>0</v>
      </c>
    </row>
    <row r="86" spans="1:10" ht="15" x14ac:dyDescent="0.2">
      <c r="A86" s="23">
        <v>4</v>
      </c>
      <c r="B86" s="23">
        <v>0</v>
      </c>
      <c r="C86" s="23">
        <v>1</v>
      </c>
      <c r="D86" s="24">
        <v>7.7</v>
      </c>
      <c r="E86" s="25">
        <v>4.0999999999999996</v>
      </c>
      <c r="F86" s="24">
        <v>1.9</v>
      </c>
      <c r="G86" s="24">
        <v>4.3</v>
      </c>
      <c r="H86" s="24">
        <v>4.7</v>
      </c>
      <c r="I86" s="24">
        <v>4.3</v>
      </c>
      <c r="J86" s="23">
        <v>1</v>
      </c>
    </row>
    <row r="87" spans="1:10" ht="15" x14ac:dyDescent="0.2">
      <c r="A87" s="23">
        <v>13</v>
      </c>
      <c r="B87" s="23">
        <v>1</v>
      </c>
      <c r="C87" s="23">
        <v>0</v>
      </c>
      <c r="D87" s="24">
        <v>7.5</v>
      </c>
      <c r="E87" s="25">
        <v>3.5</v>
      </c>
      <c r="F87" s="24">
        <v>3.5</v>
      </c>
      <c r="G87" s="24">
        <v>4.5</v>
      </c>
      <c r="H87" s="24">
        <v>3.4</v>
      </c>
      <c r="I87" s="24">
        <v>3.4</v>
      </c>
      <c r="J87" s="23">
        <v>0</v>
      </c>
    </row>
    <row r="88" spans="1:10" ht="15" x14ac:dyDescent="0.2">
      <c r="A88" s="23">
        <v>4</v>
      </c>
      <c r="B88" s="23">
        <v>1</v>
      </c>
      <c r="C88" s="23">
        <v>0</v>
      </c>
      <c r="D88" s="24">
        <v>5</v>
      </c>
      <c r="E88" s="25">
        <v>3.6</v>
      </c>
      <c r="F88" s="24">
        <v>3.5</v>
      </c>
      <c r="G88" s="24">
        <v>4.9000000000000004</v>
      </c>
      <c r="H88" s="24">
        <v>2.4</v>
      </c>
      <c r="I88" s="24">
        <v>3.1</v>
      </c>
      <c r="J88" s="23">
        <v>0</v>
      </c>
    </row>
    <row r="89" spans="1:10" ht="15" x14ac:dyDescent="0.2">
      <c r="A89" s="23">
        <v>11</v>
      </c>
      <c r="B89" s="23">
        <v>0</v>
      </c>
      <c r="C89" s="23">
        <v>1</v>
      </c>
      <c r="D89" s="24">
        <v>7.7</v>
      </c>
      <c r="E89" s="25">
        <v>4.0999999999999996</v>
      </c>
      <c r="F89" s="24">
        <v>3.5</v>
      </c>
      <c r="G89" s="24">
        <v>4.3</v>
      </c>
      <c r="H89" s="24">
        <v>5.0999999999999996</v>
      </c>
      <c r="I89" s="24">
        <v>4.3</v>
      </c>
      <c r="J89" s="23">
        <v>1</v>
      </c>
    </row>
    <row r="90" spans="1:10" ht="15" x14ac:dyDescent="0.2">
      <c r="A90" s="23">
        <v>8</v>
      </c>
      <c r="B90" s="23">
        <v>0</v>
      </c>
      <c r="C90" s="23">
        <v>1</v>
      </c>
      <c r="D90" s="24">
        <v>9.1</v>
      </c>
      <c r="E90" s="25">
        <v>3.6</v>
      </c>
      <c r="F90" s="24">
        <v>4.2</v>
      </c>
      <c r="G90" s="24">
        <v>4.5999999999999996</v>
      </c>
      <c r="H90" s="24">
        <v>4.5999999999999996</v>
      </c>
      <c r="I90" s="24">
        <v>3.9</v>
      </c>
      <c r="J90" s="23">
        <v>0</v>
      </c>
    </row>
    <row r="91" spans="1:10" ht="15" x14ac:dyDescent="0.2">
      <c r="A91" s="23">
        <v>14</v>
      </c>
      <c r="B91" s="23">
        <v>1</v>
      </c>
      <c r="C91" s="23">
        <v>1</v>
      </c>
      <c r="D91" s="24">
        <v>5.5</v>
      </c>
      <c r="E91" s="25">
        <v>7</v>
      </c>
      <c r="F91" s="24">
        <v>5.6</v>
      </c>
      <c r="G91" s="24">
        <v>8.1999999999999993</v>
      </c>
      <c r="H91" s="24">
        <v>5.5</v>
      </c>
      <c r="I91" s="24">
        <v>4.9000000000000004</v>
      </c>
      <c r="J91" s="23">
        <v>1</v>
      </c>
    </row>
    <row r="92" spans="1:10" ht="15" x14ac:dyDescent="0.2">
      <c r="A92" s="23">
        <v>15</v>
      </c>
      <c r="B92" s="23">
        <v>0</v>
      </c>
      <c r="C92" s="23">
        <v>0</v>
      </c>
      <c r="D92" s="24">
        <v>9.1</v>
      </c>
      <c r="E92" s="25">
        <v>5.2</v>
      </c>
      <c r="F92" s="24">
        <v>4.4000000000000004</v>
      </c>
      <c r="G92" s="24">
        <v>5.4</v>
      </c>
      <c r="H92" s="24">
        <v>4.4000000000000004</v>
      </c>
      <c r="I92" s="24">
        <v>3.3</v>
      </c>
      <c r="J92" s="23">
        <v>1</v>
      </c>
    </row>
    <row r="93" spans="1:10" ht="15" x14ac:dyDescent="0.2">
      <c r="A93" s="23">
        <v>7</v>
      </c>
      <c r="B93" s="23">
        <v>1</v>
      </c>
      <c r="C93" s="23">
        <v>0</v>
      </c>
      <c r="D93" s="24">
        <v>7.1</v>
      </c>
      <c r="E93" s="25">
        <v>4.2</v>
      </c>
      <c r="F93" s="24">
        <v>2.1</v>
      </c>
      <c r="G93" s="24">
        <v>4.5</v>
      </c>
      <c r="H93" s="24">
        <v>2</v>
      </c>
      <c r="I93" s="24">
        <v>2.4</v>
      </c>
      <c r="J93" s="23">
        <v>0</v>
      </c>
    </row>
    <row r="94" spans="1:10" ht="15" x14ac:dyDescent="0.2">
      <c r="A94" s="23">
        <v>14</v>
      </c>
      <c r="B94" s="23">
        <v>0</v>
      </c>
      <c r="C94" s="23">
        <v>1</v>
      </c>
      <c r="D94" s="24">
        <v>9.1999999999999993</v>
      </c>
      <c r="E94" s="25">
        <v>5.4</v>
      </c>
      <c r="F94" s="24">
        <v>4.2</v>
      </c>
      <c r="G94" s="24">
        <v>4.8</v>
      </c>
      <c r="H94" s="24">
        <v>4.4000000000000004</v>
      </c>
      <c r="I94" s="24">
        <v>4.2</v>
      </c>
      <c r="J94" s="23">
        <v>1</v>
      </c>
    </row>
    <row r="95" spans="1:10" ht="15" x14ac:dyDescent="0.2">
      <c r="A95" s="23">
        <v>11</v>
      </c>
      <c r="B95" s="23">
        <v>1</v>
      </c>
      <c r="C95" s="23">
        <v>1</v>
      </c>
      <c r="D95" s="24">
        <v>9.3000000000000007</v>
      </c>
      <c r="E95" s="25">
        <v>5</v>
      </c>
      <c r="F95" s="24">
        <v>4.5999999999999996</v>
      </c>
      <c r="G95" s="24">
        <v>5.9</v>
      </c>
      <c r="H95" s="24">
        <v>4.8</v>
      </c>
      <c r="I95" s="24">
        <v>4.5999999999999996</v>
      </c>
      <c r="J95" s="23">
        <v>1</v>
      </c>
    </row>
    <row r="96" spans="1:10" ht="15" x14ac:dyDescent="0.2">
      <c r="A96" s="23">
        <v>8</v>
      </c>
      <c r="B96" s="23">
        <v>0</v>
      </c>
      <c r="C96" s="23">
        <v>0</v>
      </c>
      <c r="D96" s="24">
        <v>9.3000000000000007</v>
      </c>
      <c r="E96" s="25">
        <v>5.3</v>
      </c>
      <c r="F96" s="24">
        <v>4.7</v>
      </c>
      <c r="G96" s="24">
        <v>5.5</v>
      </c>
      <c r="H96" s="24">
        <v>3.6</v>
      </c>
      <c r="I96" s="24">
        <v>3.4</v>
      </c>
      <c r="J96" s="23">
        <v>1</v>
      </c>
    </row>
    <row r="97" spans="1:10" ht="15" x14ac:dyDescent="0.2">
      <c r="A97" s="23">
        <v>12</v>
      </c>
      <c r="B97" s="23">
        <v>0</v>
      </c>
      <c r="C97" s="23">
        <v>1</v>
      </c>
      <c r="D97" s="24">
        <v>8.6</v>
      </c>
      <c r="E97" s="25">
        <v>6.3</v>
      </c>
      <c r="F97" s="24">
        <v>2.2999999999999998</v>
      </c>
      <c r="G97" s="24">
        <v>5.7</v>
      </c>
      <c r="H97" s="24">
        <v>4.9000000000000004</v>
      </c>
      <c r="I97" s="24">
        <v>3.6</v>
      </c>
      <c r="J97" s="23">
        <v>1</v>
      </c>
    </row>
    <row r="98" spans="1:10" ht="15" x14ac:dyDescent="0.2">
      <c r="A98" s="23">
        <v>10</v>
      </c>
      <c r="B98" s="23">
        <v>1</v>
      </c>
      <c r="C98" s="23">
        <v>1</v>
      </c>
      <c r="D98" s="24">
        <v>7.4</v>
      </c>
      <c r="E98" s="25">
        <v>3.4</v>
      </c>
      <c r="F98" s="24">
        <v>4.0999999999999996</v>
      </c>
      <c r="G98" s="24">
        <v>4.8</v>
      </c>
      <c r="H98" s="24">
        <v>4.2</v>
      </c>
      <c r="I98" s="24">
        <v>3.7</v>
      </c>
      <c r="J98" s="23">
        <v>0</v>
      </c>
    </row>
    <row r="99" spans="1:10" ht="15" x14ac:dyDescent="0.2">
      <c r="A99" s="23">
        <v>11</v>
      </c>
      <c r="B99" s="23">
        <v>0</v>
      </c>
      <c r="C99" s="23">
        <v>1</v>
      </c>
      <c r="D99" s="24">
        <v>8.6999999999999993</v>
      </c>
      <c r="E99" s="25">
        <v>4.7</v>
      </c>
      <c r="F99" s="24">
        <v>3.1</v>
      </c>
      <c r="G99" s="24">
        <v>2.9</v>
      </c>
      <c r="H99" s="24">
        <v>3.1</v>
      </c>
      <c r="I99" s="24">
        <v>2.5</v>
      </c>
      <c r="J99" s="23">
        <v>1</v>
      </c>
    </row>
    <row r="100" spans="1:10" ht="15" x14ac:dyDescent="0.2">
      <c r="A100" s="23">
        <v>1</v>
      </c>
      <c r="B100" s="23">
        <v>1</v>
      </c>
      <c r="C100" s="23">
        <v>1</v>
      </c>
      <c r="D100" s="24">
        <v>7.8</v>
      </c>
      <c r="E100" s="25">
        <v>4.9000000000000004</v>
      </c>
      <c r="F100" s="24">
        <v>5.2</v>
      </c>
      <c r="G100" s="24">
        <v>7.1</v>
      </c>
      <c r="H100" s="24">
        <v>4.3</v>
      </c>
      <c r="I100" s="24">
        <v>3.9</v>
      </c>
      <c r="J100" s="23">
        <v>1</v>
      </c>
    </row>
    <row r="101" spans="1:10" ht="15" x14ac:dyDescent="0.2">
      <c r="A101" s="23">
        <v>6</v>
      </c>
      <c r="B101" s="23">
        <v>1</v>
      </c>
      <c r="C101" s="23">
        <v>0</v>
      </c>
      <c r="D101" s="24">
        <v>7.9</v>
      </c>
      <c r="E101" s="25">
        <v>3</v>
      </c>
      <c r="F101" s="24">
        <v>5.9</v>
      </c>
      <c r="G101" s="24">
        <v>4.8</v>
      </c>
      <c r="H101" s="24">
        <v>3.4</v>
      </c>
      <c r="I101" s="24">
        <v>3.5</v>
      </c>
      <c r="J101" s="23">
        <v>1</v>
      </c>
    </row>
    <row r="102" spans="1:10" ht="15" x14ac:dyDescent="0.2">
      <c r="A102" s="23">
        <v>8</v>
      </c>
      <c r="B102" s="23">
        <v>1</v>
      </c>
      <c r="C102" s="23">
        <v>0</v>
      </c>
      <c r="D102" s="24">
        <v>7.6</v>
      </c>
      <c r="E102" s="25">
        <v>3.6</v>
      </c>
      <c r="F102" s="24">
        <v>3.4</v>
      </c>
      <c r="G102" s="24">
        <v>4.5999999999999996</v>
      </c>
      <c r="H102" s="24">
        <v>3.1</v>
      </c>
      <c r="I102" s="24">
        <v>3.5</v>
      </c>
      <c r="J102" s="23">
        <v>0</v>
      </c>
    </row>
    <row r="103" spans="1:10" ht="15" x14ac:dyDescent="0.2">
      <c r="A103" s="23">
        <v>14</v>
      </c>
      <c r="B103" s="23">
        <v>1</v>
      </c>
      <c r="C103" s="23">
        <v>1</v>
      </c>
      <c r="D103" s="24">
        <v>9.1999999999999993</v>
      </c>
      <c r="E103" s="25">
        <v>5</v>
      </c>
      <c r="F103" s="24">
        <v>5.2</v>
      </c>
      <c r="G103" s="24">
        <v>6.2</v>
      </c>
      <c r="H103" s="24">
        <v>5.0999999999999996</v>
      </c>
      <c r="I103" s="24">
        <v>4.2</v>
      </c>
      <c r="J103" s="23">
        <v>1</v>
      </c>
    </row>
    <row r="104" spans="1:10" ht="15" x14ac:dyDescent="0.2">
      <c r="A104" s="23">
        <v>14</v>
      </c>
      <c r="B104" s="23">
        <v>1</v>
      </c>
      <c r="C104" s="23">
        <v>1</v>
      </c>
      <c r="D104" s="24">
        <v>7.7</v>
      </c>
      <c r="E104" s="25">
        <v>4.7</v>
      </c>
      <c r="F104" s="24">
        <v>5.2</v>
      </c>
      <c r="G104" s="24">
        <v>7</v>
      </c>
      <c r="H104" s="24">
        <v>4</v>
      </c>
      <c r="I104" s="24">
        <v>3.7</v>
      </c>
      <c r="J104" s="23">
        <v>1</v>
      </c>
    </row>
    <row r="105" spans="1:10" ht="15" x14ac:dyDescent="0.2">
      <c r="A105" s="23">
        <v>12</v>
      </c>
      <c r="B105" s="23">
        <v>0</v>
      </c>
      <c r="C105" s="23">
        <v>1</v>
      </c>
      <c r="D105" s="24">
        <v>9.5</v>
      </c>
      <c r="E105" s="25">
        <v>7.1</v>
      </c>
      <c r="F105" s="24">
        <v>5.6</v>
      </c>
      <c r="G105" s="24">
        <v>6.6</v>
      </c>
      <c r="H105" s="24">
        <v>5.6</v>
      </c>
      <c r="I105" s="24">
        <v>4.4000000000000004</v>
      </c>
      <c r="J105" s="23">
        <v>1</v>
      </c>
    </row>
    <row r="106" spans="1:10" ht="15" x14ac:dyDescent="0.2">
      <c r="A106" s="23">
        <v>15</v>
      </c>
      <c r="B106" s="23">
        <v>1</v>
      </c>
      <c r="C106" s="23">
        <v>0</v>
      </c>
      <c r="D106" s="24">
        <v>6.5</v>
      </c>
      <c r="E106" s="25">
        <v>5.8</v>
      </c>
      <c r="F106" s="24">
        <v>4.7</v>
      </c>
      <c r="G106" s="24">
        <v>6</v>
      </c>
      <c r="H106" s="24">
        <v>5</v>
      </c>
      <c r="I106" s="24">
        <v>4.5999999999999996</v>
      </c>
      <c r="J106" s="23">
        <v>1</v>
      </c>
    </row>
    <row r="107" spans="1:10" ht="15" x14ac:dyDescent="0.2">
      <c r="A107" s="23">
        <v>13</v>
      </c>
      <c r="B107" s="23">
        <v>1</v>
      </c>
      <c r="C107" s="23">
        <v>0</v>
      </c>
      <c r="D107" s="24">
        <v>8.3000000000000007</v>
      </c>
      <c r="E107" s="25">
        <v>3.4</v>
      </c>
      <c r="F107" s="24">
        <v>3.4</v>
      </c>
      <c r="G107" s="24">
        <v>5.2</v>
      </c>
      <c r="H107" s="24">
        <v>4.2</v>
      </c>
      <c r="I107" s="24">
        <v>3.9</v>
      </c>
      <c r="J107" s="23">
        <v>1</v>
      </c>
    </row>
    <row r="108" spans="1:10" ht="15" x14ac:dyDescent="0.2">
      <c r="A108" s="23">
        <v>15</v>
      </c>
      <c r="B108" s="23">
        <v>0</v>
      </c>
      <c r="C108" s="23">
        <v>1</v>
      </c>
      <c r="D108" s="24">
        <v>9.6</v>
      </c>
      <c r="E108" s="25">
        <v>5.6</v>
      </c>
      <c r="F108" s="24">
        <v>4.8</v>
      </c>
      <c r="G108" s="24">
        <v>5.5</v>
      </c>
      <c r="H108" s="24">
        <v>4.4000000000000004</v>
      </c>
      <c r="I108" s="24">
        <v>4.9000000000000004</v>
      </c>
      <c r="J108" s="23">
        <v>1</v>
      </c>
    </row>
    <row r="109" spans="1:10" ht="15" x14ac:dyDescent="0.2">
      <c r="A109" s="23">
        <v>1</v>
      </c>
      <c r="B109" s="23">
        <v>1</v>
      </c>
      <c r="C109" s="23">
        <v>0</v>
      </c>
      <c r="D109" s="24">
        <v>5.9</v>
      </c>
      <c r="E109" s="25">
        <v>5.5</v>
      </c>
      <c r="F109" s="24">
        <v>6</v>
      </c>
      <c r="G109" s="24">
        <v>6.2</v>
      </c>
      <c r="H109" s="24">
        <v>5.8</v>
      </c>
      <c r="I109" s="24">
        <v>5.4</v>
      </c>
      <c r="J109" s="23">
        <v>1</v>
      </c>
    </row>
    <row r="110" spans="1:10" ht="15" x14ac:dyDescent="0.2">
      <c r="A110" s="23">
        <v>7</v>
      </c>
      <c r="B110" s="23">
        <v>0</v>
      </c>
      <c r="C110" s="23">
        <v>1</v>
      </c>
      <c r="D110" s="24">
        <v>8.6999999999999993</v>
      </c>
      <c r="E110" s="25">
        <v>3.7</v>
      </c>
      <c r="F110" s="24">
        <v>4.5999999999999996</v>
      </c>
      <c r="G110" s="24">
        <v>4.8</v>
      </c>
      <c r="H110" s="24">
        <v>4.5999999999999996</v>
      </c>
      <c r="I110" s="24">
        <v>4.2</v>
      </c>
      <c r="J110" s="23">
        <v>1</v>
      </c>
    </row>
    <row r="111" spans="1:10" ht="15" x14ac:dyDescent="0.2">
      <c r="A111" s="23">
        <v>2</v>
      </c>
      <c r="B111" s="23">
        <v>0</v>
      </c>
      <c r="C111" s="23">
        <v>0</v>
      </c>
      <c r="D111" s="24">
        <v>6.7</v>
      </c>
      <c r="E111" s="25">
        <v>3.2</v>
      </c>
      <c r="F111" s="24">
        <v>2.2999999999999998</v>
      </c>
      <c r="G111" s="24">
        <v>4.5</v>
      </c>
      <c r="H111" s="24">
        <v>3.8</v>
      </c>
      <c r="I111" s="24">
        <v>3.1</v>
      </c>
      <c r="J111" s="23">
        <v>0</v>
      </c>
    </row>
    <row r="112" spans="1:10" ht="15" x14ac:dyDescent="0.2">
      <c r="A112" s="23">
        <v>7</v>
      </c>
      <c r="B112" s="23">
        <v>0</v>
      </c>
      <c r="C112" s="23">
        <v>1</v>
      </c>
      <c r="D112" s="24">
        <v>9.6999999999999993</v>
      </c>
      <c r="E112" s="25">
        <v>6.5</v>
      </c>
      <c r="F112" s="24">
        <v>3.4</v>
      </c>
      <c r="G112" s="24">
        <v>6.1</v>
      </c>
      <c r="H112" s="24">
        <v>3.7</v>
      </c>
      <c r="I112" s="24">
        <v>4.0999999999999996</v>
      </c>
      <c r="J112" s="23">
        <v>1</v>
      </c>
    </row>
    <row r="113" spans="1:10" ht="15" x14ac:dyDescent="0.2">
      <c r="A113" s="23">
        <v>12</v>
      </c>
      <c r="B113" s="23">
        <v>0</v>
      </c>
      <c r="C113" s="23">
        <v>1</v>
      </c>
      <c r="D113" s="24">
        <v>8.8000000000000007</v>
      </c>
      <c r="E113" s="25">
        <v>5</v>
      </c>
      <c r="F113" s="24">
        <v>3.3</v>
      </c>
      <c r="G113" s="24">
        <v>4.5</v>
      </c>
      <c r="H113" s="24">
        <v>4</v>
      </c>
      <c r="I113" s="24">
        <v>3.9</v>
      </c>
      <c r="J113" s="23">
        <v>0</v>
      </c>
    </row>
    <row r="114" spans="1:10" ht="15" x14ac:dyDescent="0.2">
      <c r="A114" s="23">
        <v>7</v>
      </c>
      <c r="B114" s="23">
        <v>1</v>
      </c>
      <c r="C114" s="23">
        <v>0</v>
      </c>
      <c r="D114" s="24">
        <v>8.1999999999999993</v>
      </c>
      <c r="E114" s="25">
        <v>3.6</v>
      </c>
      <c r="F114" s="24">
        <v>4.5</v>
      </c>
      <c r="G114" s="24">
        <v>5</v>
      </c>
      <c r="H114" s="24">
        <v>4.5</v>
      </c>
      <c r="I114" s="24">
        <v>4.5</v>
      </c>
      <c r="J114" s="23">
        <v>1</v>
      </c>
    </row>
    <row r="115" spans="1:10" ht="15" x14ac:dyDescent="0.2">
      <c r="A115" s="23">
        <v>14</v>
      </c>
      <c r="B115" s="23">
        <v>1</v>
      </c>
      <c r="C115" s="23">
        <v>1</v>
      </c>
      <c r="D115" s="24">
        <v>8.9</v>
      </c>
      <c r="E115" s="25">
        <v>5.8</v>
      </c>
      <c r="F115" s="24">
        <v>6.3</v>
      </c>
      <c r="G115" s="24">
        <v>6.9</v>
      </c>
      <c r="H115" s="24">
        <v>4.2</v>
      </c>
      <c r="I115" s="24">
        <v>4.2</v>
      </c>
      <c r="J115" s="23">
        <v>1</v>
      </c>
    </row>
    <row r="116" spans="1:10" ht="15" x14ac:dyDescent="0.2">
      <c r="A116" s="23">
        <v>14</v>
      </c>
      <c r="B116" s="23">
        <v>1</v>
      </c>
      <c r="C116" s="23">
        <v>1</v>
      </c>
      <c r="D116" s="24">
        <v>8.4</v>
      </c>
      <c r="E116" s="25">
        <v>5.3</v>
      </c>
      <c r="F116" s="24">
        <v>3.2</v>
      </c>
      <c r="G116" s="24">
        <v>5.9</v>
      </c>
      <c r="H116" s="24">
        <v>4</v>
      </c>
      <c r="I116" s="24">
        <v>3.6</v>
      </c>
      <c r="J116" s="23">
        <v>1</v>
      </c>
    </row>
    <row r="117" spans="1:10" ht="15" x14ac:dyDescent="0.2">
      <c r="A117" s="23">
        <v>11</v>
      </c>
      <c r="B117" s="23">
        <v>1</v>
      </c>
      <c r="C117" s="23">
        <v>1</v>
      </c>
      <c r="D117" s="24">
        <v>7.7</v>
      </c>
      <c r="E117" s="25">
        <v>4.7</v>
      </c>
      <c r="F117" s="24">
        <v>4.3</v>
      </c>
      <c r="G117" s="24">
        <v>7</v>
      </c>
      <c r="H117" s="24">
        <v>5.0999999999999996</v>
      </c>
      <c r="I117" s="24">
        <v>3.7</v>
      </c>
      <c r="J117" s="23">
        <v>0</v>
      </c>
    </row>
    <row r="118" spans="1:10" ht="15" x14ac:dyDescent="0.2">
      <c r="A118" s="23">
        <v>10</v>
      </c>
      <c r="B118" s="23">
        <v>1</v>
      </c>
      <c r="C118" s="23">
        <v>1</v>
      </c>
      <c r="D118" s="24">
        <v>9.1999999999999993</v>
      </c>
      <c r="E118" s="25">
        <v>6.5</v>
      </c>
      <c r="F118" s="24">
        <v>4.9000000000000004</v>
      </c>
      <c r="G118" s="24">
        <v>6.2</v>
      </c>
      <c r="H118" s="24">
        <v>4.2</v>
      </c>
      <c r="I118" s="24">
        <v>4.2</v>
      </c>
      <c r="J118" s="23">
        <v>1</v>
      </c>
    </row>
    <row r="119" spans="1:10" ht="15" x14ac:dyDescent="0.2">
      <c r="A119" s="23">
        <v>5</v>
      </c>
      <c r="B119" s="23">
        <v>1</v>
      </c>
      <c r="C119" s="23">
        <v>0</v>
      </c>
      <c r="D119" s="24">
        <v>7.3</v>
      </c>
      <c r="E119" s="25">
        <v>3.6</v>
      </c>
      <c r="F119" s="24">
        <v>5.4</v>
      </c>
      <c r="G119" s="24">
        <v>6.1</v>
      </c>
      <c r="H119" s="24">
        <v>2.8</v>
      </c>
      <c r="I119" s="24">
        <v>2.9</v>
      </c>
      <c r="J119" s="23">
        <v>0</v>
      </c>
    </row>
    <row r="120" spans="1:10" ht="15" x14ac:dyDescent="0.2">
      <c r="A120" s="23">
        <v>11</v>
      </c>
      <c r="B120" s="23">
        <v>0</v>
      </c>
      <c r="C120" s="23">
        <v>1</v>
      </c>
      <c r="D120" s="24">
        <v>9</v>
      </c>
      <c r="E120" s="25">
        <v>5.6</v>
      </c>
      <c r="F120" s="24">
        <v>3</v>
      </c>
      <c r="G120" s="24">
        <v>5</v>
      </c>
      <c r="H120" s="24">
        <v>3.3</v>
      </c>
      <c r="I120" s="24">
        <v>3.1</v>
      </c>
      <c r="J120" s="23">
        <v>1</v>
      </c>
    </row>
    <row r="121" spans="1:10" ht="15" x14ac:dyDescent="0.2">
      <c r="A121" s="23">
        <v>6</v>
      </c>
      <c r="B121" s="23">
        <v>1</v>
      </c>
      <c r="C121" s="23">
        <v>0</v>
      </c>
      <c r="D121" s="24">
        <v>8.1</v>
      </c>
      <c r="E121" s="25">
        <v>2.5</v>
      </c>
      <c r="F121" s="24">
        <v>4.0999999999999996</v>
      </c>
      <c r="G121" s="24">
        <v>3.8</v>
      </c>
      <c r="H121" s="24">
        <v>2.6</v>
      </c>
      <c r="I121" s="24">
        <v>3</v>
      </c>
      <c r="J121" s="23">
        <v>0</v>
      </c>
    </row>
    <row r="122" spans="1:10" ht="15" x14ac:dyDescent="0.2">
      <c r="A122" s="23">
        <v>9</v>
      </c>
      <c r="B122" s="23">
        <v>1</v>
      </c>
      <c r="C122" s="23">
        <v>1</v>
      </c>
      <c r="D122" s="24">
        <v>7.4</v>
      </c>
      <c r="E122" s="25">
        <v>6.6</v>
      </c>
      <c r="F122" s="24">
        <v>5</v>
      </c>
      <c r="G122" s="24">
        <v>6.9</v>
      </c>
      <c r="H122" s="24">
        <v>5.7</v>
      </c>
      <c r="I122" s="24">
        <v>5.5</v>
      </c>
      <c r="J122" s="23">
        <v>1</v>
      </c>
    </row>
    <row r="123" spans="1:10" ht="15" x14ac:dyDescent="0.2">
      <c r="A123" s="23">
        <v>9</v>
      </c>
      <c r="B123" s="23">
        <v>1</v>
      </c>
      <c r="C123" s="23">
        <v>0</v>
      </c>
      <c r="D123" s="24">
        <v>7.9</v>
      </c>
      <c r="E123" s="25">
        <v>4.5</v>
      </c>
      <c r="F123" s="24">
        <v>4.3</v>
      </c>
      <c r="G123" s="24">
        <v>4.8</v>
      </c>
      <c r="H123" s="24">
        <v>4.8</v>
      </c>
      <c r="I123" s="24">
        <v>3.5</v>
      </c>
      <c r="J123" s="23">
        <v>0</v>
      </c>
    </row>
    <row r="124" spans="1:10" ht="15" x14ac:dyDescent="0.2">
      <c r="A124" s="23">
        <v>10</v>
      </c>
      <c r="B124" s="23">
        <v>1</v>
      </c>
      <c r="C124" s="23">
        <v>0</v>
      </c>
      <c r="D124" s="24">
        <v>7.7</v>
      </c>
      <c r="E124" s="25">
        <v>2.2000000000000002</v>
      </c>
      <c r="F124" s="24">
        <v>2.4</v>
      </c>
      <c r="G124" s="24">
        <v>3.4</v>
      </c>
      <c r="H124" s="24">
        <v>3.2</v>
      </c>
      <c r="I124" s="24">
        <v>2.6</v>
      </c>
      <c r="J124" s="23">
        <v>0</v>
      </c>
    </row>
    <row r="125" spans="1:10" ht="15" x14ac:dyDescent="0.2">
      <c r="A125" s="23">
        <v>5</v>
      </c>
      <c r="B125" s="23">
        <v>1</v>
      </c>
      <c r="C125" s="23">
        <v>1</v>
      </c>
      <c r="D125" s="24">
        <v>9.4</v>
      </c>
      <c r="E125" s="25">
        <v>4</v>
      </c>
      <c r="F125" s="24">
        <v>3.2</v>
      </c>
      <c r="G125" s="24">
        <v>4.5999999999999996</v>
      </c>
      <c r="H125" s="24">
        <v>5.8</v>
      </c>
      <c r="I125" s="24">
        <v>4.5999999999999996</v>
      </c>
      <c r="J125" s="23">
        <v>1</v>
      </c>
    </row>
    <row r="126" spans="1:10" ht="15" x14ac:dyDescent="0.2">
      <c r="A126" s="23">
        <v>7</v>
      </c>
      <c r="B126" s="23">
        <v>1</v>
      </c>
      <c r="C126" s="23">
        <v>0</v>
      </c>
      <c r="D126" s="24">
        <v>7.2</v>
      </c>
      <c r="E126" s="25">
        <v>4.3</v>
      </c>
      <c r="F126" s="24">
        <v>3.9</v>
      </c>
      <c r="G126" s="24">
        <v>4.7</v>
      </c>
      <c r="H126" s="24">
        <v>3.2</v>
      </c>
      <c r="I126" s="24">
        <v>2.5</v>
      </c>
      <c r="J126" s="23">
        <v>0</v>
      </c>
    </row>
    <row r="127" spans="1:10" ht="15" x14ac:dyDescent="0.2">
      <c r="A127" s="23">
        <v>15</v>
      </c>
      <c r="B127" s="23">
        <v>0</v>
      </c>
      <c r="C127" s="23">
        <v>1</v>
      </c>
      <c r="D127" s="24">
        <v>8.3000000000000007</v>
      </c>
      <c r="E127" s="25">
        <v>5.2</v>
      </c>
      <c r="F127" s="24">
        <v>5.3</v>
      </c>
      <c r="G127" s="24">
        <v>6.1</v>
      </c>
      <c r="H127" s="24">
        <v>4.0999999999999996</v>
      </c>
      <c r="I127" s="24">
        <v>3.1</v>
      </c>
      <c r="J127" s="23">
        <v>1</v>
      </c>
    </row>
    <row r="128" spans="1:10" ht="15" x14ac:dyDescent="0.2">
      <c r="A128" s="23">
        <v>12</v>
      </c>
      <c r="B128" s="23">
        <v>0</v>
      </c>
      <c r="C128" s="23">
        <v>0</v>
      </c>
      <c r="D128" s="24">
        <v>7.9</v>
      </c>
      <c r="E128" s="25">
        <v>5.4</v>
      </c>
      <c r="F128" s="24">
        <v>4.9000000000000004</v>
      </c>
      <c r="G128" s="24">
        <v>5.8</v>
      </c>
      <c r="H128" s="24">
        <v>4.5999999999999996</v>
      </c>
      <c r="I128" s="24">
        <v>4.3</v>
      </c>
      <c r="J128" s="23">
        <v>0</v>
      </c>
    </row>
    <row r="129" spans="1:10" ht="15" x14ac:dyDescent="0.2">
      <c r="A129" s="23">
        <v>7</v>
      </c>
      <c r="B129" s="23">
        <v>1</v>
      </c>
      <c r="C129" s="23">
        <v>0</v>
      </c>
      <c r="D129" s="24">
        <v>7.3</v>
      </c>
      <c r="E129" s="25">
        <v>3.6</v>
      </c>
      <c r="F129" s="24">
        <v>3.6</v>
      </c>
      <c r="G129" s="24">
        <v>6.1</v>
      </c>
      <c r="H129" s="24">
        <v>3.3</v>
      </c>
      <c r="I129" s="24">
        <v>2.9</v>
      </c>
      <c r="J129" s="23">
        <v>0</v>
      </c>
    </row>
    <row r="130" spans="1:10" ht="15" x14ac:dyDescent="0.2">
      <c r="A130" s="23">
        <v>11</v>
      </c>
      <c r="B130" s="23">
        <v>1</v>
      </c>
      <c r="C130" s="23">
        <v>1</v>
      </c>
      <c r="D130" s="24">
        <v>9.6</v>
      </c>
      <c r="E130" s="25">
        <v>7.2</v>
      </c>
      <c r="F130" s="24">
        <v>5.6</v>
      </c>
      <c r="G130" s="24">
        <v>7.8</v>
      </c>
      <c r="H130" s="24">
        <v>4.4000000000000004</v>
      </c>
      <c r="I130" s="24">
        <v>4.3</v>
      </c>
      <c r="J130" s="23">
        <v>1</v>
      </c>
    </row>
    <row r="131" spans="1:10" ht="15" x14ac:dyDescent="0.2">
      <c r="A131" s="23">
        <v>4</v>
      </c>
      <c r="B131" s="23">
        <v>0</v>
      </c>
      <c r="C131" s="23">
        <v>0</v>
      </c>
      <c r="D131" s="24">
        <v>8.3000000000000007</v>
      </c>
      <c r="E131" s="25">
        <v>2.8</v>
      </c>
      <c r="F131" s="24">
        <v>3</v>
      </c>
      <c r="G131" s="24">
        <v>2.5</v>
      </c>
      <c r="H131" s="24">
        <v>1.2</v>
      </c>
      <c r="I131" s="24">
        <v>2.1</v>
      </c>
      <c r="J131" s="23">
        <v>0</v>
      </c>
    </row>
    <row r="132" spans="1:10" ht="15" x14ac:dyDescent="0.2">
      <c r="A132" s="23">
        <v>9</v>
      </c>
      <c r="B132" s="23">
        <v>0</v>
      </c>
      <c r="C132" s="23">
        <v>1</v>
      </c>
      <c r="D132" s="24">
        <v>8.6</v>
      </c>
      <c r="E132" s="25">
        <v>5.0999999999999996</v>
      </c>
      <c r="F132" s="24">
        <v>2.9</v>
      </c>
      <c r="G132" s="24">
        <v>4.7</v>
      </c>
      <c r="H132" s="24">
        <v>5</v>
      </c>
      <c r="I132" s="24">
        <v>4</v>
      </c>
      <c r="J132" s="23">
        <v>0</v>
      </c>
    </row>
    <row r="133" spans="1:10" ht="15" x14ac:dyDescent="0.2">
      <c r="A133" s="23">
        <v>9</v>
      </c>
      <c r="B133" s="23">
        <v>0</v>
      </c>
      <c r="C133" s="23">
        <v>0</v>
      </c>
      <c r="D133" s="24">
        <v>8</v>
      </c>
      <c r="E133" s="25">
        <v>2.5</v>
      </c>
      <c r="F133" s="24">
        <v>3.4</v>
      </c>
      <c r="G133" s="24">
        <v>3</v>
      </c>
      <c r="H133" s="24">
        <v>4.5999999999999996</v>
      </c>
      <c r="I133" s="24">
        <v>4.7</v>
      </c>
      <c r="J133" s="23">
        <v>0</v>
      </c>
    </row>
    <row r="134" spans="1:10" ht="15" x14ac:dyDescent="0.2">
      <c r="A134" s="23">
        <v>2</v>
      </c>
      <c r="B134" s="23">
        <v>1</v>
      </c>
      <c r="C134" s="23">
        <v>0</v>
      </c>
      <c r="D134" s="24">
        <v>6.4</v>
      </c>
      <c r="E134" s="25">
        <v>3.2</v>
      </c>
      <c r="F134" s="24">
        <v>2.2000000000000002</v>
      </c>
      <c r="G134" s="24">
        <v>5</v>
      </c>
      <c r="H134" s="24">
        <v>2.4</v>
      </c>
      <c r="I134" s="24">
        <v>1.6</v>
      </c>
      <c r="J134" s="23">
        <v>0</v>
      </c>
    </row>
    <row r="135" spans="1:10" ht="15" x14ac:dyDescent="0.2">
      <c r="A135" s="23">
        <v>10</v>
      </c>
      <c r="B135" s="23">
        <v>1</v>
      </c>
      <c r="C135" s="23">
        <v>0</v>
      </c>
      <c r="D135" s="24">
        <v>6.6</v>
      </c>
      <c r="E135" s="25">
        <v>3.8</v>
      </c>
      <c r="F135" s="24">
        <v>3.2</v>
      </c>
      <c r="G135" s="24">
        <v>6.6</v>
      </c>
      <c r="H135" s="24">
        <v>4.3</v>
      </c>
      <c r="I135" s="24">
        <v>3.3</v>
      </c>
      <c r="J135" s="23">
        <v>0</v>
      </c>
    </row>
    <row r="136" spans="1:10" ht="15" x14ac:dyDescent="0.2">
      <c r="A136" s="23">
        <v>14</v>
      </c>
      <c r="B136" s="23">
        <v>0</v>
      </c>
      <c r="C136" s="23">
        <v>1</v>
      </c>
      <c r="D136" s="24">
        <v>7.6</v>
      </c>
      <c r="E136" s="25">
        <v>4</v>
      </c>
      <c r="F136" s="24">
        <v>3.2</v>
      </c>
      <c r="G136" s="24">
        <v>4.2</v>
      </c>
      <c r="H136" s="24">
        <v>3.6</v>
      </c>
      <c r="I136" s="24">
        <v>4.2</v>
      </c>
      <c r="J136" s="23">
        <v>1</v>
      </c>
    </row>
    <row r="137" spans="1:10" ht="15" x14ac:dyDescent="0.2">
      <c r="A137" s="23">
        <v>1</v>
      </c>
      <c r="B137" s="23">
        <v>0</v>
      </c>
      <c r="C137" s="23">
        <v>1</v>
      </c>
      <c r="D137" s="24">
        <v>9.4</v>
      </c>
      <c r="E137" s="25">
        <v>4.0999999999999996</v>
      </c>
      <c r="F137" s="24">
        <v>3.4</v>
      </c>
      <c r="G137" s="24">
        <v>4.7</v>
      </c>
      <c r="H137" s="24">
        <v>5.0999999999999996</v>
      </c>
      <c r="I137" s="24">
        <v>4.4000000000000004</v>
      </c>
      <c r="J137" s="23">
        <v>1</v>
      </c>
    </row>
    <row r="138" spans="1:10" ht="15" x14ac:dyDescent="0.2">
      <c r="A138" s="23">
        <v>4</v>
      </c>
      <c r="B138" s="23">
        <v>0</v>
      </c>
      <c r="C138" s="23">
        <v>0</v>
      </c>
      <c r="D138" s="24">
        <v>8.3000000000000007</v>
      </c>
      <c r="E138" s="25">
        <v>2.8</v>
      </c>
      <c r="F138" s="24">
        <v>3</v>
      </c>
      <c r="G138" s="24">
        <v>2.5</v>
      </c>
      <c r="H138" s="24">
        <v>1.8</v>
      </c>
      <c r="I138" s="24">
        <v>2.1</v>
      </c>
      <c r="J138" s="23">
        <v>0</v>
      </c>
    </row>
    <row r="139" spans="1:10" ht="15" x14ac:dyDescent="0.2">
      <c r="A139" s="23">
        <v>13</v>
      </c>
      <c r="B139" s="23">
        <v>1</v>
      </c>
      <c r="C139" s="23">
        <v>1</v>
      </c>
      <c r="D139" s="24">
        <v>7.8</v>
      </c>
      <c r="E139" s="25">
        <v>4.9000000000000004</v>
      </c>
      <c r="F139" s="24">
        <v>5.8</v>
      </c>
      <c r="G139" s="24">
        <v>7.1</v>
      </c>
      <c r="H139" s="24">
        <v>4.0999999999999996</v>
      </c>
      <c r="I139" s="24">
        <v>3.9</v>
      </c>
      <c r="J139" s="23">
        <v>0</v>
      </c>
    </row>
    <row r="140" spans="1:10" ht="15" x14ac:dyDescent="0.2">
      <c r="A140" s="23">
        <v>13</v>
      </c>
      <c r="B140" s="23">
        <v>1</v>
      </c>
      <c r="C140" s="23">
        <v>0</v>
      </c>
      <c r="D140" s="24">
        <v>7.1</v>
      </c>
      <c r="E140" s="25">
        <v>4.2</v>
      </c>
      <c r="F140" s="24">
        <v>2.8</v>
      </c>
      <c r="G140" s="24">
        <v>4.5</v>
      </c>
      <c r="H140" s="24">
        <v>2.8</v>
      </c>
      <c r="I140" s="24">
        <v>2.4</v>
      </c>
      <c r="J140" s="23">
        <v>0</v>
      </c>
    </row>
    <row r="141" spans="1:10" ht="15" x14ac:dyDescent="0.2">
      <c r="A141" s="23">
        <v>15</v>
      </c>
      <c r="B141" s="23">
        <v>1</v>
      </c>
      <c r="C141" s="23">
        <v>1</v>
      </c>
      <c r="D141" s="24">
        <v>7.6</v>
      </c>
      <c r="E141" s="25">
        <v>3.6</v>
      </c>
      <c r="F141" s="24">
        <v>2.2000000000000002</v>
      </c>
      <c r="G141" s="24">
        <v>5</v>
      </c>
      <c r="H141" s="24">
        <v>4.4000000000000004</v>
      </c>
      <c r="I141" s="24">
        <v>3.9</v>
      </c>
      <c r="J141" s="23">
        <v>0</v>
      </c>
    </row>
    <row r="142" spans="1:10" ht="15" x14ac:dyDescent="0.2">
      <c r="A142" s="23">
        <v>12</v>
      </c>
      <c r="B142" s="23">
        <v>1</v>
      </c>
      <c r="C142" s="23">
        <v>0</v>
      </c>
      <c r="D142" s="24">
        <v>5.6</v>
      </c>
      <c r="E142" s="25">
        <v>4.9000000000000004</v>
      </c>
      <c r="F142" s="24">
        <v>5.2</v>
      </c>
      <c r="G142" s="24">
        <v>5.6</v>
      </c>
      <c r="H142" s="24">
        <v>4.5</v>
      </c>
      <c r="I142" s="24">
        <v>4.5</v>
      </c>
      <c r="J142" s="23">
        <v>0</v>
      </c>
    </row>
    <row r="143" spans="1:10" ht="15" x14ac:dyDescent="0.2">
      <c r="A143" s="23">
        <v>3</v>
      </c>
      <c r="B143" s="23">
        <v>0</v>
      </c>
      <c r="C143" s="23">
        <v>0</v>
      </c>
      <c r="D143" s="24">
        <v>9.9</v>
      </c>
      <c r="E143" s="25">
        <v>4.3</v>
      </c>
      <c r="F143" s="24">
        <v>1.5</v>
      </c>
      <c r="G143" s="24">
        <v>3.5</v>
      </c>
      <c r="H143" s="24">
        <v>4</v>
      </c>
      <c r="I143" s="24">
        <v>4</v>
      </c>
      <c r="J143" s="23">
        <v>1</v>
      </c>
    </row>
    <row r="144" spans="1:10" ht="15" x14ac:dyDescent="0.2">
      <c r="A144" s="23">
        <v>3</v>
      </c>
      <c r="B144" s="23">
        <v>1</v>
      </c>
      <c r="C144" s="23">
        <v>1</v>
      </c>
      <c r="D144" s="24">
        <v>9.1999999999999993</v>
      </c>
      <c r="E144" s="25">
        <v>4.9000000000000004</v>
      </c>
      <c r="F144" s="24">
        <v>4.9000000000000004</v>
      </c>
      <c r="G144" s="24">
        <v>5.8</v>
      </c>
      <c r="H144" s="24">
        <v>4.2</v>
      </c>
      <c r="I144" s="24">
        <v>4.5</v>
      </c>
      <c r="J144" s="23">
        <v>1</v>
      </c>
    </row>
    <row r="145" spans="1:10" ht="15" x14ac:dyDescent="0.2">
      <c r="A145" s="23">
        <v>7</v>
      </c>
      <c r="B145" s="23">
        <v>0</v>
      </c>
      <c r="C145" s="23">
        <v>0</v>
      </c>
      <c r="D145" s="24">
        <v>9.1</v>
      </c>
      <c r="E145" s="25">
        <v>5.3</v>
      </c>
      <c r="F145" s="24">
        <v>3.1</v>
      </c>
      <c r="G145" s="24">
        <v>4.5</v>
      </c>
      <c r="H145" s="24">
        <v>4.5</v>
      </c>
      <c r="I145" s="24">
        <v>4.2</v>
      </c>
      <c r="J145" s="23">
        <v>0</v>
      </c>
    </row>
    <row r="146" spans="1:10" ht="15" x14ac:dyDescent="0.2">
      <c r="A146" s="23">
        <v>7</v>
      </c>
      <c r="B146" s="23">
        <v>0</v>
      </c>
      <c r="C146" s="23">
        <v>0</v>
      </c>
      <c r="D146" s="24">
        <v>9.9</v>
      </c>
      <c r="E146" s="25">
        <v>5.7</v>
      </c>
      <c r="F146" s="24">
        <v>3.4</v>
      </c>
      <c r="G146" s="24">
        <v>4.5</v>
      </c>
      <c r="H146" s="24">
        <v>3.8</v>
      </c>
      <c r="I146" s="24">
        <v>3.5</v>
      </c>
      <c r="J146" s="23">
        <v>1</v>
      </c>
    </row>
    <row r="147" spans="1:10" ht="15" x14ac:dyDescent="0.2">
      <c r="A147" s="23">
        <v>14</v>
      </c>
      <c r="B147" s="23">
        <v>0</v>
      </c>
      <c r="C147" s="23">
        <v>1</v>
      </c>
      <c r="D147" s="24">
        <v>9.9</v>
      </c>
      <c r="E147" s="25">
        <v>5.7</v>
      </c>
      <c r="F147" s="24">
        <v>3.2</v>
      </c>
      <c r="G147" s="24">
        <v>4.5</v>
      </c>
      <c r="H147" s="24">
        <v>4.0999999999999996</v>
      </c>
      <c r="I147" s="24">
        <v>3.5</v>
      </c>
      <c r="J147" s="23">
        <v>1</v>
      </c>
    </row>
    <row r="148" spans="1:10" ht="15" x14ac:dyDescent="0.2">
      <c r="A148" s="23">
        <v>5</v>
      </c>
      <c r="B148" s="23">
        <v>1</v>
      </c>
      <c r="C148" s="23">
        <v>0</v>
      </c>
      <c r="D148" s="24">
        <v>6.6</v>
      </c>
      <c r="E148" s="25">
        <v>3.8</v>
      </c>
      <c r="F148" s="24">
        <v>4.5</v>
      </c>
      <c r="G148" s="24">
        <v>6.6</v>
      </c>
      <c r="H148" s="24">
        <v>4.5999999999999996</v>
      </c>
      <c r="I148" s="24">
        <v>3.3</v>
      </c>
      <c r="J148" s="23">
        <v>0</v>
      </c>
    </row>
    <row r="149" spans="1:10" ht="15" x14ac:dyDescent="0.2">
      <c r="A149" s="23">
        <v>15</v>
      </c>
      <c r="B149" s="23">
        <v>0</v>
      </c>
      <c r="C149" s="23">
        <v>0</v>
      </c>
      <c r="D149" s="24">
        <v>9.1</v>
      </c>
      <c r="E149" s="25">
        <v>5.2</v>
      </c>
      <c r="F149" s="24">
        <v>4.0999999999999996</v>
      </c>
      <c r="G149" s="24">
        <v>5.4</v>
      </c>
      <c r="H149" s="24">
        <v>3.7</v>
      </c>
      <c r="I149" s="24">
        <v>3.3</v>
      </c>
      <c r="J149" s="23">
        <v>0</v>
      </c>
    </row>
    <row r="150" spans="1:10" ht="15" x14ac:dyDescent="0.2">
      <c r="A150" s="23">
        <v>7</v>
      </c>
      <c r="B150" s="23">
        <v>1</v>
      </c>
      <c r="C150" s="23">
        <v>1</v>
      </c>
      <c r="D150" s="24">
        <v>5.0999999999999996</v>
      </c>
      <c r="E150" s="25">
        <v>6.6</v>
      </c>
      <c r="F150" s="24">
        <v>5.8</v>
      </c>
      <c r="G150" s="24">
        <v>7.8</v>
      </c>
      <c r="H150" s="24">
        <v>5.0999999999999996</v>
      </c>
      <c r="I150" s="24">
        <v>4.5</v>
      </c>
      <c r="J150" s="23">
        <v>1</v>
      </c>
    </row>
    <row r="151" spans="1:10" ht="15" x14ac:dyDescent="0.2">
      <c r="A151" s="23">
        <v>13</v>
      </c>
      <c r="B151" s="23">
        <v>1</v>
      </c>
      <c r="C151" s="23">
        <v>0</v>
      </c>
      <c r="D151" s="24">
        <v>6</v>
      </c>
      <c r="E151" s="25">
        <v>4.0999999999999996</v>
      </c>
      <c r="F151" s="24">
        <v>4.8</v>
      </c>
      <c r="G151" s="24">
        <v>5.3</v>
      </c>
      <c r="H151" s="24">
        <v>4.3</v>
      </c>
      <c r="I151" s="24">
        <v>4</v>
      </c>
      <c r="J151" s="23">
        <v>0</v>
      </c>
    </row>
    <row r="152" spans="1:10" ht="15" x14ac:dyDescent="0.2">
      <c r="A152" s="23">
        <v>8</v>
      </c>
      <c r="B152" s="23">
        <v>1</v>
      </c>
      <c r="C152" s="23">
        <v>0</v>
      </c>
      <c r="D152" s="24">
        <v>8.9</v>
      </c>
      <c r="E152" s="25">
        <v>5.8</v>
      </c>
      <c r="F152" s="24">
        <v>4.3</v>
      </c>
      <c r="G152" s="24">
        <v>6.9</v>
      </c>
      <c r="H152" s="24">
        <v>5</v>
      </c>
      <c r="I152" s="24">
        <v>4.2</v>
      </c>
      <c r="J152" s="23">
        <v>0</v>
      </c>
    </row>
    <row r="153" spans="1:10" ht="15" x14ac:dyDescent="0.2">
      <c r="A153" s="23">
        <v>5</v>
      </c>
      <c r="B153" s="23">
        <v>1</v>
      </c>
      <c r="C153" s="23">
        <v>0</v>
      </c>
      <c r="D153" s="24">
        <v>6.2</v>
      </c>
      <c r="E153" s="25">
        <v>3.3</v>
      </c>
      <c r="F153" s="24">
        <v>4</v>
      </c>
      <c r="G153" s="24">
        <v>5.0999999999999996</v>
      </c>
      <c r="H153" s="24">
        <v>4</v>
      </c>
      <c r="I153" s="24">
        <v>3.7</v>
      </c>
      <c r="J153" s="23">
        <v>0</v>
      </c>
    </row>
    <row r="154" spans="1:10" ht="15" x14ac:dyDescent="0.2">
      <c r="A154" s="23">
        <v>9</v>
      </c>
      <c r="B154" s="23">
        <v>1</v>
      </c>
      <c r="C154" s="23">
        <v>0</v>
      </c>
      <c r="D154" s="24">
        <v>7.2</v>
      </c>
      <c r="E154" s="25">
        <v>4.3</v>
      </c>
      <c r="F154" s="24">
        <v>3.6</v>
      </c>
      <c r="G154" s="24">
        <v>4.7</v>
      </c>
      <c r="H154" s="24">
        <v>3</v>
      </c>
      <c r="I154" s="24">
        <v>2.5</v>
      </c>
      <c r="J154" s="23">
        <v>0</v>
      </c>
    </row>
    <row r="155" spans="1:10" ht="15" x14ac:dyDescent="0.2">
      <c r="A155" s="23">
        <v>6</v>
      </c>
      <c r="B155" s="23">
        <v>0</v>
      </c>
      <c r="C155" s="23">
        <v>1</v>
      </c>
      <c r="D155" s="24">
        <v>8.8000000000000007</v>
      </c>
      <c r="E155" s="25">
        <v>3.5</v>
      </c>
      <c r="F155" s="24">
        <v>2.8</v>
      </c>
      <c r="G155" s="24">
        <v>4.5</v>
      </c>
      <c r="H155" s="24">
        <v>4.0999999999999996</v>
      </c>
      <c r="I155" s="24">
        <v>3.9</v>
      </c>
      <c r="J155" s="23">
        <v>0</v>
      </c>
    </row>
    <row r="156" spans="1:10" ht="15" x14ac:dyDescent="0.2">
      <c r="A156" s="23">
        <v>3</v>
      </c>
      <c r="B156" s="23">
        <v>1</v>
      </c>
      <c r="C156" s="23">
        <v>0</v>
      </c>
      <c r="D156" s="24">
        <v>6.3</v>
      </c>
      <c r="E156" s="25">
        <v>5.0999999999999996</v>
      </c>
      <c r="F156" s="24">
        <v>3.7</v>
      </c>
      <c r="G156" s="24">
        <v>6.6</v>
      </c>
      <c r="H156" s="24">
        <v>4.4000000000000004</v>
      </c>
      <c r="I156" s="24">
        <v>3.4</v>
      </c>
      <c r="J156" s="23">
        <v>0</v>
      </c>
    </row>
    <row r="157" spans="1:10" ht="15" x14ac:dyDescent="0.2">
      <c r="A157" s="23">
        <v>2</v>
      </c>
      <c r="B157" s="23">
        <v>0</v>
      </c>
      <c r="C157" s="23">
        <v>0</v>
      </c>
      <c r="D157" s="24">
        <v>9.6999999999999993</v>
      </c>
      <c r="E157" s="25">
        <v>4.3</v>
      </c>
      <c r="F157" s="24">
        <v>3.7</v>
      </c>
      <c r="G157" s="24">
        <v>4.7</v>
      </c>
      <c r="H157" s="24">
        <v>4</v>
      </c>
      <c r="I157" s="24">
        <v>3.6</v>
      </c>
      <c r="J157" s="23">
        <v>0</v>
      </c>
    </row>
    <row r="158" spans="1:10" ht="15" x14ac:dyDescent="0.2">
      <c r="A158" s="23">
        <v>1</v>
      </c>
      <c r="B158" s="23">
        <v>1</v>
      </c>
      <c r="C158" s="23">
        <v>0</v>
      </c>
      <c r="D158" s="24">
        <v>5</v>
      </c>
      <c r="E158" s="25">
        <v>3.6</v>
      </c>
      <c r="F158" s="24">
        <v>4.0999999999999996</v>
      </c>
      <c r="G158" s="24">
        <v>4.9000000000000004</v>
      </c>
      <c r="H158" s="24">
        <v>3.7</v>
      </c>
      <c r="I158" s="24">
        <v>3.1</v>
      </c>
      <c r="J158" s="23">
        <v>0</v>
      </c>
    </row>
    <row r="159" spans="1:10" ht="15" x14ac:dyDescent="0.2">
      <c r="A159" s="23">
        <v>10</v>
      </c>
      <c r="B159" s="23">
        <v>1</v>
      </c>
      <c r="C159" s="23">
        <v>1</v>
      </c>
      <c r="D159" s="24">
        <v>7.4</v>
      </c>
      <c r="E159" s="25">
        <v>3.4</v>
      </c>
      <c r="F159" s="24">
        <v>5.8</v>
      </c>
      <c r="G159" s="24">
        <v>4.8</v>
      </c>
      <c r="H159" s="24">
        <v>4</v>
      </c>
      <c r="I159" s="24">
        <v>3.7</v>
      </c>
      <c r="J159" s="23">
        <v>0</v>
      </c>
    </row>
    <row r="160" spans="1:10" ht="15" x14ac:dyDescent="0.2">
      <c r="A160" s="23">
        <v>5</v>
      </c>
      <c r="B160" s="23">
        <v>1</v>
      </c>
      <c r="C160" s="23">
        <v>1</v>
      </c>
      <c r="D160" s="24">
        <v>5.5</v>
      </c>
      <c r="E160" s="25">
        <v>3.7</v>
      </c>
      <c r="F160" s="24">
        <v>4.5</v>
      </c>
      <c r="G160" s="24">
        <v>4.9000000000000004</v>
      </c>
      <c r="H160" s="24">
        <v>4.3</v>
      </c>
      <c r="I160" s="24">
        <v>4.3</v>
      </c>
      <c r="J160" s="23">
        <v>0</v>
      </c>
    </row>
    <row r="161" spans="1:10" ht="15" x14ac:dyDescent="0.2">
      <c r="A161" s="23">
        <v>13</v>
      </c>
      <c r="B161" s="23">
        <v>0</v>
      </c>
      <c r="C161" s="23">
        <v>1</v>
      </c>
      <c r="D161" s="24">
        <v>9.1</v>
      </c>
      <c r="E161" s="25">
        <v>5.0999999999999996</v>
      </c>
      <c r="F161" s="24">
        <v>3</v>
      </c>
      <c r="G161" s="24">
        <v>4.5999999999999996</v>
      </c>
      <c r="H161" s="24">
        <v>4.5999999999999996</v>
      </c>
      <c r="I161" s="24">
        <v>3.9</v>
      </c>
      <c r="J161" s="23">
        <v>1</v>
      </c>
    </row>
    <row r="162" spans="1:10" ht="15" x14ac:dyDescent="0.2">
      <c r="A162" s="23">
        <v>5</v>
      </c>
      <c r="B162" s="23">
        <v>1</v>
      </c>
      <c r="C162" s="23">
        <v>0</v>
      </c>
      <c r="D162" s="24">
        <v>6.7</v>
      </c>
      <c r="E162" s="25">
        <v>3.7</v>
      </c>
      <c r="F162" s="24">
        <v>5.0999999999999996</v>
      </c>
      <c r="G162" s="24">
        <v>4.9000000000000004</v>
      </c>
      <c r="H162" s="24">
        <v>3.7</v>
      </c>
      <c r="I162" s="24">
        <v>3.4</v>
      </c>
      <c r="J162" s="23">
        <v>0</v>
      </c>
    </row>
    <row r="163" spans="1:10" ht="15" x14ac:dyDescent="0.2">
      <c r="A163" s="23">
        <v>11</v>
      </c>
      <c r="B163" s="23">
        <v>1</v>
      </c>
      <c r="C163" s="23">
        <v>1</v>
      </c>
      <c r="D163" s="24">
        <v>6.3</v>
      </c>
      <c r="E163" s="25">
        <v>6</v>
      </c>
      <c r="F163" s="24">
        <v>4.9000000000000004</v>
      </c>
      <c r="G163" s="24">
        <v>5.9</v>
      </c>
      <c r="H163" s="24">
        <v>6.4</v>
      </c>
      <c r="I163" s="24">
        <v>5.2</v>
      </c>
      <c r="J163" s="23">
        <v>1</v>
      </c>
    </row>
    <row r="164" spans="1:10" ht="15" x14ac:dyDescent="0.2">
      <c r="A164" s="23">
        <v>13</v>
      </c>
      <c r="B164" s="23">
        <v>0</v>
      </c>
      <c r="C164" s="23">
        <v>1</v>
      </c>
      <c r="D164" s="24">
        <v>8.3000000000000007</v>
      </c>
      <c r="E164" s="25">
        <v>3.7</v>
      </c>
      <c r="F164" s="24">
        <v>5.7</v>
      </c>
      <c r="G164" s="24">
        <v>6.1</v>
      </c>
      <c r="H164" s="24">
        <v>3.6</v>
      </c>
      <c r="I164" s="24">
        <v>3.1</v>
      </c>
      <c r="J164" s="23">
        <v>1</v>
      </c>
    </row>
    <row r="165" spans="1:10" ht="15" x14ac:dyDescent="0.2">
      <c r="A165" s="23">
        <v>12</v>
      </c>
      <c r="B165" s="23">
        <v>0</v>
      </c>
      <c r="C165" s="23">
        <v>1</v>
      </c>
      <c r="D165" s="24">
        <v>8.1999999999999993</v>
      </c>
      <c r="E165" s="25">
        <v>5.0999999999999996</v>
      </c>
      <c r="F165" s="24">
        <v>4.7</v>
      </c>
      <c r="G165" s="24">
        <v>6</v>
      </c>
      <c r="H165" s="24">
        <v>4.7</v>
      </c>
      <c r="I165" s="24">
        <v>3</v>
      </c>
      <c r="J165" s="23">
        <v>1</v>
      </c>
    </row>
    <row r="166" spans="1:10" ht="15" x14ac:dyDescent="0.2">
      <c r="A166" s="23">
        <v>11</v>
      </c>
      <c r="B166" s="23">
        <v>0</v>
      </c>
      <c r="C166" s="23">
        <v>1</v>
      </c>
      <c r="D166" s="24">
        <v>8.1999999999999993</v>
      </c>
      <c r="E166" s="25">
        <v>3.6</v>
      </c>
      <c r="F166" s="24">
        <v>5.8</v>
      </c>
      <c r="G166" s="24">
        <v>6</v>
      </c>
      <c r="H166" s="24">
        <v>4</v>
      </c>
      <c r="I166" s="24">
        <v>3</v>
      </c>
      <c r="J166" s="23">
        <v>0</v>
      </c>
    </row>
    <row r="167" spans="1:10" ht="15" x14ac:dyDescent="0.2">
      <c r="A167" s="23">
        <v>10</v>
      </c>
      <c r="B167" s="23">
        <v>0</v>
      </c>
      <c r="C167" s="23">
        <v>1</v>
      </c>
      <c r="D167" s="24">
        <v>9</v>
      </c>
      <c r="E167" s="25">
        <v>5.6</v>
      </c>
      <c r="F167" s="24">
        <v>3.3</v>
      </c>
      <c r="G167" s="24">
        <v>5</v>
      </c>
      <c r="H167" s="24">
        <v>4.3</v>
      </c>
      <c r="I167" s="24">
        <v>3.1</v>
      </c>
      <c r="J167" s="23">
        <v>0</v>
      </c>
    </row>
    <row r="168" spans="1:10" ht="15" x14ac:dyDescent="0.2">
      <c r="A168" s="23">
        <v>1</v>
      </c>
      <c r="B168" s="23">
        <v>1</v>
      </c>
      <c r="C168" s="23">
        <v>0</v>
      </c>
      <c r="D168" s="24">
        <v>7.1</v>
      </c>
      <c r="E168" s="25">
        <v>3.4</v>
      </c>
      <c r="F168" s="24">
        <v>3.8</v>
      </c>
      <c r="G168" s="24">
        <v>5.9</v>
      </c>
      <c r="H168" s="24">
        <v>3.6</v>
      </c>
      <c r="I168" s="24">
        <v>2.7</v>
      </c>
      <c r="J168" s="23">
        <v>0</v>
      </c>
    </row>
    <row r="169" spans="1:10" ht="15" x14ac:dyDescent="0.2">
      <c r="A169" s="23">
        <v>10</v>
      </c>
      <c r="B169" s="23">
        <v>1</v>
      </c>
      <c r="C169" s="23">
        <v>0</v>
      </c>
      <c r="D169" s="24">
        <v>6.9</v>
      </c>
      <c r="E169" s="25">
        <v>3.7</v>
      </c>
      <c r="F169" s="24">
        <v>3.3</v>
      </c>
      <c r="G169" s="24">
        <v>5.4</v>
      </c>
      <c r="H169" s="24">
        <v>2.7</v>
      </c>
      <c r="I169" s="24">
        <v>2</v>
      </c>
      <c r="J169" s="23">
        <v>0</v>
      </c>
    </row>
    <row r="170" spans="1:10" ht="15" x14ac:dyDescent="0.2">
      <c r="A170" s="23">
        <v>12</v>
      </c>
      <c r="B170" s="23">
        <v>0</v>
      </c>
      <c r="C170" s="23">
        <v>1</v>
      </c>
      <c r="D170" s="24">
        <v>8.6</v>
      </c>
      <c r="E170" s="25">
        <v>2.9</v>
      </c>
      <c r="F170" s="24">
        <v>2.8</v>
      </c>
      <c r="G170" s="24">
        <v>4</v>
      </c>
      <c r="H170" s="24">
        <v>4</v>
      </c>
      <c r="I170" s="24">
        <v>3</v>
      </c>
      <c r="J170" s="23">
        <v>0</v>
      </c>
    </row>
    <row r="171" spans="1:10" ht="15" x14ac:dyDescent="0.2">
      <c r="A171" s="23">
        <v>9</v>
      </c>
      <c r="B171" s="23">
        <v>1</v>
      </c>
      <c r="C171" s="23">
        <v>0</v>
      </c>
      <c r="D171" s="24">
        <v>6.7</v>
      </c>
      <c r="E171" s="25">
        <v>4</v>
      </c>
      <c r="F171" s="24">
        <v>4.2</v>
      </c>
      <c r="G171" s="24">
        <v>6.8</v>
      </c>
      <c r="H171" s="24">
        <v>3.8</v>
      </c>
      <c r="I171" s="24">
        <v>3.5</v>
      </c>
      <c r="J171" s="23">
        <v>1</v>
      </c>
    </row>
    <row r="172" spans="1:10" ht="15" x14ac:dyDescent="0.2">
      <c r="A172" s="23">
        <v>8</v>
      </c>
      <c r="B172" s="23">
        <v>1</v>
      </c>
      <c r="C172" s="23">
        <v>0</v>
      </c>
      <c r="D172" s="24">
        <v>7</v>
      </c>
      <c r="E172" s="25">
        <v>3.3</v>
      </c>
      <c r="F172" s="24">
        <v>4</v>
      </c>
      <c r="G172" s="24">
        <v>4.2</v>
      </c>
      <c r="H172" s="24">
        <v>3.3</v>
      </c>
      <c r="I172" s="24">
        <v>3.7</v>
      </c>
      <c r="J172" s="23">
        <v>1</v>
      </c>
    </row>
    <row r="173" spans="1:10" ht="15" x14ac:dyDescent="0.2">
      <c r="A173" s="23">
        <v>1</v>
      </c>
      <c r="B173" s="23">
        <v>0</v>
      </c>
      <c r="C173" s="23">
        <v>0</v>
      </c>
      <c r="D173" s="24">
        <v>9.6999999999999993</v>
      </c>
      <c r="E173" s="25">
        <v>2.6</v>
      </c>
      <c r="F173" s="24">
        <v>2.1</v>
      </c>
      <c r="G173" s="24">
        <v>3.3</v>
      </c>
      <c r="H173" s="24">
        <v>4.5</v>
      </c>
      <c r="I173" s="24">
        <v>3.8</v>
      </c>
      <c r="J173" s="23">
        <v>1</v>
      </c>
    </row>
    <row r="174" spans="1:10" ht="15" x14ac:dyDescent="0.2">
      <c r="A174" s="23">
        <v>4</v>
      </c>
      <c r="B174" s="23">
        <v>0</v>
      </c>
      <c r="C174" s="23">
        <v>1</v>
      </c>
      <c r="D174" s="24">
        <v>9.9</v>
      </c>
      <c r="E174" s="25">
        <v>3.7</v>
      </c>
      <c r="F174" s="24">
        <v>4.5999999999999996</v>
      </c>
      <c r="G174" s="24">
        <v>6.7</v>
      </c>
      <c r="H174" s="24">
        <v>5</v>
      </c>
      <c r="I174" s="24">
        <v>3.9</v>
      </c>
      <c r="J174" s="23">
        <v>1</v>
      </c>
    </row>
    <row r="175" spans="1:10" ht="15" x14ac:dyDescent="0.2">
      <c r="A175" s="23">
        <v>1</v>
      </c>
      <c r="B175" s="23">
        <v>0</v>
      </c>
      <c r="C175" s="23">
        <v>1</v>
      </c>
      <c r="D175" s="24">
        <v>8.6</v>
      </c>
      <c r="E175" s="25">
        <v>6.3</v>
      </c>
      <c r="F175" s="24">
        <v>3.3</v>
      </c>
      <c r="G175" s="24">
        <v>5.7</v>
      </c>
      <c r="H175" s="24">
        <v>4.8</v>
      </c>
      <c r="I175" s="24">
        <v>3.6</v>
      </c>
      <c r="J175" s="23">
        <v>0</v>
      </c>
    </row>
    <row r="176" spans="1:10" ht="15" x14ac:dyDescent="0.2">
      <c r="A176" s="23">
        <v>8</v>
      </c>
      <c r="B176" s="23">
        <v>1</v>
      </c>
      <c r="C176" s="23">
        <v>0</v>
      </c>
      <c r="D176" s="24">
        <v>6.3</v>
      </c>
      <c r="E176" s="25">
        <v>5.0999999999999996</v>
      </c>
      <c r="F176" s="24">
        <v>5.5</v>
      </c>
      <c r="G176" s="24">
        <v>6.6</v>
      </c>
      <c r="H176" s="24">
        <v>2.8</v>
      </c>
      <c r="I176" s="24">
        <v>3.4</v>
      </c>
      <c r="J176" s="23">
        <v>0</v>
      </c>
    </row>
    <row r="177" spans="1:10" ht="15" x14ac:dyDescent="0.2">
      <c r="A177" s="23">
        <v>11</v>
      </c>
      <c r="B177" s="23">
        <v>1</v>
      </c>
      <c r="C177" s="23">
        <v>1</v>
      </c>
      <c r="D177" s="24">
        <v>9.9</v>
      </c>
      <c r="E177" s="25">
        <v>5.2</v>
      </c>
      <c r="F177" s="24">
        <v>6.1</v>
      </c>
      <c r="G177" s="24">
        <v>6.7</v>
      </c>
      <c r="H177" s="24">
        <v>4.3</v>
      </c>
      <c r="I177" s="24">
        <v>3.9</v>
      </c>
      <c r="J177" s="23">
        <v>1</v>
      </c>
    </row>
    <row r="178" spans="1:10" ht="15" x14ac:dyDescent="0.2">
      <c r="A178" s="23">
        <v>7</v>
      </c>
      <c r="B178" s="23">
        <v>0</v>
      </c>
      <c r="C178" s="23">
        <v>1</v>
      </c>
      <c r="D178" s="24">
        <v>9.3000000000000007</v>
      </c>
      <c r="E178" s="25">
        <v>3.9</v>
      </c>
      <c r="F178" s="24">
        <v>2.6</v>
      </c>
      <c r="G178" s="24">
        <v>4.5</v>
      </c>
      <c r="H178" s="24">
        <v>4</v>
      </c>
      <c r="I178" s="24">
        <v>4.5</v>
      </c>
      <c r="J178" s="23">
        <v>1</v>
      </c>
    </row>
    <row r="179" spans="1:10" ht="15" x14ac:dyDescent="0.2">
      <c r="A179" s="23">
        <v>12</v>
      </c>
      <c r="B179" s="23">
        <v>0</v>
      </c>
      <c r="C179" s="23">
        <v>1</v>
      </c>
      <c r="D179" s="24">
        <v>9.6999999999999993</v>
      </c>
      <c r="E179" s="25">
        <v>6.5</v>
      </c>
      <c r="F179" s="24">
        <v>5.2</v>
      </c>
      <c r="G179" s="24">
        <v>6.1</v>
      </c>
      <c r="H179" s="24">
        <v>4.9000000000000004</v>
      </c>
      <c r="I179" s="24">
        <v>4.0999999999999996</v>
      </c>
      <c r="J179" s="23">
        <v>1</v>
      </c>
    </row>
    <row r="180" spans="1:10" ht="15" x14ac:dyDescent="0.2">
      <c r="A180" s="23">
        <v>14</v>
      </c>
      <c r="B180" s="23">
        <v>0</v>
      </c>
      <c r="C180" s="23">
        <v>0</v>
      </c>
      <c r="D180" s="24">
        <v>9.6999999999999993</v>
      </c>
      <c r="E180" s="25">
        <v>4.0999999999999996</v>
      </c>
      <c r="F180" s="24">
        <v>2.4</v>
      </c>
      <c r="G180" s="24">
        <v>3.3</v>
      </c>
      <c r="H180" s="24">
        <v>4.5999999999999996</v>
      </c>
      <c r="I180" s="24">
        <v>3.8</v>
      </c>
      <c r="J180" s="23">
        <v>0</v>
      </c>
    </row>
    <row r="181" spans="1:10" ht="15" x14ac:dyDescent="0.2">
      <c r="A181" s="23">
        <v>5</v>
      </c>
      <c r="B181" s="23">
        <v>0</v>
      </c>
      <c r="C181" s="23">
        <v>1</v>
      </c>
      <c r="D181" s="24">
        <v>9.6</v>
      </c>
      <c r="E181" s="25">
        <v>7.2</v>
      </c>
      <c r="F181" s="24">
        <v>6.9</v>
      </c>
      <c r="G181" s="24">
        <v>7.8</v>
      </c>
      <c r="H181" s="24">
        <v>4</v>
      </c>
      <c r="I181" s="24">
        <v>4.3</v>
      </c>
      <c r="J181" s="23">
        <v>1</v>
      </c>
    </row>
    <row r="182" spans="1:10" ht="15" x14ac:dyDescent="0.2">
      <c r="A182" s="23">
        <v>10</v>
      </c>
      <c r="B182" s="23">
        <v>0</v>
      </c>
      <c r="C182" s="23">
        <v>1</v>
      </c>
      <c r="D182" s="24">
        <v>7.6</v>
      </c>
      <c r="E182" s="25">
        <v>2.5</v>
      </c>
      <c r="F182" s="24">
        <v>3.8</v>
      </c>
      <c r="G182" s="24">
        <v>4.2</v>
      </c>
      <c r="H182" s="24">
        <v>4.4000000000000004</v>
      </c>
      <c r="I182" s="24">
        <v>4.2</v>
      </c>
      <c r="J182" s="23">
        <v>1</v>
      </c>
    </row>
    <row r="183" spans="1:10" ht="15" x14ac:dyDescent="0.2">
      <c r="A183" s="23">
        <v>7</v>
      </c>
      <c r="B183" s="23">
        <v>0</v>
      </c>
      <c r="C183" s="23">
        <v>0</v>
      </c>
      <c r="D183" s="24">
        <v>9.4</v>
      </c>
      <c r="E183" s="25">
        <v>5.6</v>
      </c>
      <c r="F183" s="24">
        <v>4.8</v>
      </c>
      <c r="G183" s="24">
        <v>4.7</v>
      </c>
      <c r="H183" s="24">
        <v>4.7</v>
      </c>
      <c r="I183" s="24">
        <v>4.4000000000000004</v>
      </c>
      <c r="J183" s="23">
        <v>1</v>
      </c>
    </row>
    <row r="184" spans="1:10" ht="15" x14ac:dyDescent="0.2">
      <c r="A184" s="23">
        <v>15</v>
      </c>
      <c r="B184" s="23">
        <v>1</v>
      </c>
      <c r="C184" s="23">
        <v>1</v>
      </c>
      <c r="D184" s="24">
        <v>9.6</v>
      </c>
      <c r="E184" s="25">
        <v>7.2</v>
      </c>
      <c r="F184" s="24">
        <v>5.0999999999999996</v>
      </c>
      <c r="G184" s="24">
        <v>7.8</v>
      </c>
      <c r="H184" s="24">
        <v>4.5999999999999996</v>
      </c>
      <c r="I184" s="24">
        <v>4.3</v>
      </c>
      <c r="J184" s="23">
        <v>1</v>
      </c>
    </row>
    <row r="185" spans="1:10" ht="15" x14ac:dyDescent="0.2">
      <c r="A185" s="23">
        <v>14</v>
      </c>
      <c r="B185" s="23">
        <v>1</v>
      </c>
      <c r="C185" s="23">
        <v>1</v>
      </c>
      <c r="D185" s="24">
        <v>9.3000000000000007</v>
      </c>
      <c r="E185" s="25">
        <v>6.6</v>
      </c>
      <c r="F185" s="24">
        <v>5.6</v>
      </c>
      <c r="G185" s="24">
        <v>6.3</v>
      </c>
      <c r="H185" s="24">
        <v>4.4000000000000004</v>
      </c>
      <c r="I185" s="24">
        <v>4.3</v>
      </c>
      <c r="J185" s="23">
        <v>1</v>
      </c>
    </row>
    <row r="186" spans="1:10" ht="15" x14ac:dyDescent="0.2">
      <c r="A186" s="23">
        <v>4</v>
      </c>
      <c r="B186" s="23">
        <v>0</v>
      </c>
      <c r="C186" s="23">
        <v>0</v>
      </c>
      <c r="D186" s="24">
        <v>9.6999999999999993</v>
      </c>
      <c r="E186" s="25">
        <v>2.8</v>
      </c>
      <c r="F186" s="24">
        <v>3.8</v>
      </c>
      <c r="G186" s="24">
        <v>4.7</v>
      </c>
      <c r="H186" s="24">
        <v>4.7</v>
      </c>
      <c r="I186" s="24">
        <v>3.6</v>
      </c>
      <c r="J186" s="23">
        <v>0</v>
      </c>
    </row>
    <row r="187" spans="1:10" ht="15" x14ac:dyDescent="0.2">
      <c r="A187" s="23">
        <v>1</v>
      </c>
      <c r="B187" s="23">
        <v>0</v>
      </c>
      <c r="C187" s="23">
        <v>1</v>
      </c>
      <c r="D187" s="24">
        <v>9.1</v>
      </c>
      <c r="E187" s="25">
        <v>3.8</v>
      </c>
      <c r="F187" s="24">
        <v>3</v>
      </c>
      <c r="G187" s="24">
        <v>4.5</v>
      </c>
      <c r="H187" s="24">
        <v>6</v>
      </c>
      <c r="I187" s="24">
        <v>4.2</v>
      </c>
      <c r="J187" s="23">
        <v>0</v>
      </c>
    </row>
    <row r="188" spans="1:10" ht="15" x14ac:dyDescent="0.2">
      <c r="A188" s="23">
        <v>2</v>
      </c>
      <c r="B188" s="23">
        <v>1</v>
      </c>
      <c r="C188" s="23">
        <v>0</v>
      </c>
      <c r="D188" s="24">
        <v>6.5</v>
      </c>
      <c r="E188" s="25">
        <v>2.8</v>
      </c>
      <c r="F188" s="24">
        <v>2.5</v>
      </c>
      <c r="G188" s="24">
        <v>3.7</v>
      </c>
      <c r="H188" s="24">
        <v>4.3</v>
      </c>
      <c r="I188" s="24">
        <v>3.3</v>
      </c>
      <c r="J188" s="23">
        <v>0</v>
      </c>
    </row>
    <row r="189" spans="1:10" ht="15" x14ac:dyDescent="0.2">
      <c r="A189" s="23">
        <v>2</v>
      </c>
      <c r="B189" s="23">
        <v>1</v>
      </c>
      <c r="C189" s="23">
        <v>0</v>
      </c>
      <c r="D189" s="24">
        <v>6.6</v>
      </c>
      <c r="E189" s="25">
        <v>3.6</v>
      </c>
      <c r="F189" s="24">
        <v>1.7</v>
      </c>
      <c r="G189" s="24">
        <v>4.8</v>
      </c>
      <c r="H189" s="24">
        <v>3.2</v>
      </c>
      <c r="I189" s="24">
        <v>2.8</v>
      </c>
      <c r="J189" s="23">
        <v>1</v>
      </c>
    </row>
    <row r="190" spans="1:10" ht="15" x14ac:dyDescent="0.2">
      <c r="A190" s="23">
        <v>13</v>
      </c>
      <c r="B190" s="23">
        <v>1</v>
      </c>
      <c r="C190" s="23">
        <v>0</v>
      </c>
      <c r="D190" s="24">
        <v>5.8</v>
      </c>
      <c r="E190" s="25">
        <v>3.6</v>
      </c>
      <c r="F190" s="24">
        <v>5.0999999999999996</v>
      </c>
      <c r="G190" s="24">
        <v>5.8</v>
      </c>
      <c r="H190" s="24">
        <v>5.9</v>
      </c>
      <c r="I190" s="24">
        <v>4.5999999999999996</v>
      </c>
      <c r="J190" s="23">
        <v>0</v>
      </c>
    </row>
    <row r="191" spans="1:10" ht="15" x14ac:dyDescent="0.2">
      <c r="A191" s="23">
        <v>11</v>
      </c>
      <c r="B191" s="23">
        <v>0</v>
      </c>
      <c r="C191" s="23">
        <v>1</v>
      </c>
      <c r="D191" s="24">
        <v>8.6999999999999993</v>
      </c>
      <c r="E191" s="25">
        <v>3.7</v>
      </c>
      <c r="F191" s="24">
        <v>4.2</v>
      </c>
      <c r="G191" s="24">
        <v>4.8</v>
      </c>
      <c r="H191" s="24">
        <v>5.5</v>
      </c>
      <c r="I191" s="24">
        <v>4.2</v>
      </c>
      <c r="J191" s="23">
        <v>0</v>
      </c>
    </row>
    <row r="192" spans="1:10" ht="15" x14ac:dyDescent="0.2">
      <c r="A192" s="23">
        <v>2</v>
      </c>
      <c r="B192" s="23">
        <v>0</v>
      </c>
      <c r="C192" s="23">
        <v>1</v>
      </c>
      <c r="D192" s="24">
        <v>8.8000000000000007</v>
      </c>
      <c r="E192" s="25">
        <v>3.9</v>
      </c>
      <c r="F192" s="24">
        <v>3.4</v>
      </c>
      <c r="G192" s="24">
        <v>4.8</v>
      </c>
      <c r="H192" s="24">
        <v>3.8</v>
      </c>
      <c r="I192" s="24">
        <v>2.9</v>
      </c>
      <c r="J192" s="23">
        <v>1</v>
      </c>
    </row>
    <row r="193" spans="1:10" ht="15" x14ac:dyDescent="0.2">
      <c r="A193" s="23">
        <v>8</v>
      </c>
      <c r="B193" s="23">
        <v>1</v>
      </c>
      <c r="C193" s="23">
        <v>0</v>
      </c>
      <c r="D193" s="24">
        <v>6.4</v>
      </c>
      <c r="E193" s="25">
        <v>4.5</v>
      </c>
      <c r="F193" s="24">
        <v>4</v>
      </c>
      <c r="G193" s="24">
        <v>5.7</v>
      </c>
      <c r="H193" s="24">
        <v>4</v>
      </c>
      <c r="I193" s="24">
        <v>4.4000000000000004</v>
      </c>
      <c r="J193" s="23">
        <v>0</v>
      </c>
    </row>
    <row r="194" spans="1:10" ht="15" x14ac:dyDescent="0.2">
      <c r="A194" s="23">
        <v>13</v>
      </c>
      <c r="B194" s="23">
        <v>1</v>
      </c>
      <c r="C194" s="23">
        <v>0</v>
      </c>
      <c r="D194" s="24">
        <v>6.7</v>
      </c>
      <c r="E194" s="25">
        <v>3.6</v>
      </c>
      <c r="F194" s="24">
        <v>3.3</v>
      </c>
      <c r="G194" s="24">
        <v>4.8</v>
      </c>
      <c r="H194" s="24">
        <v>2.9</v>
      </c>
      <c r="I194" s="24">
        <v>2.8</v>
      </c>
      <c r="J194" s="23">
        <v>0</v>
      </c>
    </row>
    <row r="195" spans="1:10" ht="15" x14ac:dyDescent="0.2">
      <c r="A195" s="23">
        <v>1</v>
      </c>
      <c r="B195" s="23">
        <v>1</v>
      </c>
      <c r="C195" s="23">
        <v>0</v>
      </c>
      <c r="D195" s="24">
        <v>5.2</v>
      </c>
      <c r="E195" s="25">
        <v>3.8</v>
      </c>
      <c r="F195" s="24">
        <v>3.3</v>
      </c>
      <c r="G195" s="24">
        <v>5</v>
      </c>
      <c r="H195" s="24">
        <v>4.3</v>
      </c>
      <c r="I195" s="24">
        <v>3.3</v>
      </c>
      <c r="J195" s="23">
        <v>0</v>
      </c>
    </row>
    <row r="196" spans="1:10" ht="15" x14ac:dyDescent="0.2">
      <c r="A196" s="23">
        <v>3</v>
      </c>
      <c r="B196" s="23">
        <v>1</v>
      </c>
      <c r="C196" s="23">
        <v>0</v>
      </c>
      <c r="D196" s="24">
        <v>6.4</v>
      </c>
      <c r="E196" s="25">
        <v>3.3</v>
      </c>
      <c r="F196" s="24">
        <v>5.3</v>
      </c>
      <c r="G196" s="24">
        <v>4.5</v>
      </c>
      <c r="H196" s="24">
        <v>3.6</v>
      </c>
      <c r="I196" s="24">
        <v>3</v>
      </c>
      <c r="J196" s="23">
        <v>0</v>
      </c>
    </row>
    <row r="197" spans="1:10" ht="15" x14ac:dyDescent="0.2">
      <c r="A197" s="23">
        <v>10</v>
      </c>
      <c r="B197" s="23">
        <v>0</v>
      </c>
      <c r="C197" s="23">
        <v>0</v>
      </c>
      <c r="D197" s="24">
        <v>7.6</v>
      </c>
      <c r="E197" s="25">
        <v>5.0999999999999996</v>
      </c>
      <c r="F197" s="24">
        <v>4.8</v>
      </c>
      <c r="G197" s="24">
        <v>5.4</v>
      </c>
      <c r="H197" s="24">
        <v>4.4000000000000004</v>
      </c>
      <c r="I197" s="24">
        <v>4</v>
      </c>
      <c r="J197" s="23">
        <v>0</v>
      </c>
    </row>
    <row r="198" spans="1:10" ht="15" x14ac:dyDescent="0.2">
      <c r="A198" s="23">
        <v>8</v>
      </c>
      <c r="B198" s="23">
        <v>1</v>
      </c>
      <c r="C198" s="23">
        <v>0</v>
      </c>
      <c r="D198" s="24">
        <v>5.9</v>
      </c>
      <c r="E198" s="25">
        <v>5.5</v>
      </c>
      <c r="F198" s="24">
        <v>3.3</v>
      </c>
      <c r="G198" s="24">
        <v>6.2</v>
      </c>
      <c r="H198" s="24">
        <v>6</v>
      </c>
      <c r="I198" s="24">
        <v>5.4</v>
      </c>
      <c r="J198" s="23">
        <v>1</v>
      </c>
    </row>
    <row r="199" spans="1:10" ht="15" x14ac:dyDescent="0.2">
      <c r="A199" s="23">
        <v>9</v>
      </c>
      <c r="B199" s="23">
        <v>1</v>
      </c>
      <c r="C199" s="23">
        <v>1</v>
      </c>
      <c r="D199" s="24">
        <v>9.6999999999999993</v>
      </c>
      <c r="E199" s="25">
        <v>6.5</v>
      </c>
      <c r="F199" s="24">
        <v>5.3</v>
      </c>
      <c r="G199" s="24">
        <v>6.1</v>
      </c>
      <c r="H199" s="24">
        <v>4.4000000000000004</v>
      </c>
      <c r="I199" s="24">
        <v>4.2</v>
      </c>
      <c r="J199" s="23">
        <v>1</v>
      </c>
    </row>
    <row r="200" spans="1:10" ht="15" x14ac:dyDescent="0.2">
      <c r="A200" s="23">
        <v>6</v>
      </c>
      <c r="B200" s="23">
        <v>1</v>
      </c>
      <c r="C200" s="23">
        <v>1</v>
      </c>
      <c r="D200" s="24">
        <v>5.5</v>
      </c>
      <c r="E200" s="25">
        <v>5.5</v>
      </c>
      <c r="F200" s="24">
        <v>6.5</v>
      </c>
      <c r="G200" s="24">
        <v>8.1999999999999993</v>
      </c>
      <c r="H200" s="24">
        <v>5.9</v>
      </c>
      <c r="I200" s="24">
        <v>4.9000000000000004</v>
      </c>
      <c r="J200" s="23">
        <v>1</v>
      </c>
    </row>
    <row r="201" spans="1:10" ht="15" x14ac:dyDescent="0.2">
      <c r="A201" s="23">
        <v>4</v>
      </c>
      <c r="B201" s="23">
        <v>1</v>
      </c>
      <c r="C201" s="23">
        <v>1</v>
      </c>
      <c r="D201" s="24">
        <v>9.6999999999999993</v>
      </c>
      <c r="E201" s="25">
        <v>6.5</v>
      </c>
      <c r="F201" s="24">
        <v>5.3</v>
      </c>
      <c r="G201" s="24">
        <v>6.1</v>
      </c>
      <c r="H201" s="24">
        <v>4.3</v>
      </c>
      <c r="I201" s="24">
        <v>4.2</v>
      </c>
      <c r="J201" s="23">
        <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1"/>
  <sheetViews>
    <sheetView topLeftCell="A8" workbookViewId="0">
      <selection activeCell="S18" sqref="S18"/>
    </sheetView>
  </sheetViews>
  <sheetFormatPr defaultRowHeight="12.75" x14ac:dyDescent="0.2"/>
  <cols>
    <col min="19" max="19" width="15.42578125" bestFit="1" customWidth="1"/>
  </cols>
  <sheetData>
    <row r="1" spans="1:39" ht="15.75" x14ac:dyDescent="0.2">
      <c r="A1" s="21" t="s">
        <v>3</v>
      </c>
      <c r="B1" s="21" t="s">
        <v>44</v>
      </c>
      <c r="C1" s="21" t="s">
        <v>46</v>
      </c>
      <c r="D1" s="21" t="s">
        <v>49</v>
      </c>
      <c r="E1" s="21" t="s">
        <v>8</v>
      </c>
      <c r="F1" s="21" t="s">
        <v>52</v>
      </c>
      <c r="G1" s="21" t="s">
        <v>259</v>
      </c>
      <c r="H1" s="21" t="s">
        <v>263</v>
      </c>
      <c r="I1" s="21" t="s">
        <v>42</v>
      </c>
      <c r="J1" s="21"/>
      <c r="K1" s="39" t="s">
        <v>332</v>
      </c>
      <c r="L1" s="39"/>
      <c r="M1" s="39"/>
      <c r="N1" s="39"/>
      <c r="O1" s="39"/>
      <c r="P1" s="39"/>
      <c r="Q1" s="39"/>
      <c r="R1" s="39"/>
      <c r="S1" s="39"/>
      <c r="T1" s="39" t="s">
        <v>335</v>
      </c>
      <c r="U1" s="39"/>
      <c r="V1" s="39"/>
      <c r="W1" s="39" t="s">
        <v>336</v>
      </c>
      <c r="X1" s="39"/>
      <c r="Y1" s="39"/>
      <c r="Z1" s="39"/>
      <c r="AA1" s="39"/>
      <c r="AB1" s="39"/>
      <c r="AC1" s="39"/>
      <c r="AD1" s="39"/>
      <c r="AE1" s="39"/>
      <c r="AF1" s="39"/>
      <c r="AG1" s="39" t="s">
        <v>337</v>
      </c>
      <c r="AH1" s="39"/>
      <c r="AI1" s="39" t="s">
        <v>338</v>
      </c>
      <c r="AJ1" s="39"/>
      <c r="AK1" s="39"/>
      <c r="AL1" s="39"/>
      <c r="AM1" s="39"/>
    </row>
    <row r="2" spans="1:39" ht="15.75" thickBot="1" x14ac:dyDescent="0.25">
      <c r="A2" s="23">
        <v>1</v>
      </c>
      <c r="B2" s="23">
        <v>1</v>
      </c>
      <c r="C2" s="24">
        <v>8.5</v>
      </c>
      <c r="D2" s="25">
        <v>5.4</v>
      </c>
      <c r="E2" s="24">
        <v>4.8</v>
      </c>
      <c r="F2" s="24">
        <v>6</v>
      </c>
      <c r="G2" s="24">
        <v>5</v>
      </c>
      <c r="H2" s="24">
        <v>3.7</v>
      </c>
      <c r="I2" s="23">
        <v>1</v>
      </c>
      <c r="J2" s="23"/>
      <c r="K2" s="39"/>
      <c r="L2" s="39"/>
      <c r="M2" s="39" t="s">
        <v>333</v>
      </c>
      <c r="N2" s="39">
        <v>20</v>
      </c>
      <c r="O2" s="39"/>
      <c r="P2" s="39" t="s">
        <v>334</v>
      </c>
      <c r="Q2" s="39">
        <v>0.05</v>
      </c>
      <c r="R2" s="39"/>
      <c r="S2" s="39"/>
      <c r="T2" s="39"/>
      <c r="U2" s="39"/>
      <c r="V2" s="39"/>
      <c r="W2" s="39"/>
      <c r="X2" s="39"/>
      <c r="Y2" s="39"/>
      <c r="Z2" s="39"/>
      <c r="AA2" s="39"/>
      <c r="AB2" s="39"/>
      <c r="AC2" s="39"/>
      <c r="AD2" s="39"/>
      <c r="AE2" s="39"/>
      <c r="AF2" s="39"/>
      <c r="AG2" s="39"/>
      <c r="AH2" s="39"/>
      <c r="AI2" s="39"/>
      <c r="AJ2" s="39"/>
      <c r="AK2" s="39"/>
      <c r="AL2" s="39"/>
      <c r="AM2" s="39"/>
    </row>
    <row r="3" spans="1:39" ht="15.75" thickTop="1" x14ac:dyDescent="0.2">
      <c r="A3" s="23">
        <v>0</v>
      </c>
      <c r="B3" s="23">
        <v>0</v>
      </c>
      <c r="C3" s="24">
        <v>8.1999999999999993</v>
      </c>
      <c r="D3" s="25">
        <v>2.7</v>
      </c>
      <c r="E3" s="24">
        <v>3.4</v>
      </c>
      <c r="F3" s="24">
        <v>3.1</v>
      </c>
      <c r="G3" s="24">
        <v>3.9</v>
      </c>
      <c r="H3" s="24">
        <v>4.9000000000000004</v>
      </c>
      <c r="I3" s="23">
        <v>0</v>
      </c>
      <c r="J3" s="23"/>
      <c r="K3" s="65" t="str">
        <f t="array" ref="K3:R12">[1]!LogitCoeff(A1:I201,TRUE,TRUE,TRUE,Q2,N2)</f>
        <v/>
      </c>
      <c r="L3" s="65" t="str">
        <v>coeff</v>
      </c>
      <c r="M3" s="65" t="str">
        <v>s.e.</v>
      </c>
      <c r="N3" s="65" t="str">
        <v>Wald</v>
      </c>
      <c r="O3" s="65" t="str">
        <v>p-value</v>
      </c>
      <c r="P3" s="65" t="str">
        <v>exp(b)</v>
      </c>
      <c r="Q3" s="65" t="str">
        <v>lower</v>
      </c>
      <c r="R3" s="65" t="str">
        <v>upper</v>
      </c>
      <c r="S3" s="65" t="s">
        <v>341</v>
      </c>
      <c r="T3" s="39" t="str">
        <f t="array" ref="T3:U12">[1]!LogitLL(A2:I201,L4:L12,TRUE)</f>
        <v>LL</v>
      </c>
      <c r="U3" s="66">
        <v>-96.262439522201632</v>
      </c>
      <c r="V3" s="39"/>
      <c r="W3" s="67">
        <f t="array" ref="W3:AE11">[1]!LogitCov(A2:I201,L4:L12)</f>
        <v>5.2183554572892588</v>
      </c>
      <c r="X3" s="68">
        <v>-0.29521727970234857</v>
      </c>
      <c r="Y3" s="68">
        <v>8.6081962297195794E-2</v>
      </c>
      <c r="Z3" s="68">
        <v>-0.32662264429183385</v>
      </c>
      <c r="AA3" s="68">
        <v>6.9924191343101613E-2</v>
      </c>
      <c r="AB3" s="68">
        <v>1.2690344347226372E-2</v>
      </c>
      <c r="AC3" s="68">
        <v>-0.27103098192586111</v>
      </c>
      <c r="AD3" s="68">
        <v>9.5899173095696094E-3</v>
      </c>
      <c r="AE3" s="69">
        <v>-0.38486794141904451</v>
      </c>
      <c r="AF3" s="39"/>
      <c r="AG3" s="66">
        <f t="array" ref="AG3:AG11">[1]!LogitConverge(A2:I201,L4:L12)</f>
        <v>2.0983215165415459E-14</v>
      </c>
      <c r="AH3" s="39"/>
      <c r="AI3" s="39" t="str">
        <f t="array" ref="AI3:AL7">[1]!LogitCorrect(A2:I201,L4:L12,TRUE,AJ9)</f>
        <v/>
      </c>
      <c r="AJ3" s="70" t="str">
        <v>Obs Suc</v>
      </c>
      <c r="AK3" s="70" t="str">
        <v>Obs Fail</v>
      </c>
      <c r="AL3" s="70" t="str">
        <v>Total</v>
      </c>
      <c r="AM3" s="39"/>
    </row>
    <row r="4" spans="1:39" ht="15" x14ac:dyDescent="0.2">
      <c r="A4" s="23">
        <v>1</v>
      </c>
      <c r="B4" s="23">
        <v>1</v>
      </c>
      <c r="C4" s="24">
        <v>9.1999999999999993</v>
      </c>
      <c r="D4" s="25">
        <v>4.9000000000000004</v>
      </c>
      <c r="E4" s="24">
        <v>5.4</v>
      </c>
      <c r="F4" s="24">
        <v>5.8</v>
      </c>
      <c r="G4" s="24">
        <v>5.4</v>
      </c>
      <c r="H4" s="24">
        <v>4.5</v>
      </c>
      <c r="I4" s="23">
        <v>1</v>
      </c>
      <c r="J4" s="23"/>
      <c r="K4" s="39" t="str">
        <v>intercept</v>
      </c>
      <c r="L4" s="39">
        <v>-12.152455218278208</v>
      </c>
      <c r="M4" s="39">
        <v>2.2843720050134273</v>
      </c>
      <c r="N4" s="39">
        <v>28.300519012359132</v>
      </c>
      <c r="O4" s="39">
        <v>1.0386813265039763E-7</v>
      </c>
      <c r="P4" s="39">
        <v>5.275404398709233E-6</v>
      </c>
      <c r="Q4" s="39" t="str">
        <v/>
      </c>
      <c r="R4" s="39" t="str">
        <v/>
      </c>
      <c r="S4" s="39"/>
      <c r="T4" s="39" t="str">
        <v>LL0</v>
      </c>
      <c r="U4" s="71">
        <v>-138.62943611198907</v>
      </c>
      <c r="V4" s="39"/>
      <c r="W4" s="72">
        <v>-0.29521727970234857</v>
      </c>
      <c r="X4" s="39">
        <v>0.25340739455140571</v>
      </c>
      <c r="Y4" s="39">
        <v>4.9410726435448062E-2</v>
      </c>
      <c r="Z4" s="39">
        <v>4.3251950278043308E-2</v>
      </c>
      <c r="AA4" s="39">
        <v>1.1693246499565211E-2</v>
      </c>
      <c r="AB4" s="39">
        <v>2.1660557566766693E-3</v>
      </c>
      <c r="AC4" s="39">
        <v>-4.6034510394463615E-2</v>
      </c>
      <c r="AD4" s="39">
        <v>-6.3925618645501109E-3</v>
      </c>
      <c r="AE4" s="73">
        <v>1.1091112053377113E-3</v>
      </c>
      <c r="AF4" s="39"/>
      <c r="AG4" s="71">
        <v>1.0103029524088925E-14</v>
      </c>
      <c r="AH4" s="39"/>
      <c r="AI4" s="39" t="str">
        <v>Pred Suc</v>
      </c>
      <c r="AJ4" s="80">
        <v>78</v>
      </c>
      <c r="AK4" s="69">
        <v>21</v>
      </c>
      <c r="AL4" s="39">
        <v>99</v>
      </c>
      <c r="AM4" s="39"/>
    </row>
    <row r="5" spans="1:39" ht="15" x14ac:dyDescent="0.2">
      <c r="A5" s="23">
        <v>1</v>
      </c>
      <c r="B5" s="23">
        <v>0</v>
      </c>
      <c r="C5" s="24">
        <v>6.4</v>
      </c>
      <c r="D5" s="25">
        <v>3.3</v>
      </c>
      <c r="E5" s="24">
        <v>4.7</v>
      </c>
      <c r="F5" s="24">
        <v>4.5</v>
      </c>
      <c r="G5" s="24">
        <v>4.3</v>
      </c>
      <c r="H5" s="24">
        <v>3</v>
      </c>
      <c r="I5" s="23">
        <v>0</v>
      </c>
      <c r="J5" s="23"/>
      <c r="K5" s="39" t="str">
        <v>Region</v>
      </c>
      <c r="L5" s="113">
        <v>0.22705651741104016</v>
      </c>
      <c r="M5" s="39">
        <v>0.50339586266814462</v>
      </c>
      <c r="N5" s="39">
        <v>0.20344576838452022</v>
      </c>
      <c r="O5" s="43">
        <v>0.65195377986634029</v>
      </c>
      <c r="P5" s="113">
        <v>1.2549007896798487</v>
      </c>
      <c r="Q5" s="39">
        <v>0.46786230642987475</v>
      </c>
      <c r="R5" s="39">
        <v>3.3658962696862234</v>
      </c>
      <c r="S5" s="82">
        <f>(P5-1)*100</f>
        <v>25.490078967984875</v>
      </c>
      <c r="T5" s="39" t="str">
        <v>Chi-sq</v>
      </c>
      <c r="U5" s="83">
        <v>84.733993179574867</v>
      </c>
      <c r="V5" s="39"/>
      <c r="W5" s="72">
        <v>8.6081962297193601E-2</v>
      </c>
      <c r="X5" s="39">
        <v>4.9410726435448117E-2</v>
      </c>
      <c r="Y5" s="39">
        <v>0.15435324539077858</v>
      </c>
      <c r="Z5" s="39">
        <v>-6.2343601640262409E-3</v>
      </c>
      <c r="AA5" s="39">
        <v>-1.7851510989813145E-3</v>
      </c>
      <c r="AB5" s="39">
        <v>3.5252379679925287E-3</v>
      </c>
      <c r="AC5" s="39">
        <v>-2.4041190787682878E-2</v>
      </c>
      <c r="AD5" s="39">
        <v>-1.4019789105535533E-2</v>
      </c>
      <c r="AE5" s="73">
        <v>1.2284729336651867E-2</v>
      </c>
      <c r="AF5" s="39"/>
      <c r="AG5" s="71">
        <v>1.1324274851176597E-14</v>
      </c>
      <c r="AH5" s="39"/>
      <c r="AI5" s="39" t="str">
        <v>Pred Fail</v>
      </c>
      <c r="AJ5" s="74">
        <v>22</v>
      </c>
      <c r="AK5" s="81">
        <v>79</v>
      </c>
      <c r="AL5" s="39">
        <v>101</v>
      </c>
      <c r="AM5" s="39"/>
    </row>
    <row r="6" spans="1:39" ht="15" x14ac:dyDescent="0.2">
      <c r="A6" s="23">
        <v>0</v>
      </c>
      <c r="B6" s="23">
        <v>1</v>
      </c>
      <c r="C6" s="24">
        <v>9</v>
      </c>
      <c r="D6" s="25">
        <v>4.9000000000000004</v>
      </c>
      <c r="E6" s="24">
        <v>2.2000000000000002</v>
      </c>
      <c r="F6" s="24">
        <v>4.5</v>
      </c>
      <c r="G6" s="24">
        <v>4.5</v>
      </c>
      <c r="H6" s="24">
        <v>3.5</v>
      </c>
      <c r="I6" s="23">
        <v>0</v>
      </c>
      <c r="J6" s="23"/>
      <c r="K6" s="39" t="str">
        <v>Dist_Channel</v>
      </c>
      <c r="L6" s="113">
        <v>0.94470928540614318</v>
      </c>
      <c r="M6" s="39">
        <v>0.39287815590940983</v>
      </c>
      <c r="N6" s="39">
        <v>5.7820334886583771</v>
      </c>
      <c r="O6" s="113">
        <v>1.6190799324465655E-2</v>
      </c>
      <c r="P6" s="113">
        <v>2.5720655329019948</v>
      </c>
      <c r="Q6" s="39">
        <v>1.1908677576756743</v>
      </c>
      <c r="R6" s="39">
        <v>5.5552105285431033</v>
      </c>
      <c r="S6" s="82">
        <f t="shared" ref="S6:S12" si="0">(P6-1)*100</f>
        <v>157.20655329019948</v>
      </c>
      <c r="T6" s="39" t="str">
        <v>df</v>
      </c>
      <c r="U6" s="71">
        <v>8</v>
      </c>
      <c r="V6" s="39"/>
      <c r="W6" s="72">
        <v>-0.32662264429183452</v>
      </c>
      <c r="X6" s="39">
        <v>4.3251950278043488E-2</v>
      </c>
      <c r="Y6" s="39">
        <v>-6.2343601640263702E-3</v>
      </c>
      <c r="Z6" s="39">
        <v>3.2813591585341653E-2</v>
      </c>
      <c r="AA6" s="39">
        <v>-9.1824709365543478E-3</v>
      </c>
      <c r="AB6" s="39">
        <v>-1.2766115592219454E-3</v>
      </c>
      <c r="AC6" s="39">
        <v>1.1752238243722055E-2</v>
      </c>
      <c r="AD6" s="39">
        <v>-6.2818656629507431E-3</v>
      </c>
      <c r="AE6" s="73">
        <v>1.5525114317501839E-2</v>
      </c>
      <c r="AF6" s="39"/>
      <c r="AG6" s="71">
        <v>1.3145040611561853E-13</v>
      </c>
      <c r="AH6" s="39"/>
      <c r="AI6" s="39" t="str">
        <v>Total</v>
      </c>
      <c r="AJ6" s="39">
        <v>100</v>
      </c>
      <c r="AK6" s="39">
        <v>100</v>
      </c>
      <c r="AL6" s="39">
        <v>200</v>
      </c>
      <c r="AM6" s="39"/>
    </row>
    <row r="7" spans="1:39" ht="15" x14ac:dyDescent="0.2">
      <c r="A7" s="23">
        <v>1</v>
      </c>
      <c r="B7" s="23">
        <v>0</v>
      </c>
      <c r="C7" s="24">
        <v>6.5</v>
      </c>
      <c r="D7" s="25">
        <v>2.8</v>
      </c>
      <c r="E7" s="24">
        <v>4</v>
      </c>
      <c r="F7" s="24">
        <v>3.7</v>
      </c>
      <c r="G7" s="24">
        <v>3.6</v>
      </c>
      <c r="H7" s="24">
        <v>3.3</v>
      </c>
      <c r="I7" s="23">
        <v>0</v>
      </c>
      <c r="J7" s="23"/>
      <c r="K7" s="39" t="str">
        <v>Quality</v>
      </c>
      <c r="L7" s="113">
        <v>0.58610403321549742</v>
      </c>
      <c r="M7" s="39">
        <v>0.18114522236410649</v>
      </c>
      <c r="N7" s="39">
        <v>10.468769834537969</v>
      </c>
      <c r="O7" s="113">
        <v>1.2140953781213382E-3</v>
      </c>
      <c r="P7" s="113">
        <v>1.7969738096599508</v>
      </c>
      <c r="Q7" s="39">
        <v>1.2599422938846401</v>
      </c>
      <c r="R7" s="39">
        <v>2.5629069587368369</v>
      </c>
      <c r="S7" s="82">
        <f t="shared" si="0"/>
        <v>79.69738096599508</v>
      </c>
      <c r="T7" s="39" t="str">
        <v>p-value</v>
      </c>
      <c r="U7" s="83">
        <v>5.440092820663267E-15</v>
      </c>
      <c r="V7" s="39"/>
      <c r="W7" s="72">
        <v>6.9924191343104722E-2</v>
      </c>
      <c r="X7" s="39">
        <v>1.169324649956458E-2</v>
      </c>
      <c r="Y7" s="39">
        <v>-1.7851510989812202E-3</v>
      </c>
      <c r="Z7" s="39">
        <v>-9.1824709365546566E-3</v>
      </c>
      <c r="AA7" s="39">
        <v>5.5005996520101179E-2</v>
      </c>
      <c r="AB7" s="39">
        <v>5.0676690645012632E-3</v>
      </c>
      <c r="AC7" s="39">
        <v>-3.8471585403248042E-2</v>
      </c>
      <c r="AD7" s="39">
        <v>-2.8468939445138986E-3</v>
      </c>
      <c r="AE7" s="73">
        <v>-1.4420823129976156E-2</v>
      </c>
      <c r="AF7" s="39"/>
      <c r="AG7" s="71">
        <v>1.0835776720341528E-13</v>
      </c>
      <c r="AH7" s="39"/>
      <c r="AI7" s="39" t="str">
        <v>Accuracy</v>
      </c>
      <c r="AJ7" s="39">
        <v>0.78</v>
      </c>
      <c r="AK7" s="39">
        <v>0.79</v>
      </c>
      <c r="AL7" s="41">
        <v>0.78500000000000003</v>
      </c>
      <c r="AM7" s="39"/>
    </row>
    <row r="8" spans="1:39" ht="15" x14ac:dyDescent="0.2">
      <c r="A8" s="23">
        <v>1</v>
      </c>
      <c r="B8" s="23">
        <v>0</v>
      </c>
      <c r="C8" s="24">
        <v>6.9</v>
      </c>
      <c r="D8" s="25">
        <v>3.7</v>
      </c>
      <c r="E8" s="24">
        <v>2.1</v>
      </c>
      <c r="F8" s="24">
        <v>5.4</v>
      </c>
      <c r="G8" s="24">
        <v>2.1</v>
      </c>
      <c r="H8" s="24">
        <v>2</v>
      </c>
      <c r="I8" s="23">
        <v>1</v>
      </c>
      <c r="J8" s="23"/>
      <c r="K8" s="39" t="str">
        <v>SM_Presence</v>
      </c>
      <c r="L8" s="113">
        <v>0.3222468413182028</v>
      </c>
      <c r="M8" s="39">
        <v>0.23453357226652918</v>
      </c>
      <c r="N8" s="39">
        <v>1.8878492038884269</v>
      </c>
      <c r="O8" s="43">
        <v>0.16944470970078762</v>
      </c>
      <c r="P8" s="113">
        <v>1.3802254305763997</v>
      </c>
      <c r="Q8" s="39">
        <v>0.87159491198182759</v>
      </c>
      <c r="R8" s="39">
        <v>2.185673887056292</v>
      </c>
      <c r="S8" s="82">
        <f t="shared" si="0"/>
        <v>38.022543057639965</v>
      </c>
      <c r="T8" s="39" t="str">
        <v>R-sq (L)</v>
      </c>
      <c r="U8" s="83">
        <v>0.30561327938722982</v>
      </c>
      <c r="V8" s="39"/>
      <c r="W8" s="72">
        <v>1.2690344347227838E-2</v>
      </c>
      <c r="X8" s="39">
        <v>2.1660557566762686E-3</v>
      </c>
      <c r="Y8" s="39">
        <v>3.5252379679925447E-3</v>
      </c>
      <c r="Z8" s="39">
        <v>-1.2766115592221701E-3</v>
      </c>
      <c r="AA8" s="39">
        <v>5.0676690645012736E-3</v>
      </c>
      <c r="AB8" s="39">
        <v>4.218740526361018E-2</v>
      </c>
      <c r="AC8" s="39">
        <v>-3.0906610199269935E-2</v>
      </c>
      <c r="AD8" s="39">
        <v>5.7616765647483179E-3</v>
      </c>
      <c r="AE8" s="73">
        <v>-1.6105661798971042E-2</v>
      </c>
      <c r="AF8" s="39"/>
      <c r="AG8" s="71">
        <v>8.2600593032111647E-14</v>
      </c>
      <c r="AH8" s="39"/>
      <c r="AI8" s="39"/>
      <c r="AJ8" s="39"/>
      <c r="AK8" s="39"/>
      <c r="AL8" s="39"/>
      <c r="AM8" s="39"/>
    </row>
    <row r="9" spans="1:39" ht="15" x14ac:dyDescent="0.2">
      <c r="A9" s="23">
        <v>1</v>
      </c>
      <c r="B9" s="23">
        <v>0</v>
      </c>
      <c r="C9" s="24">
        <v>6.2</v>
      </c>
      <c r="D9" s="25">
        <v>4.8</v>
      </c>
      <c r="E9" s="24">
        <v>4.5999999999999996</v>
      </c>
      <c r="F9" s="24">
        <v>5.0999999999999996</v>
      </c>
      <c r="G9" s="24">
        <v>4.3</v>
      </c>
      <c r="H9" s="24">
        <v>3.7</v>
      </c>
      <c r="I9" s="23">
        <v>0</v>
      </c>
      <c r="J9" s="23"/>
      <c r="K9" s="39" t="str">
        <v>Advert</v>
      </c>
      <c r="L9" s="43">
        <v>-0.16884386954301478</v>
      </c>
      <c r="M9" s="39">
        <v>0.20539572844538179</v>
      </c>
      <c r="N9" s="39">
        <v>0.67575268268157518</v>
      </c>
      <c r="O9" s="43">
        <v>0.41105312061561139</v>
      </c>
      <c r="P9" s="43">
        <v>0.8446407672407622</v>
      </c>
      <c r="Q9" s="39">
        <v>0.56472742386954355</v>
      </c>
      <c r="R9" s="39">
        <v>1.2632962302356125</v>
      </c>
      <c r="S9" s="82">
        <f t="shared" si="0"/>
        <v>-15.53592327592378</v>
      </c>
      <c r="T9" s="39" t="str">
        <v>R-sq (CS)</v>
      </c>
      <c r="U9" s="83">
        <v>0.34536010024819941</v>
      </c>
      <c r="V9" s="39"/>
      <c r="W9" s="72">
        <v>-0.27103098192586206</v>
      </c>
      <c r="X9" s="39">
        <v>-4.6034510394462963E-2</v>
      </c>
      <c r="Y9" s="39">
        <v>-2.4041190787683027E-2</v>
      </c>
      <c r="Z9" s="39">
        <v>1.1752238243722303E-2</v>
      </c>
      <c r="AA9" s="39">
        <v>-3.8471585403247993E-2</v>
      </c>
      <c r="AB9" s="39">
        <v>-3.0906610199269914E-2</v>
      </c>
      <c r="AC9" s="39">
        <v>8.7368584462628629E-2</v>
      </c>
      <c r="AD9" s="39">
        <v>-7.9416285245902819E-3</v>
      </c>
      <c r="AE9" s="73">
        <v>2.3562488029769391E-2</v>
      </c>
      <c r="AF9" s="39"/>
      <c r="AG9" s="71">
        <v>9.7699626167013776E-14</v>
      </c>
      <c r="AH9" s="39"/>
      <c r="AI9" s="39" t="s">
        <v>339</v>
      </c>
      <c r="AJ9" s="114">
        <v>0.5</v>
      </c>
      <c r="AK9" s="39"/>
      <c r="AL9" s="39"/>
      <c r="AM9" s="39"/>
    </row>
    <row r="10" spans="1:39" ht="15" x14ac:dyDescent="0.2">
      <c r="A10" s="23">
        <v>1</v>
      </c>
      <c r="B10" s="23">
        <v>0</v>
      </c>
      <c r="C10" s="24">
        <v>5.8</v>
      </c>
      <c r="D10" s="25">
        <v>5.0999999999999996</v>
      </c>
      <c r="E10" s="24">
        <v>3.7</v>
      </c>
      <c r="F10" s="24">
        <v>5.8</v>
      </c>
      <c r="G10" s="24">
        <v>4.4000000000000004</v>
      </c>
      <c r="H10" s="24">
        <v>4.5999999999999996</v>
      </c>
      <c r="I10" s="23">
        <v>1</v>
      </c>
      <c r="J10" s="23"/>
      <c r="K10" s="39" t="str">
        <v>Brand_Image</v>
      </c>
      <c r="L10" s="113">
        <v>0.45782323606507397</v>
      </c>
      <c r="M10" s="39">
        <v>0.29558177288632476</v>
      </c>
      <c r="N10" s="39">
        <v>2.3990558708292484</v>
      </c>
      <c r="O10" s="43">
        <v>0.12140850374644963</v>
      </c>
      <c r="P10" s="113">
        <v>1.5806295800619607</v>
      </c>
      <c r="Q10" s="39">
        <v>0.88558539153661842</v>
      </c>
      <c r="R10" s="39">
        <v>2.8211733089135347</v>
      </c>
      <c r="S10" s="82">
        <f t="shared" si="0"/>
        <v>58.062958006196077</v>
      </c>
      <c r="T10" s="39" t="str">
        <v>R-sq (N)</v>
      </c>
      <c r="U10" s="83">
        <v>0.46048013366426588</v>
      </c>
      <c r="V10" s="39"/>
      <c r="W10" s="72">
        <v>9.5899173095757885E-3</v>
      </c>
      <c r="X10" s="39">
        <v>-6.3925618645504275E-3</v>
      </c>
      <c r="Y10" s="39">
        <v>-1.401978910553538E-2</v>
      </c>
      <c r="Z10" s="39">
        <v>-6.2818656629512158E-3</v>
      </c>
      <c r="AA10" s="39">
        <v>-2.8468939445136267E-3</v>
      </c>
      <c r="AB10" s="39">
        <v>5.761676564748055E-3</v>
      </c>
      <c r="AC10" s="39">
        <v>-7.941628524590575E-3</v>
      </c>
      <c r="AD10" s="39">
        <v>9.5918754079184945E-2</v>
      </c>
      <c r="AE10" s="73">
        <v>-8.6318584354793948E-2</v>
      </c>
      <c r="AF10" s="39"/>
      <c r="AG10" s="71">
        <v>5.9507954119908391E-14</v>
      </c>
      <c r="AH10" s="39"/>
      <c r="AI10" s="39"/>
      <c r="AJ10" s="39"/>
      <c r="AK10" s="39"/>
      <c r="AL10" s="39"/>
      <c r="AM10" s="39"/>
    </row>
    <row r="11" spans="1:39" ht="15" x14ac:dyDescent="0.2">
      <c r="A11" s="23">
        <v>1</v>
      </c>
      <c r="B11" s="23">
        <v>0</v>
      </c>
      <c r="C11" s="24">
        <v>6.4</v>
      </c>
      <c r="D11" s="25">
        <v>4.5</v>
      </c>
      <c r="E11" s="24">
        <v>4.7</v>
      </c>
      <c r="F11" s="24">
        <v>5.7</v>
      </c>
      <c r="G11" s="24">
        <v>4.0999999999999996</v>
      </c>
      <c r="H11" s="24">
        <v>4.4000000000000004</v>
      </c>
      <c r="I11" s="23">
        <v>0</v>
      </c>
      <c r="J11" s="23"/>
      <c r="K11" s="39" t="str">
        <v>Order_Fulfillment</v>
      </c>
      <c r="L11" s="43">
        <v>-0.24246820676957817</v>
      </c>
      <c r="M11" s="39">
        <v>0.30970752990392281</v>
      </c>
      <c r="N11" s="39">
        <v>0.61292321672066341</v>
      </c>
      <c r="O11" s="43">
        <v>0.43368928561788189</v>
      </c>
      <c r="P11" s="43">
        <v>0.78468869497062987</v>
      </c>
      <c r="Q11" s="39">
        <v>0.42763561573519276</v>
      </c>
      <c r="R11" s="39">
        <v>1.4398621755489986</v>
      </c>
      <c r="S11" s="82">
        <f t="shared" si="0"/>
        <v>-21.531130502937014</v>
      </c>
      <c r="T11" s="39" t="str">
        <v>AIC</v>
      </c>
      <c r="U11" s="71">
        <v>210.52487904440326</v>
      </c>
      <c r="V11" s="39"/>
      <c r="W11" s="74">
        <v>-0.38486794141905306</v>
      </c>
      <c r="X11" s="78">
        <v>1.1091112053380288E-3</v>
      </c>
      <c r="Y11" s="78">
        <v>1.2284729336651494E-2</v>
      </c>
      <c r="Z11" s="78">
        <v>1.5525114317502413E-2</v>
      </c>
      <c r="AA11" s="78">
        <v>-1.4420823129976433E-2</v>
      </c>
      <c r="AB11" s="78">
        <v>-1.6105661798970904E-2</v>
      </c>
      <c r="AC11" s="78">
        <v>2.3562488029770096E-2</v>
      </c>
      <c r="AD11" s="78">
        <v>-8.6318584354793712E-2</v>
      </c>
      <c r="AE11" s="75">
        <v>0.16365439231822468</v>
      </c>
      <c r="AF11" s="39"/>
      <c r="AG11" s="77">
        <v>6.8833827526759706E-14</v>
      </c>
      <c r="AH11" s="39"/>
      <c r="AI11" s="39" t="s">
        <v>340</v>
      </c>
      <c r="AJ11" s="114">
        <f>[1]!LogitAUC(A2:I201,L4:L12)</f>
        <v>0.8491999999999994</v>
      </c>
      <c r="AK11" s="39"/>
      <c r="AL11" s="39"/>
      <c r="AM11" s="39"/>
    </row>
    <row r="12" spans="1:39" ht="15" x14ac:dyDescent="0.2">
      <c r="A12" s="23">
        <v>0</v>
      </c>
      <c r="B12" s="23">
        <v>1</v>
      </c>
      <c r="C12" s="24">
        <v>8.6999999999999993</v>
      </c>
      <c r="D12" s="25">
        <v>4.7</v>
      </c>
      <c r="E12" s="24">
        <v>2.7</v>
      </c>
      <c r="F12" s="24">
        <v>4.5999999999999996</v>
      </c>
      <c r="G12" s="24">
        <v>3.8</v>
      </c>
      <c r="H12" s="24">
        <v>4</v>
      </c>
      <c r="I12" s="23">
        <v>1</v>
      </c>
      <c r="J12" s="23"/>
      <c r="K12" s="79" t="str">
        <v>Shipping_Speed</v>
      </c>
      <c r="L12" s="86">
        <v>1.2654139519290439</v>
      </c>
      <c r="M12" s="79">
        <v>0.40454220091138987</v>
      </c>
      <c r="N12" s="79">
        <v>9.7844759743628149</v>
      </c>
      <c r="O12" s="86">
        <v>1.759913779689426E-3</v>
      </c>
      <c r="P12" s="86">
        <v>3.5445597097892203</v>
      </c>
      <c r="Q12" s="79">
        <v>1.6040405792621106</v>
      </c>
      <c r="R12" s="79">
        <v>7.832659409427583</v>
      </c>
      <c r="S12" s="82">
        <f t="shared" si="0"/>
        <v>254.45597097892204</v>
      </c>
      <c r="T12" s="39" t="str">
        <v>BIC</v>
      </c>
      <c r="U12" s="77">
        <v>240.20973534333558</v>
      </c>
      <c r="V12" s="39"/>
      <c r="W12" s="39"/>
      <c r="X12" s="39"/>
      <c r="Y12" s="39"/>
      <c r="Z12" s="39"/>
      <c r="AA12" s="39"/>
      <c r="AB12" s="39"/>
      <c r="AC12" s="39"/>
      <c r="AD12" s="39"/>
      <c r="AE12" s="39"/>
      <c r="AF12" s="39"/>
      <c r="AG12" s="39"/>
      <c r="AH12" s="39"/>
      <c r="AI12" s="39"/>
      <c r="AJ12" s="39"/>
      <c r="AK12" s="39"/>
      <c r="AL12" s="39"/>
      <c r="AM12" s="39"/>
    </row>
    <row r="13" spans="1:39" ht="15" x14ac:dyDescent="0.2">
      <c r="A13" s="23">
        <v>1</v>
      </c>
      <c r="B13" s="23">
        <v>0</v>
      </c>
      <c r="C13" s="24">
        <v>6.1</v>
      </c>
      <c r="D13" s="25">
        <v>4.9000000000000004</v>
      </c>
      <c r="E13" s="24">
        <v>4.4000000000000004</v>
      </c>
      <c r="F13" s="24">
        <v>6.4</v>
      </c>
      <c r="G13" s="24">
        <v>3</v>
      </c>
      <c r="H13" s="24">
        <v>3.2</v>
      </c>
      <c r="I13" s="23">
        <v>0</v>
      </c>
      <c r="J13" s="23"/>
    </row>
    <row r="14" spans="1:39" ht="15" x14ac:dyDescent="0.2">
      <c r="A14" s="23">
        <v>0</v>
      </c>
      <c r="B14" s="23">
        <v>1</v>
      </c>
      <c r="C14" s="24">
        <v>9.5</v>
      </c>
      <c r="D14" s="25">
        <v>7.1</v>
      </c>
      <c r="E14" s="24">
        <v>5</v>
      </c>
      <c r="F14" s="24">
        <v>6.6</v>
      </c>
      <c r="G14" s="24">
        <v>5.0999999999999996</v>
      </c>
      <c r="H14" s="24">
        <v>4.4000000000000004</v>
      </c>
      <c r="I14" s="23">
        <v>1</v>
      </c>
      <c r="J14" s="23"/>
    </row>
    <row r="15" spans="1:39" ht="15" x14ac:dyDescent="0.2">
      <c r="A15" s="23">
        <v>0</v>
      </c>
      <c r="B15" s="23">
        <v>1</v>
      </c>
      <c r="C15" s="24">
        <v>9.1999999999999993</v>
      </c>
      <c r="D15" s="25">
        <v>5.4</v>
      </c>
      <c r="E15" s="24">
        <v>2.4</v>
      </c>
      <c r="F15" s="24">
        <v>4.8</v>
      </c>
      <c r="G15" s="24">
        <v>4.5</v>
      </c>
      <c r="H15" s="24">
        <v>4.2</v>
      </c>
      <c r="I15" s="23">
        <v>0</v>
      </c>
      <c r="J15" s="23"/>
    </row>
    <row r="16" spans="1:39" ht="15" x14ac:dyDescent="0.2">
      <c r="A16" s="23">
        <v>1</v>
      </c>
      <c r="B16" s="23">
        <v>1</v>
      </c>
      <c r="C16" s="24">
        <v>6.3</v>
      </c>
      <c r="D16" s="25">
        <v>4.5</v>
      </c>
      <c r="E16" s="24">
        <v>4.5</v>
      </c>
      <c r="F16" s="24">
        <v>5.9</v>
      </c>
      <c r="G16" s="24">
        <v>4.8</v>
      </c>
      <c r="H16" s="24">
        <v>5.2</v>
      </c>
      <c r="I16" s="23">
        <v>1</v>
      </c>
      <c r="J16" s="23"/>
    </row>
    <row r="17" spans="1:10" ht="15" x14ac:dyDescent="0.2">
      <c r="A17" s="23">
        <v>0</v>
      </c>
      <c r="B17" s="23">
        <v>0</v>
      </c>
      <c r="C17" s="24">
        <v>8.6999999999999993</v>
      </c>
      <c r="D17" s="25">
        <v>3.2</v>
      </c>
      <c r="E17" s="24">
        <v>3.2</v>
      </c>
      <c r="F17" s="24">
        <v>3.8</v>
      </c>
      <c r="G17" s="24">
        <v>4.3</v>
      </c>
      <c r="H17" s="24">
        <v>4.5</v>
      </c>
      <c r="I17" s="23">
        <v>0</v>
      </c>
      <c r="J17" s="23"/>
    </row>
    <row r="18" spans="1:10" ht="15" x14ac:dyDescent="0.2">
      <c r="A18" s="23">
        <v>1</v>
      </c>
      <c r="B18" s="23">
        <v>1</v>
      </c>
      <c r="C18" s="24">
        <v>5.7</v>
      </c>
      <c r="D18" s="25">
        <v>4</v>
      </c>
      <c r="E18" s="24">
        <v>3.3</v>
      </c>
      <c r="F18" s="24">
        <v>5.0999999999999996</v>
      </c>
      <c r="G18" s="24">
        <v>4.2</v>
      </c>
      <c r="H18" s="24">
        <v>4.5</v>
      </c>
      <c r="I18" s="23">
        <v>1</v>
      </c>
      <c r="J18" s="23"/>
    </row>
    <row r="19" spans="1:10" ht="15" x14ac:dyDescent="0.2">
      <c r="A19" s="23">
        <v>1</v>
      </c>
      <c r="B19" s="23">
        <v>0</v>
      </c>
      <c r="C19" s="24">
        <v>5.9</v>
      </c>
      <c r="D19" s="25">
        <v>5.6</v>
      </c>
      <c r="E19" s="24">
        <v>3.5</v>
      </c>
      <c r="F19" s="24">
        <v>5.5</v>
      </c>
      <c r="G19" s="24">
        <v>5.7</v>
      </c>
      <c r="H19" s="24">
        <v>4.8</v>
      </c>
      <c r="I19" s="23">
        <v>0</v>
      </c>
      <c r="J19" s="23"/>
    </row>
    <row r="20" spans="1:10" ht="15" x14ac:dyDescent="0.2">
      <c r="A20" s="23">
        <v>1</v>
      </c>
      <c r="B20" s="23">
        <v>0</v>
      </c>
      <c r="C20" s="24">
        <v>5.6</v>
      </c>
      <c r="D20" s="25">
        <v>4.9000000000000004</v>
      </c>
      <c r="E20" s="24">
        <v>3.7</v>
      </c>
      <c r="F20" s="24">
        <v>5.6</v>
      </c>
      <c r="G20" s="24">
        <v>5</v>
      </c>
      <c r="H20" s="24">
        <v>4.5</v>
      </c>
      <c r="I20" s="23">
        <v>1</v>
      </c>
      <c r="J20" s="23"/>
    </row>
    <row r="21" spans="1:10" ht="15" x14ac:dyDescent="0.2">
      <c r="A21" s="23">
        <v>1</v>
      </c>
      <c r="B21" s="23">
        <v>0</v>
      </c>
      <c r="C21" s="24">
        <v>9.1</v>
      </c>
      <c r="D21" s="25">
        <v>6</v>
      </c>
      <c r="E21" s="24">
        <v>5.3</v>
      </c>
      <c r="F21" s="24">
        <v>7.1</v>
      </c>
      <c r="G21" s="24">
        <v>4.5</v>
      </c>
      <c r="H21" s="24">
        <v>4.4000000000000004</v>
      </c>
      <c r="I21" s="23">
        <v>1</v>
      </c>
      <c r="J21" s="23"/>
    </row>
    <row r="22" spans="1:10" ht="15" x14ac:dyDescent="0.2">
      <c r="A22" s="23">
        <v>1</v>
      </c>
      <c r="B22" s="23">
        <v>0</v>
      </c>
      <c r="C22" s="24">
        <v>5.2</v>
      </c>
      <c r="D22" s="25">
        <v>3.8</v>
      </c>
      <c r="E22" s="24">
        <v>3.9</v>
      </c>
      <c r="F22" s="24">
        <v>5</v>
      </c>
      <c r="G22" s="24">
        <v>3.3</v>
      </c>
      <c r="H22" s="24">
        <v>3.3</v>
      </c>
      <c r="I22" s="23">
        <v>0</v>
      </c>
      <c r="J22" s="23"/>
    </row>
    <row r="23" spans="1:10" ht="15" x14ac:dyDescent="0.2">
      <c r="A23" s="23">
        <v>1</v>
      </c>
      <c r="B23" s="23">
        <v>1</v>
      </c>
      <c r="C23" s="24">
        <v>9.6</v>
      </c>
      <c r="D23" s="25">
        <v>7.2</v>
      </c>
      <c r="E23" s="24">
        <v>5.4</v>
      </c>
      <c r="F23" s="24">
        <v>7.8</v>
      </c>
      <c r="G23" s="24">
        <v>4.3</v>
      </c>
      <c r="H23" s="24">
        <v>4.3</v>
      </c>
      <c r="I23" s="23">
        <v>1</v>
      </c>
      <c r="J23" s="23"/>
    </row>
    <row r="24" spans="1:10" ht="15" x14ac:dyDescent="0.2">
      <c r="A24" s="23">
        <v>0</v>
      </c>
      <c r="B24" s="23">
        <v>1</v>
      </c>
      <c r="C24" s="24">
        <v>8.6</v>
      </c>
      <c r="D24" s="25">
        <v>5.0999999999999996</v>
      </c>
      <c r="E24" s="24">
        <v>3.5</v>
      </c>
      <c r="F24" s="24">
        <v>4.7</v>
      </c>
      <c r="G24" s="24">
        <v>4.8</v>
      </c>
      <c r="H24" s="24">
        <v>4</v>
      </c>
      <c r="I24" s="23">
        <v>1</v>
      </c>
      <c r="J24" s="23"/>
    </row>
    <row r="25" spans="1:10" ht="15" x14ac:dyDescent="0.2">
      <c r="A25" s="23">
        <v>1</v>
      </c>
      <c r="B25" s="23">
        <v>1</v>
      </c>
      <c r="C25" s="24">
        <v>9.3000000000000007</v>
      </c>
      <c r="D25" s="25">
        <v>3.9</v>
      </c>
      <c r="E25" s="24">
        <v>2.2000000000000002</v>
      </c>
      <c r="F25" s="24">
        <v>4.5</v>
      </c>
      <c r="G25" s="24">
        <v>6.7</v>
      </c>
      <c r="H25" s="24">
        <v>4.5</v>
      </c>
      <c r="I25" s="23">
        <v>1</v>
      </c>
      <c r="J25" s="23"/>
    </row>
    <row r="26" spans="1:10" ht="15" x14ac:dyDescent="0.2">
      <c r="A26" s="23">
        <v>1</v>
      </c>
      <c r="B26" s="23">
        <v>0</v>
      </c>
      <c r="C26" s="24">
        <v>6</v>
      </c>
      <c r="D26" s="25">
        <v>4.0999999999999996</v>
      </c>
      <c r="E26" s="24">
        <v>3.5</v>
      </c>
      <c r="F26" s="24">
        <v>5.3</v>
      </c>
      <c r="G26" s="24">
        <v>4.7</v>
      </c>
      <c r="H26" s="24">
        <v>4</v>
      </c>
      <c r="I26" s="23">
        <v>0</v>
      </c>
      <c r="J26" s="23"/>
    </row>
    <row r="27" spans="1:10" ht="15" x14ac:dyDescent="0.2">
      <c r="A27" s="23">
        <v>1</v>
      </c>
      <c r="B27" s="23">
        <v>0</v>
      </c>
      <c r="C27" s="24">
        <v>6.4</v>
      </c>
      <c r="D27" s="25">
        <v>3.6</v>
      </c>
      <c r="E27" s="24">
        <v>4</v>
      </c>
      <c r="F27" s="24">
        <v>5.3</v>
      </c>
      <c r="G27" s="24">
        <v>5.6</v>
      </c>
      <c r="H27" s="24">
        <v>3.9</v>
      </c>
      <c r="I27" s="23">
        <v>0</v>
      </c>
      <c r="J27" s="23"/>
    </row>
    <row r="28" spans="1:10" ht="15" x14ac:dyDescent="0.2">
      <c r="A28" s="23">
        <v>0</v>
      </c>
      <c r="B28" s="23">
        <v>0</v>
      </c>
      <c r="C28" s="24">
        <v>8.5</v>
      </c>
      <c r="D28" s="25">
        <v>3</v>
      </c>
      <c r="E28" s="24">
        <v>4.0999999999999996</v>
      </c>
      <c r="F28" s="24">
        <v>3.7</v>
      </c>
      <c r="G28" s="24">
        <v>5.3</v>
      </c>
      <c r="H28" s="24">
        <v>4.4000000000000004</v>
      </c>
      <c r="I28" s="23">
        <v>1</v>
      </c>
      <c r="J28" s="23"/>
    </row>
    <row r="29" spans="1:10" ht="15" x14ac:dyDescent="0.2">
      <c r="A29" s="23">
        <v>1</v>
      </c>
      <c r="B29" s="23">
        <v>0</v>
      </c>
      <c r="C29" s="24">
        <v>7</v>
      </c>
      <c r="D29" s="25">
        <v>3.3</v>
      </c>
      <c r="E29" s="24">
        <v>2.6</v>
      </c>
      <c r="F29" s="24">
        <v>4.2</v>
      </c>
      <c r="G29" s="24">
        <v>4.3</v>
      </c>
      <c r="H29" s="24">
        <v>3.7</v>
      </c>
      <c r="I29" s="23">
        <v>0</v>
      </c>
      <c r="J29" s="23"/>
    </row>
    <row r="30" spans="1:10" ht="15" x14ac:dyDescent="0.2">
      <c r="A30" s="23">
        <v>0</v>
      </c>
      <c r="B30" s="23">
        <v>0</v>
      </c>
      <c r="C30" s="24">
        <v>8.5</v>
      </c>
      <c r="D30" s="25">
        <v>3</v>
      </c>
      <c r="E30" s="24">
        <v>2.2999999999999998</v>
      </c>
      <c r="F30" s="24">
        <v>3.7</v>
      </c>
      <c r="G30" s="24">
        <v>5.7</v>
      </c>
      <c r="H30" s="24">
        <v>4.4000000000000004</v>
      </c>
      <c r="I30" s="23">
        <v>0</v>
      </c>
      <c r="J30" s="23"/>
    </row>
    <row r="31" spans="1:10" ht="15" x14ac:dyDescent="0.2">
      <c r="A31" s="23">
        <v>1</v>
      </c>
      <c r="B31" s="23">
        <v>0</v>
      </c>
      <c r="C31" s="24">
        <v>7.6</v>
      </c>
      <c r="D31" s="25">
        <v>3.6</v>
      </c>
      <c r="E31" s="24">
        <v>5.0999999999999996</v>
      </c>
      <c r="F31" s="24">
        <v>4.5999999999999996</v>
      </c>
      <c r="G31" s="24">
        <v>4.7</v>
      </c>
      <c r="H31" s="24">
        <v>3.5</v>
      </c>
      <c r="I31" s="23">
        <v>0</v>
      </c>
      <c r="J31" s="23"/>
    </row>
    <row r="32" spans="1:10" ht="15" x14ac:dyDescent="0.2">
      <c r="A32" s="23">
        <v>0</v>
      </c>
      <c r="B32" s="23">
        <v>1</v>
      </c>
      <c r="C32" s="24">
        <v>6.9</v>
      </c>
      <c r="D32" s="25">
        <v>3.4</v>
      </c>
      <c r="E32" s="24">
        <v>4.5</v>
      </c>
      <c r="F32" s="24">
        <v>4.7</v>
      </c>
      <c r="G32" s="24">
        <v>3.7</v>
      </c>
      <c r="H32" s="24">
        <v>3.3</v>
      </c>
      <c r="I32" s="23">
        <v>0</v>
      </c>
      <c r="J32" s="23"/>
    </row>
    <row r="33" spans="1:10" ht="15" x14ac:dyDescent="0.2">
      <c r="A33" s="23">
        <v>1</v>
      </c>
      <c r="B33" s="23">
        <v>0</v>
      </c>
      <c r="C33" s="24">
        <v>8.1</v>
      </c>
      <c r="D33" s="25">
        <v>2.5</v>
      </c>
      <c r="E33" s="24">
        <v>2.2999999999999998</v>
      </c>
      <c r="F33" s="24">
        <v>3.8</v>
      </c>
      <c r="G33" s="24">
        <v>3</v>
      </c>
      <c r="H33" s="24">
        <v>3</v>
      </c>
      <c r="I33" s="23">
        <v>0</v>
      </c>
      <c r="J33" s="23"/>
    </row>
    <row r="34" spans="1:10" ht="15" x14ac:dyDescent="0.2">
      <c r="A34" s="23">
        <v>1</v>
      </c>
      <c r="B34" s="23">
        <v>0</v>
      </c>
      <c r="C34" s="24">
        <v>6.7</v>
      </c>
      <c r="D34" s="25">
        <v>3.7</v>
      </c>
      <c r="E34" s="24">
        <v>5.3</v>
      </c>
      <c r="F34" s="24">
        <v>4.9000000000000004</v>
      </c>
      <c r="G34" s="24">
        <v>3.5</v>
      </c>
      <c r="H34" s="24">
        <v>3.4</v>
      </c>
      <c r="I34" s="23">
        <v>0</v>
      </c>
      <c r="J34" s="23"/>
    </row>
    <row r="35" spans="1:10" ht="15" x14ac:dyDescent="0.2">
      <c r="A35" s="23">
        <v>1</v>
      </c>
      <c r="B35" s="23">
        <v>0</v>
      </c>
      <c r="C35" s="24">
        <v>8</v>
      </c>
      <c r="D35" s="25">
        <v>4.8</v>
      </c>
      <c r="E35" s="24">
        <v>5.5</v>
      </c>
      <c r="F35" s="24">
        <v>4.7</v>
      </c>
      <c r="G35" s="24">
        <v>4.7</v>
      </c>
      <c r="H35" s="24">
        <v>4.2</v>
      </c>
      <c r="I35" s="23">
        <v>1</v>
      </c>
      <c r="J35" s="23"/>
    </row>
    <row r="36" spans="1:10" ht="15" x14ac:dyDescent="0.2">
      <c r="A36" s="23">
        <v>1</v>
      </c>
      <c r="B36" s="23">
        <v>0</v>
      </c>
      <c r="C36" s="24">
        <v>6.7</v>
      </c>
      <c r="D36" s="25">
        <v>4</v>
      </c>
      <c r="E36" s="24">
        <v>3</v>
      </c>
      <c r="F36" s="24">
        <v>6.8</v>
      </c>
      <c r="G36" s="24">
        <v>2.5</v>
      </c>
      <c r="H36" s="24">
        <v>3.5</v>
      </c>
      <c r="I36" s="23">
        <v>0</v>
      </c>
      <c r="J36" s="23"/>
    </row>
    <row r="37" spans="1:10" ht="15" x14ac:dyDescent="0.2">
      <c r="A37" s="23">
        <v>0</v>
      </c>
      <c r="B37" s="23">
        <v>0</v>
      </c>
      <c r="C37" s="24">
        <v>8.6999999999999993</v>
      </c>
      <c r="D37" s="25">
        <v>3.2</v>
      </c>
      <c r="E37" s="24">
        <v>3.5</v>
      </c>
      <c r="F37" s="24">
        <v>2.9</v>
      </c>
      <c r="G37" s="24">
        <v>3.1</v>
      </c>
      <c r="H37" s="24">
        <v>2.5</v>
      </c>
      <c r="I37" s="23">
        <v>0</v>
      </c>
      <c r="J37" s="23"/>
    </row>
    <row r="38" spans="1:10" ht="15" x14ac:dyDescent="0.2">
      <c r="A38" s="23">
        <v>0</v>
      </c>
      <c r="B38" s="23">
        <v>1</v>
      </c>
      <c r="C38" s="24">
        <v>9</v>
      </c>
      <c r="D38" s="25">
        <v>3.4</v>
      </c>
      <c r="E38" s="24">
        <v>3.9</v>
      </c>
      <c r="F38" s="24">
        <v>4.5</v>
      </c>
      <c r="G38" s="24">
        <v>3.9</v>
      </c>
      <c r="H38" s="24">
        <v>3.5</v>
      </c>
      <c r="I38" s="23">
        <v>1</v>
      </c>
      <c r="J38" s="23"/>
    </row>
    <row r="39" spans="1:10" ht="15" x14ac:dyDescent="0.2">
      <c r="A39" s="23">
        <v>1</v>
      </c>
      <c r="B39" s="23">
        <v>1</v>
      </c>
      <c r="C39" s="24">
        <v>9.6</v>
      </c>
      <c r="D39" s="25">
        <v>5.6</v>
      </c>
      <c r="E39" s="24">
        <v>2.9</v>
      </c>
      <c r="F39" s="24">
        <v>5.5</v>
      </c>
      <c r="G39" s="24">
        <v>5.2</v>
      </c>
      <c r="H39" s="24">
        <v>4.9000000000000004</v>
      </c>
      <c r="I39" s="23">
        <v>1</v>
      </c>
      <c r="J39" s="23"/>
    </row>
    <row r="40" spans="1:10" ht="15" x14ac:dyDescent="0.2">
      <c r="A40" s="23">
        <v>1</v>
      </c>
      <c r="B40" s="23">
        <v>0</v>
      </c>
      <c r="C40" s="24">
        <v>8.1999999999999993</v>
      </c>
      <c r="D40" s="25">
        <v>3.6</v>
      </c>
      <c r="E40" s="24">
        <v>5.8</v>
      </c>
      <c r="F40" s="24">
        <v>5</v>
      </c>
      <c r="G40" s="24">
        <v>4.7</v>
      </c>
      <c r="H40" s="24">
        <v>4.5</v>
      </c>
      <c r="I40" s="23">
        <v>0</v>
      </c>
      <c r="J40" s="23"/>
    </row>
    <row r="41" spans="1:10" ht="15" x14ac:dyDescent="0.2">
      <c r="A41" s="23">
        <v>1</v>
      </c>
      <c r="B41" s="23">
        <v>0</v>
      </c>
      <c r="C41" s="24">
        <v>6.1</v>
      </c>
      <c r="D41" s="25">
        <v>4.9000000000000004</v>
      </c>
      <c r="E41" s="24">
        <v>5.0999999999999996</v>
      </c>
      <c r="F41" s="24">
        <v>6.4</v>
      </c>
      <c r="G41" s="24">
        <v>4.5</v>
      </c>
      <c r="H41" s="24">
        <v>3.2</v>
      </c>
      <c r="I41" s="23">
        <v>0</v>
      </c>
      <c r="J41" s="23"/>
    </row>
    <row r="42" spans="1:10" ht="15" x14ac:dyDescent="0.2">
      <c r="A42" s="23">
        <v>1</v>
      </c>
      <c r="B42" s="23">
        <v>0</v>
      </c>
      <c r="C42" s="24">
        <v>8.3000000000000007</v>
      </c>
      <c r="D42" s="25">
        <v>4.9000000000000004</v>
      </c>
      <c r="E42" s="24">
        <v>3.1</v>
      </c>
      <c r="F42" s="24">
        <v>5.2</v>
      </c>
      <c r="G42" s="24">
        <v>4.5999999999999996</v>
      </c>
      <c r="H42" s="24">
        <v>3.9</v>
      </c>
      <c r="I42" s="23">
        <v>1</v>
      </c>
      <c r="J42" s="23"/>
    </row>
    <row r="43" spans="1:10" ht="15" x14ac:dyDescent="0.2">
      <c r="A43" s="23">
        <v>0</v>
      </c>
      <c r="B43" s="23">
        <v>1</v>
      </c>
      <c r="C43" s="24">
        <v>9.4</v>
      </c>
      <c r="D43" s="25">
        <v>5.3</v>
      </c>
      <c r="E43" s="24">
        <v>3.8</v>
      </c>
      <c r="F43" s="24">
        <v>4.9000000000000004</v>
      </c>
      <c r="G43" s="24">
        <v>4.0999999999999996</v>
      </c>
      <c r="H43" s="24">
        <v>4.0999999999999996</v>
      </c>
      <c r="I43" s="23">
        <v>1</v>
      </c>
      <c r="J43" s="23"/>
    </row>
    <row r="44" spans="1:10" ht="15" x14ac:dyDescent="0.2">
      <c r="A44" s="23">
        <v>0</v>
      </c>
      <c r="B44" s="23">
        <v>1</v>
      </c>
      <c r="C44" s="24">
        <v>9.3000000000000007</v>
      </c>
      <c r="D44" s="25">
        <v>5.0999999999999996</v>
      </c>
      <c r="E44" s="24">
        <v>5.8</v>
      </c>
      <c r="F44" s="24">
        <v>6.3</v>
      </c>
      <c r="G44" s="24">
        <v>4.5999999999999996</v>
      </c>
      <c r="H44" s="24">
        <v>4.3</v>
      </c>
      <c r="I44" s="23">
        <v>1</v>
      </c>
      <c r="J44" s="23"/>
    </row>
    <row r="45" spans="1:10" ht="15" x14ac:dyDescent="0.2">
      <c r="A45" s="23">
        <v>1</v>
      </c>
      <c r="B45" s="23">
        <v>1</v>
      </c>
      <c r="C45" s="24">
        <v>5.0999999999999996</v>
      </c>
      <c r="D45" s="25">
        <v>6.6</v>
      </c>
      <c r="E45" s="24">
        <v>4.4000000000000004</v>
      </c>
      <c r="F45" s="24">
        <v>7.8</v>
      </c>
      <c r="G45" s="24">
        <v>4.9000000000000004</v>
      </c>
      <c r="H45" s="24">
        <v>4.5</v>
      </c>
      <c r="I45" s="23">
        <v>1</v>
      </c>
      <c r="J45" s="23"/>
    </row>
    <row r="46" spans="1:10" ht="15" x14ac:dyDescent="0.2">
      <c r="A46" s="23">
        <v>0</v>
      </c>
      <c r="B46" s="23">
        <v>0</v>
      </c>
      <c r="C46" s="24">
        <v>8</v>
      </c>
      <c r="D46" s="25">
        <v>2.5</v>
      </c>
      <c r="E46" s="24">
        <v>3.6</v>
      </c>
      <c r="F46" s="24">
        <v>3</v>
      </c>
      <c r="G46" s="24">
        <v>4.3</v>
      </c>
      <c r="H46" s="24">
        <v>4.7</v>
      </c>
      <c r="I46" s="23">
        <v>0</v>
      </c>
      <c r="J46" s="23"/>
    </row>
    <row r="47" spans="1:10" ht="15" x14ac:dyDescent="0.2">
      <c r="A47" s="23">
        <v>1</v>
      </c>
      <c r="B47" s="23">
        <v>0</v>
      </c>
      <c r="C47" s="24">
        <v>5.9</v>
      </c>
      <c r="D47" s="25">
        <v>5.6</v>
      </c>
      <c r="E47" s="24">
        <v>5.8</v>
      </c>
      <c r="F47" s="24">
        <v>5.5</v>
      </c>
      <c r="G47" s="24">
        <v>5.2</v>
      </c>
      <c r="H47" s="24">
        <v>4.8</v>
      </c>
      <c r="I47" s="23">
        <v>1</v>
      </c>
      <c r="J47" s="23"/>
    </row>
    <row r="48" spans="1:10" ht="15" x14ac:dyDescent="0.2">
      <c r="A48" s="23">
        <v>0</v>
      </c>
      <c r="B48" s="23">
        <v>1</v>
      </c>
      <c r="C48" s="24">
        <v>10</v>
      </c>
      <c r="D48" s="25">
        <v>5.8</v>
      </c>
      <c r="E48" s="24">
        <v>2.9</v>
      </c>
      <c r="F48" s="24">
        <v>4.5</v>
      </c>
      <c r="G48" s="24">
        <v>5</v>
      </c>
      <c r="H48" s="24">
        <v>3.5</v>
      </c>
      <c r="I48" s="23">
        <v>1</v>
      </c>
      <c r="J48" s="23"/>
    </row>
    <row r="49" spans="1:10" ht="15" x14ac:dyDescent="0.2">
      <c r="A49" s="23">
        <v>1</v>
      </c>
      <c r="B49" s="23">
        <v>0</v>
      </c>
      <c r="C49" s="24">
        <v>5.7</v>
      </c>
      <c r="D49" s="25">
        <v>3.8</v>
      </c>
      <c r="E49" s="24">
        <v>5.7</v>
      </c>
      <c r="F49" s="24">
        <v>6</v>
      </c>
      <c r="G49" s="24">
        <v>6.5</v>
      </c>
      <c r="H49" s="24">
        <v>5.2</v>
      </c>
      <c r="I49" s="23">
        <v>1</v>
      </c>
      <c r="J49" s="23"/>
    </row>
    <row r="50" spans="1:10" ht="15" x14ac:dyDescent="0.2">
      <c r="A50" s="23">
        <v>1</v>
      </c>
      <c r="B50" s="23">
        <v>1</v>
      </c>
      <c r="C50" s="24">
        <v>9.9</v>
      </c>
      <c r="D50" s="25">
        <v>5.2</v>
      </c>
      <c r="E50" s="24">
        <v>4.2</v>
      </c>
      <c r="F50" s="24">
        <v>6.7</v>
      </c>
      <c r="G50" s="24">
        <v>4.5</v>
      </c>
      <c r="H50" s="24">
        <v>3.9</v>
      </c>
      <c r="I50" s="23">
        <v>1</v>
      </c>
      <c r="J50" s="23"/>
    </row>
    <row r="51" spans="1:10" ht="15" x14ac:dyDescent="0.2">
      <c r="A51" s="23">
        <v>0</v>
      </c>
      <c r="B51" s="23">
        <v>1</v>
      </c>
      <c r="C51" s="24">
        <v>7.9</v>
      </c>
      <c r="D51" s="25">
        <v>3.9</v>
      </c>
      <c r="E51" s="24">
        <v>4.4000000000000004</v>
      </c>
      <c r="F51" s="24">
        <v>5.8</v>
      </c>
      <c r="G51" s="24">
        <v>4.0999999999999996</v>
      </c>
      <c r="H51" s="24">
        <v>4.3</v>
      </c>
      <c r="I51" s="23">
        <v>1</v>
      </c>
      <c r="J51" s="23"/>
    </row>
    <row r="52" spans="1:10" ht="15" x14ac:dyDescent="0.2">
      <c r="A52" s="23">
        <v>1</v>
      </c>
      <c r="B52" s="23">
        <v>0</v>
      </c>
      <c r="C52" s="24">
        <v>6.7</v>
      </c>
      <c r="D52" s="25">
        <v>3.6</v>
      </c>
      <c r="E52" s="24">
        <v>3.4</v>
      </c>
      <c r="F52" s="24">
        <v>4.8</v>
      </c>
      <c r="G52" s="24">
        <v>4</v>
      </c>
      <c r="H52" s="24">
        <v>2.8</v>
      </c>
      <c r="I52" s="23">
        <v>1</v>
      </c>
      <c r="J52" s="23"/>
    </row>
    <row r="53" spans="1:10" ht="15" x14ac:dyDescent="0.2">
      <c r="A53" s="23">
        <v>0</v>
      </c>
      <c r="B53" s="23">
        <v>0</v>
      </c>
      <c r="C53" s="24">
        <v>8.1999999999999993</v>
      </c>
      <c r="D53" s="25">
        <v>4.2</v>
      </c>
      <c r="E53" s="24">
        <v>2.7</v>
      </c>
      <c r="F53" s="24">
        <v>3.1</v>
      </c>
      <c r="G53" s="24">
        <v>4.5</v>
      </c>
      <c r="H53" s="24">
        <v>4.9000000000000004</v>
      </c>
      <c r="I53" s="23">
        <v>1</v>
      </c>
      <c r="J53" s="23"/>
    </row>
    <row r="54" spans="1:10" ht="15" x14ac:dyDescent="0.2">
      <c r="A54" s="23">
        <v>1</v>
      </c>
      <c r="B54" s="23">
        <v>1</v>
      </c>
      <c r="C54" s="24">
        <v>9.4</v>
      </c>
      <c r="D54" s="25">
        <v>4</v>
      </c>
      <c r="E54" s="24">
        <v>3.2</v>
      </c>
      <c r="F54" s="24">
        <v>4.5999999999999996</v>
      </c>
      <c r="G54" s="24">
        <v>4.7</v>
      </c>
      <c r="H54" s="24">
        <v>4.5999999999999996</v>
      </c>
      <c r="I54" s="23">
        <v>1</v>
      </c>
      <c r="J54" s="23"/>
    </row>
    <row r="55" spans="1:10" ht="15" x14ac:dyDescent="0.2">
      <c r="A55" s="23">
        <v>0</v>
      </c>
      <c r="B55" s="23">
        <v>1</v>
      </c>
      <c r="C55" s="24">
        <v>6.9</v>
      </c>
      <c r="D55" s="25">
        <v>3.4</v>
      </c>
      <c r="E55" s="24">
        <v>3.3</v>
      </c>
      <c r="F55" s="24">
        <v>4.7</v>
      </c>
      <c r="G55" s="24">
        <v>3.2</v>
      </c>
      <c r="H55" s="24">
        <v>3.3</v>
      </c>
      <c r="I55" s="23">
        <v>1</v>
      </c>
      <c r="J55" s="23"/>
    </row>
    <row r="56" spans="1:10" ht="15" x14ac:dyDescent="0.2">
      <c r="A56" s="23">
        <v>1</v>
      </c>
      <c r="B56" s="23">
        <v>0</v>
      </c>
      <c r="C56" s="24">
        <v>8</v>
      </c>
      <c r="D56" s="25">
        <v>4.8</v>
      </c>
      <c r="E56" s="24">
        <v>3.2</v>
      </c>
      <c r="F56" s="24">
        <v>4.7</v>
      </c>
      <c r="G56" s="24">
        <v>4.9000000000000004</v>
      </c>
      <c r="H56" s="24">
        <v>4.2</v>
      </c>
      <c r="I56" s="23">
        <v>1</v>
      </c>
      <c r="J56" s="23"/>
    </row>
    <row r="57" spans="1:10" ht="15" x14ac:dyDescent="0.2">
      <c r="A57" s="23">
        <v>0</v>
      </c>
      <c r="B57" s="23">
        <v>0</v>
      </c>
      <c r="C57" s="24">
        <v>9.3000000000000007</v>
      </c>
      <c r="D57" s="25">
        <v>5.3</v>
      </c>
      <c r="E57" s="24">
        <v>3.7</v>
      </c>
      <c r="F57" s="24">
        <v>5.5</v>
      </c>
      <c r="G57" s="24">
        <v>4.0999999999999996</v>
      </c>
      <c r="H57" s="24">
        <v>3.4</v>
      </c>
      <c r="I57" s="23">
        <v>1</v>
      </c>
      <c r="J57" s="23"/>
    </row>
    <row r="58" spans="1:10" ht="15" x14ac:dyDescent="0.2">
      <c r="A58" s="23">
        <v>1</v>
      </c>
      <c r="B58" s="23">
        <v>1</v>
      </c>
      <c r="C58" s="24">
        <v>7.4</v>
      </c>
      <c r="D58" s="25">
        <v>6.6</v>
      </c>
      <c r="E58" s="24">
        <v>4.5</v>
      </c>
      <c r="F58" s="24">
        <v>6.9</v>
      </c>
      <c r="G58" s="24">
        <v>5.7</v>
      </c>
      <c r="H58" s="24">
        <v>5.5</v>
      </c>
      <c r="I58" s="23">
        <v>1</v>
      </c>
      <c r="J58" s="23"/>
    </row>
    <row r="59" spans="1:10" ht="15" x14ac:dyDescent="0.2">
      <c r="A59" s="23">
        <v>0</v>
      </c>
      <c r="B59" s="23">
        <v>0</v>
      </c>
      <c r="C59" s="24">
        <v>7.6</v>
      </c>
      <c r="D59" s="25">
        <v>3.6</v>
      </c>
      <c r="E59" s="24">
        <v>5.6</v>
      </c>
      <c r="F59" s="24">
        <v>5.4</v>
      </c>
      <c r="G59" s="24">
        <v>4.5999999999999996</v>
      </c>
      <c r="H59" s="24">
        <v>4</v>
      </c>
      <c r="I59" s="23">
        <v>1</v>
      </c>
      <c r="J59" s="23"/>
    </row>
    <row r="60" spans="1:10" ht="15" x14ac:dyDescent="0.2">
      <c r="A60" s="23">
        <v>0</v>
      </c>
      <c r="B60" s="23">
        <v>0</v>
      </c>
      <c r="C60" s="24">
        <v>10</v>
      </c>
      <c r="D60" s="25">
        <v>4.3</v>
      </c>
      <c r="E60" s="24">
        <v>4.2</v>
      </c>
      <c r="F60" s="24">
        <v>4.5</v>
      </c>
      <c r="G60" s="24">
        <v>3.7</v>
      </c>
      <c r="H60" s="24">
        <v>3.5</v>
      </c>
      <c r="I60" s="23">
        <v>0</v>
      </c>
      <c r="J60" s="23"/>
    </row>
    <row r="61" spans="1:10" ht="15" x14ac:dyDescent="0.2">
      <c r="A61" s="23">
        <v>1</v>
      </c>
      <c r="B61" s="23">
        <v>0</v>
      </c>
      <c r="C61" s="24">
        <v>9.9</v>
      </c>
      <c r="D61" s="25">
        <v>4.3</v>
      </c>
      <c r="E61" s="24">
        <v>2.6</v>
      </c>
      <c r="F61" s="24">
        <v>3.5</v>
      </c>
      <c r="G61" s="24">
        <v>5.6</v>
      </c>
      <c r="H61" s="24">
        <v>4</v>
      </c>
      <c r="I61" s="23">
        <v>1</v>
      </c>
      <c r="J61" s="23"/>
    </row>
    <row r="62" spans="1:10" ht="15" x14ac:dyDescent="0.2">
      <c r="A62" s="23">
        <v>0</v>
      </c>
      <c r="B62" s="23">
        <v>0</v>
      </c>
      <c r="C62" s="24">
        <v>8.6999999999999993</v>
      </c>
      <c r="D62" s="25">
        <v>3.2</v>
      </c>
      <c r="E62" s="24">
        <v>2.8</v>
      </c>
      <c r="F62" s="24">
        <v>3.8</v>
      </c>
      <c r="G62" s="24">
        <v>5.4</v>
      </c>
      <c r="H62" s="24">
        <v>4.5</v>
      </c>
      <c r="I62" s="23">
        <v>0</v>
      </c>
      <c r="J62" s="23"/>
    </row>
    <row r="63" spans="1:10" ht="15" x14ac:dyDescent="0.2">
      <c r="A63" s="23">
        <v>1</v>
      </c>
      <c r="B63" s="23">
        <v>1</v>
      </c>
      <c r="C63" s="24">
        <v>8.4</v>
      </c>
      <c r="D63" s="25">
        <v>5.3</v>
      </c>
      <c r="E63" s="24">
        <v>4.5</v>
      </c>
      <c r="F63" s="24">
        <v>5.9</v>
      </c>
      <c r="G63" s="24">
        <v>2.7</v>
      </c>
      <c r="H63" s="24">
        <v>3.6</v>
      </c>
      <c r="I63" s="23">
        <v>1</v>
      </c>
      <c r="J63" s="23"/>
    </row>
    <row r="64" spans="1:10" ht="15" x14ac:dyDescent="0.2">
      <c r="A64" s="23">
        <v>0</v>
      </c>
      <c r="B64" s="23">
        <v>1</v>
      </c>
      <c r="C64" s="24">
        <v>8.8000000000000007</v>
      </c>
      <c r="D64" s="25">
        <v>5.4</v>
      </c>
      <c r="E64" s="24">
        <v>4.3</v>
      </c>
      <c r="F64" s="24">
        <v>4.8</v>
      </c>
      <c r="G64" s="24">
        <v>4.4000000000000004</v>
      </c>
      <c r="H64" s="24">
        <v>2.9</v>
      </c>
      <c r="I64" s="23">
        <v>0</v>
      </c>
      <c r="J64" s="23"/>
    </row>
    <row r="65" spans="1:10" ht="15" x14ac:dyDescent="0.2">
      <c r="A65" s="23">
        <v>1</v>
      </c>
      <c r="B65" s="23">
        <v>0</v>
      </c>
      <c r="C65" s="24">
        <v>7.7</v>
      </c>
      <c r="D65" s="25">
        <v>3.7</v>
      </c>
      <c r="E65" s="24">
        <v>2.4</v>
      </c>
      <c r="F65" s="24">
        <v>3.4</v>
      </c>
      <c r="G65" s="24">
        <v>3.3</v>
      </c>
      <c r="H65" s="24">
        <v>2.6</v>
      </c>
      <c r="I65" s="23">
        <v>0</v>
      </c>
      <c r="J65" s="23"/>
    </row>
    <row r="66" spans="1:10" ht="15" x14ac:dyDescent="0.2">
      <c r="A66" s="23">
        <v>1</v>
      </c>
      <c r="B66" s="23">
        <v>0</v>
      </c>
      <c r="C66" s="24">
        <v>6.6</v>
      </c>
      <c r="D66" s="25">
        <v>3.6</v>
      </c>
      <c r="E66" s="24">
        <v>4.9000000000000004</v>
      </c>
      <c r="F66" s="24">
        <v>4.8</v>
      </c>
      <c r="G66" s="24">
        <v>3.5</v>
      </c>
      <c r="H66" s="24">
        <v>2.8</v>
      </c>
      <c r="I66" s="23">
        <v>0</v>
      </c>
      <c r="J66" s="23"/>
    </row>
    <row r="67" spans="1:10" ht="15" x14ac:dyDescent="0.2">
      <c r="A67" s="23">
        <v>1</v>
      </c>
      <c r="B67" s="23">
        <v>0</v>
      </c>
      <c r="C67" s="24">
        <v>5.7</v>
      </c>
      <c r="D67" s="25">
        <v>5.3</v>
      </c>
      <c r="E67" s="24">
        <v>5.4</v>
      </c>
      <c r="F67" s="24">
        <v>6</v>
      </c>
      <c r="G67" s="24">
        <v>4.7</v>
      </c>
      <c r="H67" s="24">
        <v>5.2</v>
      </c>
      <c r="I67" s="23">
        <v>0</v>
      </c>
      <c r="J67" s="23"/>
    </row>
    <row r="68" spans="1:10" ht="15" x14ac:dyDescent="0.2">
      <c r="A68" s="23">
        <v>1</v>
      </c>
      <c r="B68" s="23">
        <v>0</v>
      </c>
      <c r="C68" s="24">
        <v>5.7</v>
      </c>
      <c r="D68" s="25">
        <v>4</v>
      </c>
      <c r="E68" s="24">
        <v>2.7</v>
      </c>
      <c r="F68" s="24">
        <v>5.0999999999999996</v>
      </c>
      <c r="G68" s="24">
        <v>5</v>
      </c>
      <c r="H68" s="24">
        <v>4.5</v>
      </c>
      <c r="I68" s="23">
        <v>0</v>
      </c>
      <c r="J68" s="23"/>
    </row>
    <row r="69" spans="1:10" ht="15" x14ac:dyDescent="0.2">
      <c r="A69" s="23">
        <v>1</v>
      </c>
      <c r="B69" s="23">
        <v>1</v>
      </c>
      <c r="C69" s="24">
        <v>5.5</v>
      </c>
      <c r="D69" s="25">
        <v>5.2</v>
      </c>
      <c r="E69" s="24">
        <v>4.3</v>
      </c>
      <c r="F69" s="24">
        <v>4.9000000000000004</v>
      </c>
      <c r="G69" s="24">
        <v>4.5</v>
      </c>
      <c r="H69" s="24">
        <v>4.3</v>
      </c>
      <c r="I69" s="23">
        <v>0</v>
      </c>
      <c r="J69" s="23"/>
    </row>
    <row r="70" spans="1:10" ht="15" x14ac:dyDescent="0.2">
      <c r="A70" s="23">
        <v>1</v>
      </c>
      <c r="B70" s="23">
        <v>0</v>
      </c>
      <c r="C70" s="24">
        <v>7.5</v>
      </c>
      <c r="D70" s="25">
        <v>3.5</v>
      </c>
      <c r="E70" s="24">
        <v>2.9</v>
      </c>
      <c r="F70" s="24">
        <v>4.5</v>
      </c>
      <c r="G70" s="24">
        <v>4</v>
      </c>
      <c r="H70" s="24">
        <v>3.4</v>
      </c>
      <c r="I70" s="23">
        <v>0</v>
      </c>
      <c r="J70" s="23"/>
    </row>
    <row r="71" spans="1:10" ht="15" x14ac:dyDescent="0.2">
      <c r="A71" s="23">
        <v>1</v>
      </c>
      <c r="B71" s="23">
        <v>0</v>
      </c>
      <c r="C71" s="24">
        <v>6.4</v>
      </c>
      <c r="D71" s="25">
        <v>5.0999999999999996</v>
      </c>
      <c r="E71" s="24">
        <v>3.9</v>
      </c>
      <c r="F71" s="24">
        <v>5.3</v>
      </c>
      <c r="G71" s="24">
        <v>4.7</v>
      </c>
      <c r="H71" s="24">
        <v>3.9</v>
      </c>
      <c r="I71" s="23">
        <v>0</v>
      </c>
      <c r="J71" s="23"/>
    </row>
    <row r="72" spans="1:10" ht="15" x14ac:dyDescent="0.2">
      <c r="A72" s="23">
        <v>1</v>
      </c>
      <c r="B72" s="23">
        <v>0</v>
      </c>
      <c r="C72" s="24">
        <v>9.1</v>
      </c>
      <c r="D72" s="25">
        <v>6</v>
      </c>
      <c r="E72" s="24">
        <v>6.3</v>
      </c>
      <c r="F72" s="24">
        <v>7.1</v>
      </c>
      <c r="G72" s="24">
        <v>5.4</v>
      </c>
      <c r="H72" s="24">
        <v>4.4000000000000004</v>
      </c>
      <c r="I72" s="23">
        <v>1</v>
      </c>
      <c r="J72" s="23"/>
    </row>
    <row r="73" spans="1:10" ht="15" x14ac:dyDescent="0.2">
      <c r="A73" s="23">
        <v>0</v>
      </c>
      <c r="B73" s="23">
        <v>1</v>
      </c>
      <c r="C73" s="24">
        <v>6.7</v>
      </c>
      <c r="D73" s="25">
        <v>3.2</v>
      </c>
      <c r="E73" s="24">
        <v>4.8</v>
      </c>
      <c r="F73" s="24">
        <v>4.5</v>
      </c>
      <c r="G73" s="24">
        <v>2.9</v>
      </c>
      <c r="H73" s="24">
        <v>3.1</v>
      </c>
      <c r="I73" s="23">
        <v>0</v>
      </c>
      <c r="J73" s="23"/>
    </row>
    <row r="74" spans="1:10" ht="15" x14ac:dyDescent="0.2">
      <c r="A74" s="23">
        <v>1</v>
      </c>
      <c r="B74" s="23">
        <v>0</v>
      </c>
      <c r="C74" s="24">
        <v>6.5</v>
      </c>
      <c r="D74" s="25">
        <v>5.8</v>
      </c>
      <c r="E74" s="24">
        <v>6.5</v>
      </c>
      <c r="F74" s="24">
        <v>6</v>
      </c>
      <c r="G74" s="24">
        <v>4.5999999999999996</v>
      </c>
      <c r="H74" s="24">
        <v>4.5999999999999996</v>
      </c>
      <c r="I74" s="23">
        <v>0</v>
      </c>
      <c r="J74" s="23"/>
    </row>
    <row r="75" spans="1:10" ht="15" x14ac:dyDescent="0.2">
      <c r="A75" s="23">
        <v>1</v>
      </c>
      <c r="B75" s="23">
        <v>1</v>
      </c>
      <c r="C75" s="24">
        <v>9.9</v>
      </c>
      <c r="D75" s="25">
        <v>5.2</v>
      </c>
      <c r="E75" s="24">
        <v>5.6</v>
      </c>
      <c r="F75" s="24">
        <v>6.7</v>
      </c>
      <c r="G75" s="24">
        <v>4.0999999999999996</v>
      </c>
      <c r="H75" s="24">
        <v>3.9</v>
      </c>
      <c r="I75" s="23">
        <v>1</v>
      </c>
      <c r="J75" s="23"/>
    </row>
    <row r="76" spans="1:10" ht="15" x14ac:dyDescent="0.2">
      <c r="A76" s="23">
        <v>1</v>
      </c>
      <c r="B76" s="23">
        <v>1</v>
      </c>
      <c r="C76" s="24">
        <v>8.5</v>
      </c>
      <c r="D76" s="25">
        <v>5.4</v>
      </c>
      <c r="E76" s="24">
        <v>5</v>
      </c>
      <c r="F76" s="24">
        <v>6</v>
      </c>
      <c r="G76" s="24">
        <v>4.4000000000000004</v>
      </c>
      <c r="H76" s="24">
        <v>3.7</v>
      </c>
      <c r="I76" s="23">
        <v>1</v>
      </c>
      <c r="J76" s="23"/>
    </row>
    <row r="77" spans="1:10" ht="15" x14ac:dyDescent="0.2">
      <c r="A77" s="23">
        <v>0</v>
      </c>
      <c r="B77" s="23">
        <v>0</v>
      </c>
      <c r="C77" s="24">
        <v>9.9</v>
      </c>
      <c r="D77" s="25">
        <v>4.5</v>
      </c>
      <c r="E77" s="24">
        <v>5.4</v>
      </c>
      <c r="F77" s="24">
        <v>4.8</v>
      </c>
      <c r="G77" s="24">
        <v>3.1</v>
      </c>
      <c r="H77" s="24">
        <v>3.8</v>
      </c>
      <c r="I77" s="23">
        <v>0</v>
      </c>
      <c r="J77" s="23"/>
    </row>
    <row r="78" spans="1:10" ht="15" x14ac:dyDescent="0.2">
      <c r="A78" s="23">
        <v>1</v>
      </c>
      <c r="B78" s="23">
        <v>1</v>
      </c>
      <c r="C78" s="24">
        <v>7.6</v>
      </c>
      <c r="D78" s="25">
        <v>3.6</v>
      </c>
      <c r="E78" s="24">
        <v>4.7</v>
      </c>
      <c r="F78" s="24">
        <v>5</v>
      </c>
      <c r="G78" s="24">
        <v>4.5</v>
      </c>
      <c r="H78" s="24">
        <v>3.9</v>
      </c>
      <c r="I78" s="23">
        <v>0</v>
      </c>
      <c r="J78" s="23"/>
    </row>
    <row r="79" spans="1:10" ht="15" x14ac:dyDescent="0.2">
      <c r="A79" s="23">
        <v>0</v>
      </c>
      <c r="B79" s="23">
        <v>1</v>
      </c>
      <c r="C79" s="24">
        <v>9.4</v>
      </c>
      <c r="D79" s="25">
        <v>5.3</v>
      </c>
      <c r="E79" s="24">
        <v>4.7</v>
      </c>
      <c r="F79" s="24">
        <v>4.9000000000000004</v>
      </c>
      <c r="G79" s="24">
        <v>4.3</v>
      </c>
      <c r="H79" s="24">
        <v>4.0999999999999996</v>
      </c>
      <c r="I79" s="23">
        <v>1</v>
      </c>
      <c r="J79" s="23"/>
    </row>
    <row r="80" spans="1:10" ht="15" x14ac:dyDescent="0.2">
      <c r="A80" s="23">
        <v>0</v>
      </c>
      <c r="B80" s="23">
        <v>1</v>
      </c>
      <c r="C80" s="24">
        <v>9.3000000000000007</v>
      </c>
      <c r="D80" s="25">
        <v>5</v>
      </c>
      <c r="E80" s="24">
        <v>5.5</v>
      </c>
      <c r="F80" s="24">
        <v>5.9</v>
      </c>
      <c r="G80" s="24">
        <v>5.2</v>
      </c>
      <c r="H80" s="24">
        <v>4.5999999999999996</v>
      </c>
      <c r="I80" s="23">
        <v>1</v>
      </c>
      <c r="J80" s="23"/>
    </row>
    <row r="81" spans="1:10" ht="15" x14ac:dyDescent="0.2">
      <c r="A81" s="23">
        <v>1</v>
      </c>
      <c r="B81" s="23">
        <v>0</v>
      </c>
      <c r="C81" s="24">
        <v>7.1</v>
      </c>
      <c r="D81" s="25">
        <v>3.4</v>
      </c>
      <c r="E81" s="24">
        <v>4</v>
      </c>
      <c r="F81" s="24">
        <v>5.9</v>
      </c>
      <c r="G81" s="24">
        <v>2.6</v>
      </c>
      <c r="H81" s="24">
        <v>2.7</v>
      </c>
      <c r="I81" s="23">
        <v>0</v>
      </c>
      <c r="J81" s="23"/>
    </row>
    <row r="82" spans="1:10" ht="15" x14ac:dyDescent="0.2">
      <c r="A82" s="23">
        <v>0</v>
      </c>
      <c r="B82" s="23">
        <v>0</v>
      </c>
      <c r="C82" s="24">
        <v>9.9</v>
      </c>
      <c r="D82" s="25">
        <v>4.5</v>
      </c>
      <c r="E82" s="24">
        <v>4</v>
      </c>
      <c r="F82" s="24">
        <v>4.8</v>
      </c>
      <c r="G82" s="24">
        <v>3.2</v>
      </c>
      <c r="H82" s="24">
        <v>3.8</v>
      </c>
      <c r="I82" s="23">
        <v>1</v>
      </c>
      <c r="J82" s="23"/>
    </row>
    <row r="83" spans="1:10" ht="15" x14ac:dyDescent="0.2">
      <c r="A83" s="23">
        <v>0</v>
      </c>
      <c r="B83" s="23">
        <v>0</v>
      </c>
      <c r="C83" s="24">
        <v>8.6999999999999993</v>
      </c>
      <c r="D83" s="25">
        <v>4.7</v>
      </c>
      <c r="E83" s="24">
        <v>2.4</v>
      </c>
      <c r="F83" s="24">
        <v>4.5999999999999996</v>
      </c>
      <c r="G83" s="24">
        <v>4.3</v>
      </c>
      <c r="H83" s="24">
        <v>4</v>
      </c>
      <c r="I83" s="23">
        <v>1</v>
      </c>
      <c r="J83" s="23"/>
    </row>
    <row r="84" spans="1:10" ht="15" x14ac:dyDescent="0.2">
      <c r="A84" s="23">
        <v>0</v>
      </c>
      <c r="B84" s="23">
        <v>1</v>
      </c>
      <c r="C84" s="24">
        <v>8.6</v>
      </c>
      <c r="D84" s="25">
        <v>4.4000000000000004</v>
      </c>
      <c r="E84" s="24">
        <v>2.9</v>
      </c>
      <c r="F84" s="24">
        <v>4</v>
      </c>
      <c r="G84" s="24">
        <v>2.7</v>
      </c>
      <c r="H84" s="24">
        <v>3</v>
      </c>
      <c r="I84" s="23">
        <v>0</v>
      </c>
      <c r="J84" s="23"/>
    </row>
    <row r="85" spans="1:10" ht="15" x14ac:dyDescent="0.2">
      <c r="A85" s="23">
        <v>1</v>
      </c>
      <c r="B85" s="23">
        <v>0</v>
      </c>
      <c r="C85" s="24">
        <v>6.4</v>
      </c>
      <c r="D85" s="25">
        <v>3.2</v>
      </c>
      <c r="E85" s="24">
        <v>2.2000000000000002</v>
      </c>
      <c r="F85" s="24">
        <v>5</v>
      </c>
      <c r="G85" s="24">
        <v>2</v>
      </c>
      <c r="H85" s="24">
        <v>1.6</v>
      </c>
      <c r="I85" s="23">
        <v>0</v>
      </c>
      <c r="J85" s="23"/>
    </row>
    <row r="86" spans="1:10" ht="15" x14ac:dyDescent="0.2">
      <c r="A86" s="23">
        <v>0</v>
      </c>
      <c r="B86" s="23">
        <v>1</v>
      </c>
      <c r="C86" s="24">
        <v>7.7</v>
      </c>
      <c r="D86" s="25">
        <v>4.0999999999999996</v>
      </c>
      <c r="E86" s="24">
        <v>1.9</v>
      </c>
      <c r="F86" s="24">
        <v>4.3</v>
      </c>
      <c r="G86" s="24">
        <v>4.7</v>
      </c>
      <c r="H86" s="24">
        <v>4.3</v>
      </c>
      <c r="I86" s="23">
        <v>1</v>
      </c>
      <c r="J86" s="23"/>
    </row>
    <row r="87" spans="1:10" ht="15" x14ac:dyDescent="0.2">
      <c r="A87" s="23">
        <v>1</v>
      </c>
      <c r="B87" s="23">
        <v>0</v>
      </c>
      <c r="C87" s="24">
        <v>7.5</v>
      </c>
      <c r="D87" s="25">
        <v>3.5</v>
      </c>
      <c r="E87" s="24">
        <v>3.5</v>
      </c>
      <c r="F87" s="24">
        <v>4.5</v>
      </c>
      <c r="G87" s="24">
        <v>3.4</v>
      </c>
      <c r="H87" s="24">
        <v>3.4</v>
      </c>
      <c r="I87" s="23">
        <v>0</v>
      </c>
      <c r="J87" s="23"/>
    </row>
    <row r="88" spans="1:10" ht="15" x14ac:dyDescent="0.2">
      <c r="A88" s="23">
        <v>1</v>
      </c>
      <c r="B88" s="23">
        <v>0</v>
      </c>
      <c r="C88" s="24">
        <v>5</v>
      </c>
      <c r="D88" s="25">
        <v>3.6</v>
      </c>
      <c r="E88" s="24">
        <v>3.5</v>
      </c>
      <c r="F88" s="24">
        <v>4.9000000000000004</v>
      </c>
      <c r="G88" s="24">
        <v>2.4</v>
      </c>
      <c r="H88" s="24">
        <v>3.1</v>
      </c>
      <c r="I88" s="23">
        <v>0</v>
      </c>
      <c r="J88" s="23"/>
    </row>
    <row r="89" spans="1:10" ht="15" x14ac:dyDescent="0.2">
      <c r="A89" s="23">
        <v>0</v>
      </c>
      <c r="B89" s="23">
        <v>1</v>
      </c>
      <c r="C89" s="24">
        <v>7.7</v>
      </c>
      <c r="D89" s="25">
        <v>4.0999999999999996</v>
      </c>
      <c r="E89" s="24">
        <v>3.5</v>
      </c>
      <c r="F89" s="24">
        <v>4.3</v>
      </c>
      <c r="G89" s="24">
        <v>5.0999999999999996</v>
      </c>
      <c r="H89" s="24">
        <v>4.3</v>
      </c>
      <c r="I89" s="23">
        <v>1</v>
      </c>
      <c r="J89" s="23"/>
    </row>
    <row r="90" spans="1:10" ht="15" x14ac:dyDescent="0.2">
      <c r="A90" s="23">
        <v>0</v>
      </c>
      <c r="B90" s="23">
        <v>1</v>
      </c>
      <c r="C90" s="24">
        <v>9.1</v>
      </c>
      <c r="D90" s="25">
        <v>3.6</v>
      </c>
      <c r="E90" s="24">
        <v>4.2</v>
      </c>
      <c r="F90" s="24">
        <v>4.5999999999999996</v>
      </c>
      <c r="G90" s="24">
        <v>4.5999999999999996</v>
      </c>
      <c r="H90" s="24">
        <v>3.9</v>
      </c>
      <c r="I90" s="23">
        <v>0</v>
      </c>
      <c r="J90" s="23"/>
    </row>
    <row r="91" spans="1:10" ht="15" x14ac:dyDescent="0.2">
      <c r="A91" s="23">
        <v>1</v>
      </c>
      <c r="B91" s="23">
        <v>1</v>
      </c>
      <c r="C91" s="24">
        <v>5.5</v>
      </c>
      <c r="D91" s="25">
        <v>7</v>
      </c>
      <c r="E91" s="24">
        <v>5.6</v>
      </c>
      <c r="F91" s="24">
        <v>8.1999999999999993</v>
      </c>
      <c r="G91" s="24">
        <v>5.5</v>
      </c>
      <c r="H91" s="24">
        <v>4.9000000000000004</v>
      </c>
      <c r="I91" s="23">
        <v>1</v>
      </c>
      <c r="J91" s="23"/>
    </row>
    <row r="92" spans="1:10" ht="15" x14ac:dyDescent="0.2">
      <c r="A92" s="23">
        <v>0</v>
      </c>
      <c r="B92" s="23">
        <v>0</v>
      </c>
      <c r="C92" s="24">
        <v>9.1</v>
      </c>
      <c r="D92" s="25">
        <v>5.2</v>
      </c>
      <c r="E92" s="24">
        <v>4.4000000000000004</v>
      </c>
      <c r="F92" s="24">
        <v>5.4</v>
      </c>
      <c r="G92" s="24">
        <v>4.4000000000000004</v>
      </c>
      <c r="H92" s="24">
        <v>3.3</v>
      </c>
      <c r="I92" s="23">
        <v>1</v>
      </c>
      <c r="J92" s="23"/>
    </row>
    <row r="93" spans="1:10" ht="15" x14ac:dyDescent="0.2">
      <c r="A93" s="23">
        <v>1</v>
      </c>
      <c r="B93" s="23">
        <v>0</v>
      </c>
      <c r="C93" s="24">
        <v>7.1</v>
      </c>
      <c r="D93" s="25">
        <v>4.2</v>
      </c>
      <c r="E93" s="24">
        <v>2.1</v>
      </c>
      <c r="F93" s="24">
        <v>4.5</v>
      </c>
      <c r="G93" s="24">
        <v>2</v>
      </c>
      <c r="H93" s="24">
        <v>2.4</v>
      </c>
      <c r="I93" s="23">
        <v>0</v>
      </c>
      <c r="J93" s="23"/>
    </row>
    <row r="94" spans="1:10" ht="15" x14ac:dyDescent="0.2">
      <c r="A94" s="23">
        <v>0</v>
      </c>
      <c r="B94" s="23">
        <v>1</v>
      </c>
      <c r="C94" s="24">
        <v>9.1999999999999993</v>
      </c>
      <c r="D94" s="25">
        <v>5.4</v>
      </c>
      <c r="E94" s="24">
        <v>4.2</v>
      </c>
      <c r="F94" s="24">
        <v>4.8</v>
      </c>
      <c r="G94" s="24">
        <v>4.4000000000000004</v>
      </c>
      <c r="H94" s="24">
        <v>4.2</v>
      </c>
      <c r="I94" s="23">
        <v>1</v>
      </c>
      <c r="J94" s="23"/>
    </row>
    <row r="95" spans="1:10" ht="15" x14ac:dyDescent="0.2">
      <c r="A95" s="23">
        <v>1</v>
      </c>
      <c r="B95" s="23">
        <v>1</v>
      </c>
      <c r="C95" s="24">
        <v>9.3000000000000007</v>
      </c>
      <c r="D95" s="25">
        <v>5</v>
      </c>
      <c r="E95" s="24">
        <v>4.5999999999999996</v>
      </c>
      <c r="F95" s="24">
        <v>5.9</v>
      </c>
      <c r="G95" s="24">
        <v>4.8</v>
      </c>
      <c r="H95" s="24">
        <v>4.5999999999999996</v>
      </c>
      <c r="I95" s="23">
        <v>1</v>
      </c>
      <c r="J95" s="23"/>
    </row>
    <row r="96" spans="1:10" ht="15" x14ac:dyDescent="0.2">
      <c r="A96" s="23">
        <v>0</v>
      </c>
      <c r="B96" s="23">
        <v>0</v>
      </c>
      <c r="C96" s="24">
        <v>9.3000000000000007</v>
      </c>
      <c r="D96" s="25">
        <v>5.3</v>
      </c>
      <c r="E96" s="24">
        <v>4.7</v>
      </c>
      <c r="F96" s="24">
        <v>5.5</v>
      </c>
      <c r="G96" s="24">
        <v>3.6</v>
      </c>
      <c r="H96" s="24">
        <v>3.4</v>
      </c>
      <c r="I96" s="23">
        <v>1</v>
      </c>
      <c r="J96" s="23"/>
    </row>
    <row r="97" spans="1:10" ht="15" x14ac:dyDescent="0.2">
      <c r="A97" s="23">
        <v>0</v>
      </c>
      <c r="B97" s="23">
        <v>1</v>
      </c>
      <c r="C97" s="24">
        <v>8.6</v>
      </c>
      <c r="D97" s="25">
        <v>6.3</v>
      </c>
      <c r="E97" s="24">
        <v>2.2999999999999998</v>
      </c>
      <c r="F97" s="24">
        <v>5.7</v>
      </c>
      <c r="G97" s="24">
        <v>4.9000000000000004</v>
      </c>
      <c r="H97" s="24">
        <v>3.6</v>
      </c>
      <c r="I97" s="23">
        <v>1</v>
      </c>
      <c r="J97" s="23"/>
    </row>
    <row r="98" spans="1:10" ht="15" x14ac:dyDescent="0.2">
      <c r="A98" s="23">
        <v>1</v>
      </c>
      <c r="B98" s="23">
        <v>1</v>
      </c>
      <c r="C98" s="24">
        <v>7.4</v>
      </c>
      <c r="D98" s="25">
        <v>3.4</v>
      </c>
      <c r="E98" s="24">
        <v>4.0999999999999996</v>
      </c>
      <c r="F98" s="24">
        <v>4.8</v>
      </c>
      <c r="G98" s="24">
        <v>4.2</v>
      </c>
      <c r="H98" s="24">
        <v>3.7</v>
      </c>
      <c r="I98" s="23">
        <v>0</v>
      </c>
      <c r="J98" s="23"/>
    </row>
    <row r="99" spans="1:10" ht="15" x14ac:dyDescent="0.2">
      <c r="A99" s="23">
        <v>0</v>
      </c>
      <c r="B99" s="23">
        <v>1</v>
      </c>
      <c r="C99" s="24">
        <v>8.6999999999999993</v>
      </c>
      <c r="D99" s="25">
        <v>4.7</v>
      </c>
      <c r="E99" s="24">
        <v>3.1</v>
      </c>
      <c r="F99" s="24">
        <v>2.9</v>
      </c>
      <c r="G99" s="24">
        <v>3.1</v>
      </c>
      <c r="H99" s="24">
        <v>2.5</v>
      </c>
      <c r="I99" s="23">
        <v>1</v>
      </c>
      <c r="J99" s="23"/>
    </row>
    <row r="100" spans="1:10" ht="15" x14ac:dyDescent="0.2">
      <c r="A100" s="23">
        <v>1</v>
      </c>
      <c r="B100" s="23">
        <v>1</v>
      </c>
      <c r="C100" s="24">
        <v>7.8</v>
      </c>
      <c r="D100" s="25">
        <v>4.9000000000000004</v>
      </c>
      <c r="E100" s="24">
        <v>5.2</v>
      </c>
      <c r="F100" s="24">
        <v>7.1</v>
      </c>
      <c r="G100" s="24">
        <v>4.3</v>
      </c>
      <c r="H100" s="24">
        <v>3.9</v>
      </c>
      <c r="I100" s="23">
        <v>1</v>
      </c>
      <c r="J100" s="23"/>
    </row>
    <row r="101" spans="1:10" ht="15" x14ac:dyDescent="0.2">
      <c r="A101" s="23">
        <v>1</v>
      </c>
      <c r="B101" s="23">
        <v>0</v>
      </c>
      <c r="C101" s="24">
        <v>7.9</v>
      </c>
      <c r="D101" s="25">
        <v>3</v>
      </c>
      <c r="E101" s="24">
        <v>5.9</v>
      </c>
      <c r="F101" s="24">
        <v>4.8</v>
      </c>
      <c r="G101" s="24">
        <v>3.4</v>
      </c>
      <c r="H101" s="24">
        <v>3.5</v>
      </c>
      <c r="I101" s="23">
        <v>1</v>
      </c>
      <c r="J101" s="23"/>
    </row>
    <row r="102" spans="1:10" ht="15" x14ac:dyDescent="0.2">
      <c r="A102" s="23">
        <v>1</v>
      </c>
      <c r="B102" s="23">
        <v>0</v>
      </c>
      <c r="C102" s="24">
        <v>7.6</v>
      </c>
      <c r="D102" s="25">
        <v>3.6</v>
      </c>
      <c r="E102" s="24">
        <v>3.4</v>
      </c>
      <c r="F102" s="24">
        <v>4.5999999999999996</v>
      </c>
      <c r="G102" s="24">
        <v>3.1</v>
      </c>
      <c r="H102" s="24">
        <v>3.5</v>
      </c>
      <c r="I102" s="23">
        <v>0</v>
      </c>
      <c r="J102" s="23"/>
    </row>
    <row r="103" spans="1:10" ht="15" x14ac:dyDescent="0.2">
      <c r="A103" s="23">
        <v>1</v>
      </c>
      <c r="B103" s="23">
        <v>1</v>
      </c>
      <c r="C103" s="24">
        <v>9.1999999999999993</v>
      </c>
      <c r="D103" s="25">
        <v>5</v>
      </c>
      <c r="E103" s="24">
        <v>5.2</v>
      </c>
      <c r="F103" s="24">
        <v>6.2</v>
      </c>
      <c r="G103" s="24">
        <v>5.0999999999999996</v>
      </c>
      <c r="H103" s="24">
        <v>4.2</v>
      </c>
      <c r="I103" s="23">
        <v>1</v>
      </c>
      <c r="J103" s="23"/>
    </row>
    <row r="104" spans="1:10" ht="15" x14ac:dyDescent="0.2">
      <c r="A104" s="23">
        <v>1</v>
      </c>
      <c r="B104" s="23">
        <v>1</v>
      </c>
      <c r="C104" s="24">
        <v>7.7</v>
      </c>
      <c r="D104" s="25">
        <v>4.7</v>
      </c>
      <c r="E104" s="24">
        <v>5.2</v>
      </c>
      <c r="F104" s="24">
        <v>7</v>
      </c>
      <c r="G104" s="24">
        <v>4</v>
      </c>
      <c r="H104" s="24">
        <v>3.7</v>
      </c>
      <c r="I104" s="23">
        <v>1</v>
      </c>
      <c r="J104" s="23"/>
    </row>
    <row r="105" spans="1:10" ht="15" x14ac:dyDescent="0.2">
      <c r="A105" s="23">
        <v>0</v>
      </c>
      <c r="B105" s="23">
        <v>1</v>
      </c>
      <c r="C105" s="24">
        <v>9.5</v>
      </c>
      <c r="D105" s="25">
        <v>7.1</v>
      </c>
      <c r="E105" s="24">
        <v>5.6</v>
      </c>
      <c r="F105" s="24">
        <v>6.6</v>
      </c>
      <c r="G105" s="24">
        <v>5.6</v>
      </c>
      <c r="H105" s="24">
        <v>4.4000000000000004</v>
      </c>
      <c r="I105" s="23">
        <v>1</v>
      </c>
      <c r="J105" s="23"/>
    </row>
    <row r="106" spans="1:10" ht="15" x14ac:dyDescent="0.2">
      <c r="A106" s="23">
        <v>1</v>
      </c>
      <c r="B106" s="23">
        <v>0</v>
      </c>
      <c r="C106" s="24">
        <v>6.5</v>
      </c>
      <c r="D106" s="25">
        <v>5.8</v>
      </c>
      <c r="E106" s="24">
        <v>4.7</v>
      </c>
      <c r="F106" s="24">
        <v>6</v>
      </c>
      <c r="G106" s="24">
        <v>5</v>
      </c>
      <c r="H106" s="24">
        <v>4.5999999999999996</v>
      </c>
      <c r="I106" s="23">
        <v>1</v>
      </c>
      <c r="J106" s="23"/>
    </row>
    <row r="107" spans="1:10" ht="15" x14ac:dyDescent="0.2">
      <c r="A107" s="23">
        <v>1</v>
      </c>
      <c r="B107" s="23">
        <v>0</v>
      </c>
      <c r="C107" s="24">
        <v>8.3000000000000007</v>
      </c>
      <c r="D107" s="25">
        <v>3.4</v>
      </c>
      <c r="E107" s="24">
        <v>3.4</v>
      </c>
      <c r="F107" s="24">
        <v>5.2</v>
      </c>
      <c r="G107" s="24">
        <v>4.2</v>
      </c>
      <c r="H107" s="24">
        <v>3.9</v>
      </c>
      <c r="I107" s="23">
        <v>1</v>
      </c>
      <c r="J107" s="23"/>
    </row>
    <row r="108" spans="1:10" ht="15" x14ac:dyDescent="0.2">
      <c r="A108" s="23">
        <v>0</v>
      </c>
      <c r="B108" s="23">
        <v>1</v>
      </c>
      <c r="C108" s="24">
        <v>9.6</v>
      </c>
      <c r="D108" s="25">
        <v>5.6</v>
      </c>
      <c r="E108" s="24">
        <v>4.8</v>
      </c>
      <c r="F108" s="24">
        <v>5.5</v>
      </c>
      <c r="G108" s="24">
        <v>4.4000000000000004</v>
      </c>
      <c r="H108" s="24">
        <v>4.9000000000000004</v>
      </c>
      <c r="I108" s="23">
        <v>1</v>
      </c>
      <c r="J108" s="23"/>
    </row>
    <row r="109" spans="1:10" ht="15" x14ac:dyDescent="0.2">
      <c r="A109" s="23">
        <v>1</v>
      </c>
      <c r="B109" s="23">
        <v>0</v>
      </c>
      <c r="C109" s="24">
        <v>5.9</v>
      </c>
      <c r="D109" s="25">
        <v>5.5</v>
      </c>
      <c r="E109" s="24">
        <v>6</v>
      </c>
      <c r="F109" s="24">
        <v>6.2</v>
      </c>
      <c r="G109" s="24">
        <v>5.8</v>
      </c>
      <c r="H109" s="24">
        <v>5.4</v>
      </c>
      <c r="I109" s="23">
        <v>1</v>
      </c>
      <c r="J109" s="23"/>
    </row>
    <row r="110" spans="1:10" ht="15" x14ac:dyDescent="0.2">
      <c r="A110" s="23">
        <v>0</v>
      </c>
      <c r="B110" s="23">
        <v>1</v>
      </c>
      <c r="C110" s="24">
        <v>8.6999999999999993</v>
      </c>
      <c r="D110" s="25">
        <v>3.7</v>
      </c>
      <c r="E110" s="24">
        <v>4.5999999999999996</v>
      </c>
      <c r="F110" s="24">
        <v>4.8</v>
      </c>
      <c r="G110" s="24">
        <v>4.5999999999999996</v>
      </c>
      <c r="H110" s="24">
        <v>4.2</v>
      </c>
      <c r="I110" s="23">
        <v>1</v>
      </c>
      <c r="J110" s="23"/>
    </row>
    <row r="111" spans="1:10" ht="15" x14ac:dyDescent="0.2">
      <c r="A111" s="23">
        <v>0</v>
      </c>
      <c r="B111" s="23">
        <v>0</v>
      </c>
      <c r="C111" s="24">
        <v>6.7</v>
      </c>
      <c r="D111" s="25">
        <v>3.2</v>
      </c>
      <c r="E111" s="24">
        <v>2.2999999999999998</v>
      </c>
      <c r="F111" s="24">
        <v>4.5</v>
      </c>
      <c r="G111" s="24">
        <v>3.8</v>
      </c>
      <c r="H111" s="24">
        <v>3.1</v>
      </c>
      <c r="I111" s="23">
        <v>0</v>
      </c>
      <c r="J111" s="23"/>
    </row>
    <row r="112" spans="1:10" ht="15" x14ac:dyDescent="0.2">
      <c r="A112" s="23">
        <v>0</v>
      </c>
      <c r="B112" s="23">
        <v>1</v>
      </c>
      <c r="C112" s="24">
        <v>9.6999999999999993</v>
      </c>
      <c r="D112" s="25">
        <v>6.5</v>
      </c>
      <c r="E112" s="24">
        <v>3.4</v>
      </c>
      <c r="F112" s="24">
        <v>6.1</v>
      </c>
      <c r="G112" s="24">
        <v>3.7</v>
      </c>
      <c r="H112" s="24">
        <v>4.0999999999999996</v>
      </c>
      <c r="I112" s="23">
        <v>1</v>
      </c>
      <c r="J112" s="23"/>
    </row>
    <row r="113" spans="1:10" ht="15" x14ac:dyDescent="0.2">
      <c r="A113" s="23">
        <v>0</v>
      </c>
      <c r="B113" s="23">
        <v>1</v>
      </c>
      <c r="C113" s="24">
        <v>8.8000000000000007</v>
      </c>
      <c r="D113" s="25">
        <v>5</v>
      </c>
      <c r="E113" s="24">
        <v>3.3</v>
      </c>
      <c r="F113" s="24">
        <v>4.5</v>
      </c>
      <c r="G113" s="24">
        <v>4</v>
      </c>
      <c r="H113" s="24">
        <v>3.9</v>
      </c>
      <c r="I113" s="23">
        <v>0</v>
      </c>
      <c r="J113" s="23"/>
    </row>
    <row r="114" spans="1:10" ht="15" x14ac:dyDescent="0.2">
      <c r="A114" s="23">
        <v>1</v>
      </c>
      <c r="B114" s="23">
        <v>0</v>
      </c>
      <c r="C114" s="24">
        <v>8.1999999999999993</v>
      </c>
      <c r="D114" s="25">
        <v>3.6</v>
      </c>
      <c r="E114" s="24">
        <v>4.5</v>
      </c>
      <c r="F114" s="24">
        <v>5</v>
      </c>
      <c r="G114" s="24">
        <v>4.5</v>
      </c>
      <c r="H114" s="24">
        <v>4.5</v>
      </c>
      <c r="I114" s="23">
        <v>1</v>
      </c>
      <c r="J114" s="23"/>
    </row>
    <row r="115" spans="1:10" ht="15" x14ac:dyDescent="0.2">
      <c r="A115" s="23">
        <v>1</v>
      </c>
      <c r="B115" s="23">
        <v>1</v>
      </c>
      <c r="C115" s="24">
        <v>8.9</v>
      </c>
      <c r="D115" s="25">
        <v>5.8</v>
      </c>
      <c r="E115" s="24">
        <v>6.3</v>
      </c>
      <c r="F115" s="24">
        <v>6.9</v>
      </c>
      <c r="G115" s="24">
        <v>4.2</v>
      </c>
      <c r="H115" s="24">
        <v>4.2</v>
      </c>
      <c r="I115" s="23">
        <v>1</v>
      </c>
      <c r="J115" s="23"/>
    </row>
    <row r="116" spans="1:10" ht="15" x14ac:dyDescent="0.2">
      <c r="A116" s="23">
        <v>1</v>
      </c>
      <c r="B116" s="23">
        <v>1</v>
      </c>
      <c r="C116" s="24">
        <v>8.4</v>
      </c>
      <c r="D116" s="25">
        <v>5.3</v>
      </c>
      <c r="E116" s="24">
        <v>3.2</v>
      </c>
      <c r="F116" s="24">
        <v>5.9</v>
      </c>
      <c r="G116" s="24">
        <v>4</v>
      </c>
      <c r="H116" s="24">
        <v>3.6</v>
      </c>
      <c r="I116" s="23">
        <v>1</v>
      </c>
      <c r="J116" s="23"/>
    </row>
    <row r="117" spans="1:10" ht="15" x14ac:dyDescent="0.2">
      <c r="A117" s="23">
        <v>1</v>
      </c>
      <c r="B117" s="23">
        <v>1</v>
      </c>
      <c r="C117" s="24">
        <v>7.7</v>
      </c>
      <c r="D117" s="25">
        <v>4.7</v>
      </c>
      <c r="E117" s="24">
        <v>4.3</v>
      </c>
      <c r="F117" s="24">
        <v>7</v>
      </c>
      <c r="G117" s="24">
        <v>5.0999999999999996</v>
      </c>
      <c r="H117" s="24">
        <v>3.7</v>
      </c>
      <c r="I117" s="23">
        <v>0</v>
      </c>
      <c r="J117" s="23"/>
    </row>
    <row r="118" spans="1:10" ht="15" x14ac:dyDescent="0.2">
      <c r="A118" s="23">
        <v>1</v>
      </c>
      <c r="B118" s="23">
        <v>1</v>
      </c>
      <c r="C118" s="24">
        <v>9.1999999999999993</v>
      </c>
      <c r="D118" s="25">
        <v>6.5</v>
      </c>
      <c r="E118" s="24">
        <v>4.9000000000000004</v>
      </c>
      <c r="F118" s="24">
        <v>6.2</v>
      </c>
      <c r="G118" s="24">
        <v>4.2</v>
      </c>
      <c r="H118" s="24">
        <v>4.2</v>
      </c>
      <c r="I118" s="23">
        <v>1</v>
      </c>
      <c r="J118" s="23"/>
    </row>
    <row r="119" spans="1:10" ht="15" x14ac:dyDescent="0.2">
      <c r="A119" s="23">
        <v>1</v>
      </c>
      <c r="B119" s="23">
        <v>0</v>
      </c>
      <c r="C119" s="24">
        <v>7.3</v>
      </c>
      <c r="D119" s="25">
        <v>3.6</v>
      </c>
      <c r="E119" s="24">
        <v>5.4</v>
      </c>
      <c r="F119" s="24">
        <v>6.1</v>
      </c>
      <c r="G119" s="24">
        <v>2.8</v>
      </c>
      <c r="H119" s="24">
        <v>2.9</v>
      </c>
      <c r="I119" s="23">
        <v>0</v>
      </c>
      <c r="J119" s="23"/>
    </row>
    <row r="120" spans="1:10" ht="15" x14ac:dyDescent="0.2">
      <c r="A120" s="23">
        <v>0</v>
      </c>
      <c r="B120" s="23">
        <v>1</v>
      </c>
      <c r="C120" s="24">
        <v>9</v>
      </c>
      <c r="D120" s="25">
        <v>5.6</v>
      </c>
      <c r="E120" s="24">
        <v>3</v>
      </c>
      <c r="F120" s="24">
        <v>5</v>
      </c>
      <c r="G120" s="24">
        <v>3.3</v>
      </c>
      <c r="H120" s="24">
        <v>3.1</v>
      </c>
      <c r="I120" s="23">
        <v>1</v>
      </c>
      <c r="J120" s="23"/>
    </row>
    <row r="121" spans="1:10" ht="15" x14ac:dyDescent="0.2">
      <c r="A121" s="23">
        <v>1</v>
      </c>
      <c r="B121" s="23">
        <v>0</v>
      </c>
      <c r="C121" s="24">
        <v>8.1</v>
      </c>
      <c r="D121" s="25">
        <v>2.5</v>
      </c>
      <c r="E121" s="24">
        <v>4.0999999999999996</v>
      </c>
      <c r="F121" s="24">
        <v>3.8</v>
      </c>
      <c r="G121" s="24">
        <v>2.6</v>
      </c>
      <c r="H121" s="24">
        <v>3</v>
      </c>
      <c r="I121" s="23">
        <v>0</v>
      </c>
      <c r="J121" s="23"/>
    </row>
    <row r="122" spans="1:10" ht="15" x14ac:dyDescent="0.2">
      <c r="A122" s="23">
        <v>1</v>
      </c>
      <c r="B122" s="23">
        <v>1</v>
      </c>
      <c r="C122" s="24">
        <v>7.4</v>
      </c>
      <c r="D122" s="25">
        <v>6.6</v>
      </c>
      <c r="E122" s="24">
        <v>5</v>
      </c>
      <c r="F122" s="24">
        <v>6.9</v>
      </c>
      <c r="G122" s="24">
        <v>5.7</v>
      </c>
      <c r="H122" s="24">
        <v>5.5</v>
      </c>
      <c r="I122" s="23">
        <v>1</v>
      </c>
      <c r="J122" s="23"/>
    </row>
    <row r="123" spans="1:10" ht="15" x14ac:dyDescent="0.2">
      <c r="A123" s="23">
        <v>1</v>
      </c>
      <c r="B123" s="23">
        <v>0</v>
      </c>
      <c r="C123" s="24">
        <v>7.9</v>
      </c>
      <c r="D123" s="25">
        <v>4.5</v>
      </c>
      <c r="E123" s="24">
        <v>4.3</v>
      </c>
      <c r="F123" s="24">
        <v>4.8</v>
      </c>
      <c r="G123" s="24">
        <v>4.8</v>
      </c>
      <c r="H123" s="24">
        <v>3.5</v>
      </c>
      <c r="I123" s="23">
        <v>0</v>
      </c>
      <c r="J123" s="23"/>
    </row>
    <row r="124" spans="1:10" ht="15" x14ac:dyDescent="0.2">
      <c r="A124" s="23">
        <v>1</v>
      </c>
      <c r="B124" s="23">
        <v>0</v>
      </c>
      <c r="C124" s="24">
        <v>7.7</v>
      </c>
      <c r="D124" s="25">
        <v>2.2000000000000002</v>
      </c>
      <c r="E124" s="24">
        <v>2.4</v>
      </c>
      <c r="F124" s="24">
        <v>3.4</v>
      </c>
      <c r="G124" s="24">
        <v>3.2</v>
      </c>
      <c r="H124" s="24">
        <v>2.6</v>
      </c>
      <c r="I124" s="23">
        <v>0</v>
      </c>
      <c r="J124" s="23"/>
    </row>
    <row r="125" spans="1:10" ht="15" x14ac:dyDescent="0.2">
      <c r="A125" s="23">
        <v>1</v>
      </c>
      <c r="B125" s="23">
        <v>1</v>
      </c>
      <c r="C125" s="24">
        <v>9.4</v>
      </c>
      <c r="D125" s="25">
        <v>4</v>
      </c>
      <c r="E125" s="24">
        <v>3.2</v>
      </c>
      <c r="F125" s="24">
        <v>4.5999999999999996</v>
      </c>
      <c r="G125" s="24">
        <v>5.8</v>
      </c>
      <c r="H125" s="24">
        <v>4.5999999999999996</v>
      </c>
      <c r="I125" s="23">
        <v>1</v>
      </c>
      <c r="J125" s="23"/>
    </row>
    <row r="126" spans="1:10" ht="15" x14ac:dyDescent="0.2">
      <c r="A126" s="23">
        <v>1</v>
      </c>
      <c r="B126" s="23">
        <v>0</v>
      </c>
      <c r="C126" s="24">
        <v>7.2</v>
      </c>
      <c r="D126" s="25">
        <v>4.3</v>
      </c>
      <c r="E126" s="24">
        <v>3.9</v>
      </c>
      <c r="F126" s="24">
        <v>4.7</v>
      </c>
      <c r="G126" s="24">
        <v>3.2</v>
      </c>
      <c r="H126" s="24">
        <v>2.5</v>
      </c>
      <c r="I126" s="23">
        <v>0</v>
      </c>
      <c r="J126" s="23"/>
    </row>
    <row r="127" spans="1:10" ht="15" x14ac:dyDescent="0.2">
      <c r="A127" s="23">
        <v>0</v>
      </c>
      <c r="B127" s="23">
        <v>1</v>
      </c>
      <c r="C127" s="24">
        <v>8.3000000000000007</v>
      </c>
      <c r="D127" s="25">
        <v>5.2</v>
      </c>
      <c r="E127" s="24">
        <v>5.3</v>
      </c>
      <c r="F127" s="24">
        <v>6.1</v>
      </c>
      <c r="G127" s="24">
        <v>4.0999999999999996</v>
      </c>
      <c r="H127" s="24">
        <v>3.1</v>
      </c>
      <c r="I127" s="23">
        <v>1</v>
      </c>
      <c r="J127" s="23"/>
    </row>
    <row r="128" spans="1:10" ht="15" x14ac:dyDescent="0.2">
      <c r="A128" s="23">
        <v>0</v>
      </c>
      <c r="B128" s="23">
        <v>0</v>
      </c>
      <c r="C128" s="24">
        <v>7.9</v>
      </c>
      <c r="D128" s="25">
        <v>5.4</v>
      </c>
      <c r="E128" s="24">
        <v>4.9000000000000004</v>
      </c>
      <c r="F128" s="24">
        <v>5.8</v>
      </c>
      <c r="G128" s="24">
        <v>4.5999999999999996</v>
      </c>
      <c r="H128" s="24">
        <v>4.3</v>
      </c>
      <c r="I128" s="23">
        <v>0</v>
      </c>
      <c r="J128" s="23"/>
    </row>
    <row r="129" spans="1:10" ht="15" x14ac:dyDescent="0.2">
      <c r="A129" s="23">
        <v>1</v>
      </c>
      <c r="B129" s="23">
        <v>0</v>
      </c>
      <c r="C129" s="24">
        <v>7.3</v>
      </c>
      <c r="D129" s="25">
        <v>3.6</v>
      </c>
      <c r="E129" s="24">
        <v>3.6</v>
      </c>
      <c r="F129" s="24">
        <v>6.1</v>
      </c>
      <c r="G129" s="24">
        <v>3.3</v>
      </c>
      <c r="H129" s="24">
        <v>2.9</v>
      </c>
      <c r="I129" s="23">
        <v>0</v>
      </c>
      <c r="J129" s="23"/>
    </row>
    <row r="130" spans="1:10" ht="15" x14ac:dyDescent="0.2">
      <c r="A130" s="23">
        <v>1</v>
      </c>
      <c r="B130" s="23">
        <v>1</v>
      </c>
      <c r="C130" s="24">
        <v>9.6</v>
      </c>
      <c r="D130" s="25">
        <v>7.2</v>
      </c>
      <c r="E130" s="24">
        <v>5.6</v>
      </c>
      <c r="F130" s="24">
        <v>7.8</v>
      </c>
      <c r="G130" s="24">
        <v>4.4000000000000004</v>
      </c>
      <c r="H130" s="24">
        <v>4.3</v>
      </c>
      <c r="I130" s="23">
        <v>1</v>
      </c>
      <c r="J130" s="23"/>
    </row>
    <row r="131" spans="1:10" ht="15" x14ac:dyDescent="0.2">
      <c r="A131" s="23">
        <v>0</v>
      </c>
      <c r="B131" s="23">
        <v>0</v>
      </c>
      <c r="C131" s="24">
        <v>8.3000000000000007</v>
      </c>
      <c r="D131" s="25">
        <v>2.8</v>
      </c>
      <c r="E131" s="24">
        <v>3</v>
      </c>
      <c r="F131" s="24">
        <v>2.5</v>
      </c>
      <c r="G131" s="24">
        <v>1.2</v>
      </c>
      <c r="H131" s="24">
        <v>2.1</v>
      </c>
      <c r="I131" s="23">
        <v>0</v>
      </c>
      <c r="J131" s="23"/>
    </row>
    <row r="132" spans="1:10" ht="15" x14ac:dyDescent="0.2">
      <c r="A132" s="23">
        <v>0</v>
      </c>
      <c r="B132" s="23">
        <v>1</v>
      </c>
      <c r="C132" s="24">
        <v>8.6</v>
      </c>
      <c r="D132" s="25">
        <v>5.0999999999999996</v>
      </c>
      <c r="E132" s="24">
        <v>2.9</v>
      </c>
      <c r="F132" s="24">
        <v>4.7</v>
      </c>
      <c r="G132" s="24">
        <v>5</v>
      </c>
      <c r="H132" s="24">
        <v>4</v>
      </c>
      <c r="I132" s="23">
        <v>0</v>
      </c>
      <c r="J132" s="23"/>
    </row>
    <row r="133" spans="1:10" ht="15" x14ac:dyDescent="0.2">
      <c r="A133" s="23">
        <v>0</v>
      </c>
      <c r="B133" s="23">
        <v>0</v>
      </c>
      <c r="C133" s="24">
        <v>8</v>
      </c>
      <c r="D133" s="25">
        <v>2.5</v>
      </c>
      <c r="E133" s="24">
        <v>3.4</v>
      </c>
      <c r="F133" s="24">
        <v>3</v>
      </c>
      <c r="G133" s="24">
        <v>4.5999999999999996</v>
      </c>
      <c r="H133" s="24">
        <v>4.7</v>
      </c>
      <c r="I133" s="23">
        <v>0</v>
      </c>
      <c r="J133" s="23"/>
    </row>
    <row r="134" spans="1:10" ht="15" x14ac:dyDescent="0.2">
      <c r="A134" s="23">
        <v>1</v>
      </c>
      <c r="B134" s="23">
        <v>0</v>
      </c>
      <c r="C134" s="24">
        <v>6.4</v>
      </c>
      <c r="D134" s="25">
        <v>3.2</v>
      </c>
      <c r="E134" s="24">
        <v>2.2000000000000002</v>
      </c>
      <c r="F134" s="24">
        <v>5</v>
      </c>
      <c r="G134" s="24">
        <v>2.4</v>
      </c>
      <c r="H134" s="24">
        <v>1.6</v>
      </c>
      <c r="I134" s="23">
        <v>0</v>
      </c>
      <c r="J134" s="23"/>
    </row>
    <row r="135" spans="1:10" ht="15" x14ac:dyDescent="0.2">
      <c r="A135" s="23">
        <v>1</v>
      </c>
      <c r="B135" s="23">
        <v>0</v>
      </c>
      <c r="C135" s="24">
        <v>6.6</v>
      </c>
      <c r="D135" s="25">
        <v>3.8</v>
      </c>
      <c r="E135" s="24">
        <v>3.2</v>
      </c>
      <c r="F135" s="24">
        <v>6.6</v>
      </c>
      <c r="G135" s="24">
        <v>4.3</v>
      </c>
      <c r="H135" s="24">
        <v>3.3</v>
      </c>
      <c r="I135" s="23">
        <v>0</v>
      </c>
      <c r="J135" s="23"/>
    </row>
    <row r="136" spans="1:10" ht="15" x14ac:dyDescent="0.2">
      <c r="A136" s="23">
        <v>0</v>
      </c>
      <c r="B136" s="23">
        <v>1</v>
      </c>
      <c r="C136" s="24">
        <v>7.6</v>
      </c>
      <c r="D136" s="25">
        <v>4</v>
      </c>
      <c r="E136" s="24">
        <v>3.2</v>
      </c>
      <c r="F136" s="24">
        <v>4.2</v>
      </c>
      <c r="G136" s="24">
        <v>3.6</v>
      </c>
      <c r="H136" s="24">
        <v>4.2</v>
      </c>
      <c r="I136" s="23">
        <v>1</v>
      </c>
      <c r="J136" s="23"/>
    </row>
    <row r="137" spans="1:10" ht="15" x14ac:dyDescent="0.2">
      <c r="A137" s="23">
        <v>0</v>
      </c>
      <c r="B137" s="23">
        <v>1</v>
      </c>
      <c r="C137" s="24">
        <v>9.4</v>
      </c>
      <c r="D137" s="25">
        <v>4.0999999999999996</v>
      </c>
      <c r="E137" s="24">
        <v>3.4</v>
      </c>
      <c r="F137" s="24">
        <v>4.7</v>
      </c>
      <c r="G137" s="24">
        <v>5.0999999999999996</v>
      </c>
      <c r="H137" s="24">
        <v>4.4000000000000004</v>
      </c>
      <c r="I137" s="23">
        <v>1</v>
      </c>
      <c r="J137" s="23"/>
    </row>
    <row r="138" spans="1:10" ht="15" x14ac:dyDescent="0.2">
      <c r="A138" s="23">
        <v>0</v>
      </c>
      <c r="B138" s="23">
        <v>0</v>
      </c>
      <c r="C138" s="24">
        <v>8.3000000000000007</v>
      </c>
      <c r="D138" s="25">
        <v>2.8</v>
      </c>
      <c r="E138" s="24">
        <v>3</v>
      </c>
      <c r="F138" s="24">
        <v>2.5</v>
      </c>
      <c r="G138" s="24">
        <v>1.8</v>
      </c>
      <c r="H138" s="24">
        <v>2.1</v>
      </c>
      <c r="I138" s="23">
        <v>0</v>
      </c>
      <c r="J138" s="23"/>
    </row>
    <row r="139" spans="1:10" ht="15" x14ac:dyDescent="0.2">
      <c r="A139" s="23">
        <v>1</v>
      </c>
      <c r="B139" s="23">
        <v>1</v>
      </c>
      <c r="C139" s="24">
        <v>7.8</v>
      </c>
      <c r="D139" s="25">
        <v>4.9000000000000004</v>
      </c>
      <c r="E139" s="24">
        <v>5.8</v>
      </c>
      <c r="F139" s="24">
        <v>7.1</v>
      </c>
      <c r="G139" s="24">
        <v>4.0999999999999996</v>
      </c>
      <c r="H139" s="24">
        <v>3.9</v>
      </c>
      <c r="I139" s="23">
        <v>0</v>
      </c>
      <c r="J139" s="23"/>
    </row>
    <row r="140" spans="1:10" ht="15" x14ac:dyDescent="0.2">
      <c r="A140" s="23">
        <v>1</v>
      </c>
      <c r="B140" s="23">
        <v>0</v>
      </c>
      <c r="C140" s="24">
        <v>7.1</v>
      </c>
      <c r="D140" s="25">
        <v>4.2</v>
      </c>
      <c r="E140" s="24">
        <v>2.8</v>
      </c>
      <c r="F140" s="24">
        <v>4.5</v>
      </c>
      <c r="G140" s="24">
        <v>2.8</v>
      </c>
      <c r="H140" s="24">
        <v>2.4</v>
      </c>
      <c r="I140" s="23">
        <v>0</v>
      </c>
      <c r="J140" s="23"/>
    </row>
    <row r="141" spans="1:10" ht="15" x14ac:dyDescent="0.2">
      <c r="A141" s="23">
        <v>1</v>
      </c>
      <c r="B141" s="23">
        <v>1</v>
      </c>
      <c r="C141" s="24">
        <v>7.6</v>
      </c>
      <c r="D141" s="25">
        <v>3.6</v>
      </c>
      <c r="E141" s="24">
        <v>2.2000000000000002</v>
      </c>
      <c r="F141" s="24">
        <v>5</v>
      </c>
      <c r="G141" s="24">
        <v>4.4000000000000004</v>
      </c>
      <c r="H141" s="24">
        <v>3.9</v>
      </c>
      <c r="I141" s="23">
        <v>0</v>
      </c>
      <c r="J141" s="23"/>
    </row>
    <row r="142" spans="1:10" ht="15" x14ac:dyDescent="0.2">
      <c r="A142" s="23">
        <v>1</v>
      </c>
      <c r="B142" s="23">
        <v>0</v>
      </c>
      <c r="C142" s="24">
        <v>5.6</v>
      </c>
      <c r="D142" s="25">
        <v>4.9000000000000004</v>
      </c>
      <c r="E142" s="24">
        <v>5.2</v>
      </c>
      <c r="F142" s="24">
        <v>5.6</v>
      </c>
      <c r="G142" s="24">
        <v>4.5</v>
      </c>
      <c r="H142" s="24">
        <v>4.5</v>
      </c>
      <c r="I142" s="23">
        <v>0</v>
      </c>
      <c r="J142" s="23"/>
    </row>
    <row r="143" spans="1:10" ht="15" x14ac:dyDescent="0.2">
      <c r="A143" s="23">
        <v>0</v>
      </c>
      <c r="B143" s="23">
        <v>0</v>
      </c>
      <c r="C143" s="24">
        <v>9.9</v>
      </c>
      <c r="D143" s="25">
        <v>4.3</v>
      </c>
      <c r="E143" s="24">
        <v>1.5</v>
      </c>
      <c r="F143" s="24">
        <v>3.5</v>
      </c>
      <c r="G143" s="24">
        <v>4</v>
      </c>
      <c r="H143" s="24">
        <v>4</v>
      </c>
      <c r="I143" s="23">
        <v>1</v>
      </c>
      <c r="J143" s="23"/>
    </row>
    <row r="144" spans="1:10" ht="15" x14ac:dyDescent="0.2">
      <c r="A144" s="23">
        <v>1</v>
      </c>
      <c r="B144" s="23">
        <v>1</v>
      </c>
      <c r="C144" s="24">
        <v>9.1999999999999993</v>
      </c>
      <c r="D144" s="25">
        <v>4.9000000000000004</v>
      </c>
      <c r="E144" s="24">
        <v>4.9000000000000004</v>
      </c>
      <c r="F144" s="24">
        <v>5.8</v>
      </c>
      <c r="G144" s="24">
        <v>4.2</v>
      </c>
      <c r="H144" s="24">
        <v>4.5</v>
      </c>
      <c r="I144" s="23">
        <v>1</v>
      </c>
      <c r="J144" s="23"/>
    </row>
    <row r="145" spans="1:10" ht="15" x14ac:dyDescent="0.2">
      <c r="A145" s="23">
        <v>0</v>
      </c>
      <c r="B145" s="23">
        <v>0</v>
      </c>
      <c r="C145" s="24">
        <v>9.1</v>
      </c>
      <c r="D145" s="25">
        <v>5.3</v>
      </c>
      <c r="E145" s="24">
        <v>3.1</v>
      </c>
      <c r="F145" s="24">
        <v>4.5</v>
      </c>
      <c r="G145" s="24">
        <v>4.5</v>
      </c>
      <c r="H145" s="24">
        <v>4.2</v>
      </c>
      <c r="I145" s="23">
        <v>0</v>
      </c>
      <c r="J145" s="23"/>
    </row>
    <row r="146" spans="1:10" ht="15" x14ac:dyDescent="0.2">
      <c r="A146" s="23">
        <v>0</v>
      </c>
      <c r="B146" s="23">
        <v>0</v>
      </c>
      <c r="C146" s="24">
        <v>9.9</v>
      </c>
      <c r="D146" s="25">
        <v>5.7</v>
      </c>
      <c r="E146" s="24">
        <v>3.4</v>
      </c>
      <c r="F146" s="24">
        <v>4.5</v>
      </c>
      <c r="G146" s="24">
        <v>3.8</v>
      </c>
      <c r="H146" s="24">
        <v>3.5</v>
      </c>
      <c r="I146" s="23">
        <v>1</v>
      </c>
      <c r="J146" s="23"/>
    </row>
    <row r="147" spans="1:10" ht="15" x14ac:dyDescent="0.2">
      <c r="A147" s="23">
        <v>0</v>
      </c>
      <c r="B147" s="23">
        <v>1</v>
      </c>
      <c r="C147" s="24">
        <v>9.9</v>
      </c>
      <c r="D147" s="25">
        <v>5.7</v>
      </c>
      <c r="E147" s="24">
        <v>3.2</v>
      </c>
      <c r="F147" s="24">
        <v>4.5</v>
      </c>
      <c r="G147" s="24">
        <v>4.0999999999999996</v>
      </c>
      <c r="H147" s="24">
        <v>3.5</v>
      </c>
      <c r="I147" s="23">
        <v>1</v>
      </c>
      <c r="J147" s="23"/>
    </row>
    <row r="148" spans="1:10" ht="15" x14ac:dyDescent="0.2">
      <c r="A148" s="23">
        <v>1</v>
      </c>
      <c r="B148" s="23">
        <v>0</v>
      </c>
      <c r="C148" s="24">
        <v>6.6</v>
      </c>
      <c r="D148" s="25">
        <v>3.8</v>
      </c>
      <c r="E148" s="24">
        <v>4.5</v>
      </c>
      <c r="F148" s="24">
        <v>6.6</v>
      </c>
      <c r="G148" s="24">
        <v>4.5999999999999996</v>
      </c>
      <c r="H148" s="24">
        <v>3.3</v>
      </c>
      <c r="I148" s="23">
        <v>0</v>
      </c>
      <c r="J148" s="23"/>
    </row>
    <row r="149" spans="1:10" ht="15" x14ac:dyDescent="0.2">
      <c r="A149" s="23">
        <v>0</v>
      </c>
      <c r="B149" s="23">
        <v>0</v>
      </c>
      <c r="C149" s="24">
        <v>9.1</v>
      </c>
      <c r="D149" s="25">
        <v>5.2</v>
      </c>
      <c r="E149" s="24">
        <v>4.0999999999999996</v>
      </c>
      <c r="F149" s="24">
        <v>5.4</v>
      </c>
      <c r="G149" s="24">
        <v>3.7</v>
      </c>
      <c r="H149" s="24">
        <v>3.3</v>
      </c>
      <c r="I149" s="23">
        <v>0</v>
      </c>
      <c r="J149" s="23"/>
    </row>
    <row r="150" spans="1:10" ht="15" x14ac:dyDescent="0.2">
      <c r="A150" s="23">
        <v>1</v>
      </c>
      <c r="B150" s="23">
        <v>1</v>
      </c>
      <c r="C150" s="24">
        <v>5.0999999999999996</v>
      </c>
      <c r="D150" s="25">
        <v>6.6</v>
      </c>
      <c r="E150" s="24">
        <v>5.8</v>
      </c>
      <c r="F150" s="24">
        <v>7.8</v>
      </c>
      <c r="G150" s="24">
        <v>5.0999999999999996</v>
      </c>
      <c r="H150" s="24">
        <v>4.5</v>
      </c>
      <c r="I150" s="23">
        <v>1</v>
      </c>
      <c r="J150" s="23"/>
    </row>
    <row r="151" spans="1:10" ht="15" x14ac:dyDescent="0.2">
      <c r="A151" s="23">
        <v>1</v>
      </c>
      <c r="B151" s="23">
        <v>0</v>
      </c>
      <c r="C151" s="24">
        <v>6</v>
      </c>
      <c r="D151" s="25">
        <v>4.0999999999999996</v>
      </c>
      <c r="E151" s="24">
        <v>4.8</v>
      </c>
      <c r="F151" s="24">
        <v>5.3</v>
      </c>
      <c r="G151" s="24">
        <v>4.3</v>
      </c>
      <c r="H151" s="24">
        <v>4</v>
      </c>
      <c r="I151" s="23">
        <v>0</v>
      </c>
      <c r="J151" s="23"/>
    </row>
    <row r="152" spans="1:10" ht="15" x14ac:dyDescent="0.2">
      <c r="A152" s="23">
        <v>1</v>
      </c>
      <c r="B152" s="23">
        <v>0</v>
      </c>
      <c r="C152" s="24">
        <v>8.9</v>
      </c>
      <c r="D152" s="25">
        <v>5.8</v>
      </c>
      <c r="E152" s="24">
        <v>4.3</v>
      </c>
      <c r="F152" s="24">
        <v>6.9</v>
      </c>
      <c r="G152" s="24">
        <v>5</v>
      </c>
      <c r="H152" s="24">
        <v>4.2</v>
      </c>
      <c r="I152" s="23">
        <v>0</v>
      </c>
      <c r="J152" s="23"/>
    </row>
    <row r="153" spans="1:10" ht="15" x14ac:dyDescent="0.2">
      <c r="A153" s="23">
        <v>1</v>
      </c>
      <c r="B153" s="23">
        <v>0</v>
      </c>
      <c r="C153" s="24">
        <v>6.2</v>
      </c>
      <c r="D153" s="25">
        <v>3.3</v>
      </c>
      <c r="E153" s="24">
        <v>4</v>
      </c>
      <c r="F153" s="24">
        <v>5.0999999999999996</v>
      </c>
      <c r="G153" s="24">
        <v>4</v>
      </c>
      <c r="H153" s="24">
        <v>3.7</v>
      </c>
      <c r="I153" s="23">
        <v>0</v>
      </c>
      <c r="J153" s="23"/>
    </row>
    <row r="154" spans="1:10" ht="15" x14ac:dyDescent="0.2">
      <c r="A154" s="23">
        <v>1</v>
      </c>
      <c r="B154" s="23">
        <v>0</v>
      </c>
      <c r="C154" s="24">
        <v>7.2</v>
      </c>
      <c r="D154" s="25">
        <v>4.3</v>
      </c>
      <c r="E154" s="24">
        <v>3.6</v>
      </c>
      <c r="F154" s="24">
        <v>4.7</v>
      </c>
      <c r="G154" s="24">
        <v>3</v>
      </c>
      <c r="H154" s="24">
        <v>2.5</v>
      </c>
      <c r="I154" s="23">
        <v>0</v>
      </c>
      <c r="J154" s="23"/>
    </row>
    <row r="155" spans="1:10" ht="15" x14ac:dyDescent="0.2">
      <c r="A155" s="23">
        <v>0</v>
      </c>
      <c r="B155" s="23">
        <v>1</v>
      </c>
      <c r="C155" s="24">
        <v>8.8000000000000007</v>
      </c>
      <c r="D155" s="25">
        <v>3.5</v>
      </c>
      <c r="E155" s="24">
        <v>2.8</v>
      </c>
      <c r="F155" s="24">
        <v>4.5</v>
      </c>
      <c r="G155" s="24">
        <v>4.0999999999999996</v>
      </c>
      <c r="H155" s="24">
        <v>3.9</v>
      </c>
      <c r="I155" s="23">
        <v>0</v>
      </c>
      <c r="J155" s="23"/>
    </row>
    <row r="156" spans="1:10" ht="15" x14ac:dyDescent="0.2">
      <c r="A156" s="23">
        <v>1</v>
      </c>
      <c r="B156" s="23">
        <v>0</v>
      </c>
      <c r="C156" s="24">
        <v>6.3</v>
      </c>
      <c r="D156" s="25">
        <v>5.0999999999999996</v>
      </c>
      <c r="E156" s="24">
        <v>3.7</v>
      </c>
      <c r="F156" s="24">
        <v>6.6</v>
      </c>
      <c r="G156" s="24">
        <v>4.4000000000000004</v>
      </c>
      <c r="H156" s="24">
        <v>3.4</v>
      </c>
      <c r="I156" s="23">
        <v>0</v>
      </c>
      <c r="J156" s="23"/>
    </row>
    <row r="157" spans="1:10" ht="15" x14ac:dyDescent="0.2">
      <c r="A157" s="23">
        <v>0</v>
      </c>
      <c r="B157" s="23">
        <v>0</v>
      </c>
      <c r="C157" s="24">
        <v>9.6999999999999993</v>
      </c>
      <c r="D157" s="25">
        <v>4.3</v>
      </c>
      <c r="E157" s="24">
        <v>3.7</v>
      </c>
      <c r="F157" s="24">
        <v>4.7</v>
      </c>
      <c r="G157" s="24">
        <v>4</v>
      </c>
      <c r="H157" s="24">
        <v>3.6</v>
      </c>
      <c r="I157" s="23">
        <v>0</v>
      </c>
      <c r="J157" s="23"/>
    </row>
    <row r="158" spans="1:10" ht="15" x14ac:dyDescent="0.2">
      <c r="A158" s="23">
        <v>1</v>
      </c>
      <c r="B158" s="23">
        <v>0</v>
      </c>
      <c r="C158" s="24">
        <v>5</v>
      </c>
      <c r="D158" s="25">
        <v>3.6</v>
      </c>
      <c r="E158" s="24">
        <v>4.0999999999999996</v>
      </c>
      <c r="F158" s="24">
        <v>4.9000000000000004</v>
      </c>
      <c r="G158" s="24">
        <v>3.7</v>
      </c>
      <c r="H158" s="24">
        <v>3.1</v>
      </c>
      <c r="I158" s="23">
        <v>0</v>
      </c>
      <c r="J158" s="23"/>
    </row>
    <row r="159" spans="1:10" ht="15" x14ac:dyDescent="0.2">
      <c r="A159" s="23">
        <v>1</v>
      </c>
      <c r="B159" s="23">
        <v>1</v>
      </c>
      <c r="C159" s="24">
        <v>7.4</v>
      </c>
      <c r="D159" s="25">
        <v>3.4</v>
      </c>
      <c r="E159" s="24">
        <v>5.8</v>
      </c>
      <c r="F159" s="24">
        <v>4.8</v>
      </c>
      <c r="G159" s="24">
        <v>4</v>
      </c>
      <c r="H159" s="24">
        <v>3.7</v>
      </c>
      <c r="I159" s="23">
        <v>0</v>
      </c>
      <c r="J159" s="23"/>
    </row>
    <row r="160" spans="1:10" ht="15" x14ac:dyDescent="0.2">
      <c r="A160" s="23">
        <v>1</v>
      </c>
      <c r="B160" s="23">
        <v>1</v>
      </c>
      <c r="C160" s="24">
        <v>5.5</v>
      </c>
      <c r="D160" s="25">
        <v>3.7</v>
      </c>
      <c r="E160" s="24">
        <v>4.5</v>
      </c>
      <c r="F160" s="24">
        <v>4.9000000000000004</v>
      </c>
      <c r="G160" s="24">
        <v>4.3</v>
      </c>
      <c r="H160" s="24">
        <v>4.3</v>
      </c>
      <c r="I160" s="23">
        <v>0</v>
      </c>
      <c r="J160" s="23"/>
    </row>
    <row r="161" spans="1:10" ht="15" x14ac:dyDescent="0.2">
      <c r="A161" s="23">
        <v>0</v>
      </c>
      <c r="B161" s="23">
        <v>1</v>
      </c>
      <c r="C161" s="24">
        <v>9.1</v>
      </c>
      <c r="D161" s="25">
        <v>5.0999999999999996</v>
      </c>
      <c r="E161" s="24">
        <v>3</v>
      </c>
      <c r="F161" s="24">
        <v>4.5999999999999996</v>
      </c>
      <c r="G161" s="24">
        <v>4.5999999999999996</v>
      </c>
      <c r="H161" s="24">
        <v>3.9</v>
      </c>
      <c r="I161" s="23">
        <v>1</v>
      </c>
      <c r="J161" s="23"/>
    </row>
    <row r="162" spans="1:10" ht="15" x14ac:dyDescent="0.2">
      <c r="A162" s="23">
        <v>1</v>
      </c>
      <c r="B162" s="23">
        <v>0</v>
      </c>
      <c r="C162" s="24">
        <v>6.7</v>
      </c>
      <c r="D162" s="25">
        <v>3.7</v>
      </c>
      <c r="E162" s="24">
        <v>5.0999999999999996</v>
      </c>
      <c r="F162" s="24">
        <v>4.9000000000000004</v>
      </c>
      <c r="G162" s="24">
        <v>3.7</v>
      </c>
      <c r="H162" s="24">
        <v>3.4</v>
      </c>
      <c r="I162" s="23">
        <v>0</v>
      </c>
      <c r="J162" s="23"/>
    </row>
    <row r="163" spans="1:10" ht="15" x14ac:dyDescent="0.2">
      <c r="A163" s="23">
        <v>1</v>
      </c>
      <c r="B163" s="23">
        <v>1</v>
      </c>
      <c r="C163" s="24">
        <v>6.3</v>
      </c>
      <c r="D163" s="25">
        <v>6</v>
      </c>
      <c r="E163" s="24">
        <v>4.9000000000000004</v>
      </c>
      <c r="F163" s="24">
        <v>5.9</v>
      </c>
      <c r="G163" s="24">
        <v>6.4</v>
      </c>
      <c r="H163" s="24">
        <v>5.2</v>
      </c>
      <c r="I163" s="23">
        <v>1</v>
      </c>
      <c r="J163" s="23"/>
    </row>
    <row r="164" spans="1:10" ht="15" x14ac:dyDescent="0.2">
      <c r="A164" s="23">
        <v>0</v>
      </c>
      <c r="B164" s="23">
        <v>1</v>
      </c>
      <c r="C164" s="24">
        <v>8.3000000000000007</v>
      </c>
      <c r="D164" s="25">
        <v>3.7</v>
      </c>
      <c r="E164" s="24">
        <v>5.7</v>
      </c>
      <c r="F164" s="24">
        <v>6.1</v>
      </c>
      <c r="G164" s="24">
        <v>3.6</v>
      </c>
      <c r="H164" s="24">
        <v>3.1</v>
      </c>
      <c r="I164" s="23">
        <v>1</v>
      </c>
      <c r="J164" s="23"/>
    </row>
    <row r="165" spans="1:10" ht="15" x14ac:dyDescent="0.2">
      <c r="A165" s="23">
        <v>0</v>
      </c>
      <c r="B165" s="23">
        <v>1</v>
      </c>
      <c r="C165" s="24">
        <v>8.1999999999999993</v>
      </c>
      <c r="D165" s="25">
        <v>5.0999999999999996</v>
      </c>
      <c r="E165" s="24">
        <v>4.7</v>
      </c>
      <c r="F165" s="24">
        <v>6</v>
      </c>
      <c r="G165" s="24">
        <v>4.7</v>
      </c>
      <c r="H165" s="24">
        <v>3</v>
      </c>
      <c r="I165" s="23">
        <v>1</v>
      </c>
      <c r="J165" s="23"/>
    </row>
    <row r="166" spans="1:10" ht="15" x14ac:dyDescent="0.2">
      <c r="A166" s="23">
        <v>0</v>
      </c>
      <c r="B166" s="23">
        <v>1</v>
      </c>
      <c r="C166" s="24">
        <v>8.1999999999999993</v>
      </c>
      <c r="D166" s="25">
        <v>3.6</v>
      </c>
      <c r="E166" s="24">
        <v>5.8</v>
      </c>
      <c r="F166" s="24">
        <v>6</v>
      </c>
      <c r="G166" s="24">
        <v>4</v>
      </c>
      <c r="H166" s="24">
        <v>3</v>
      </c>
      <c r="I166" s="23">
        <v>0</v>
      </c>
      <c r="J166" s="23"/>
    </row>
    <row r="167" spans="1:10" ht="15" x14ac:dyDescent="0.2">
      <c r="A167" s="23">
        <v>0</v>
      </c>
      <c r="B167" s="23">
        <v>1</v>
      </c>
      <c r="C167" s="24">
        <v>9</v>
      </c>
      <c r="D167" s="25">
        <v>5.6</v>
      </c>
      <c r="E167" s="24">
        <v>3.3</v>
      </c>
      <c r="F167" s="24">
        <v>5</v>
      </c>
      <c r="G167" s="24">
        <v>4.3</v>
      </c>
      <c r="H167" s="24">
        <v>3.1</v>
      </c>
      <c r="I167" s="23">
        <v>0</v>
      </c>
      <c r="J167" s="23"/>
    </row>
    <row r="168" spans="1:10" ht="15" x14ac:dyDescent="0.2">
      <c r="A168" s="23">
        <v>1</v>
      </c>
      <c r="B168" s="23">
        <v>0</v>
      </c>
      <c r="C168" s="24">
        <v>7.1</v>
      </c>
      <c r="D168" s="25">
        <v>3.4</v>
      </c>
      <c r="E168" s="24">
        <v>3.8</v>
      </c>
      <c r="F168" s="24">
        <v>5.9</v>
      </c>
      <c r="G168" s="24">
        <v>3.6</v>
      </c>
      <c r="H168" s="24">
        <v>2.7</v>
      </c>
      <c r="I168" s="23">
        <v>0</v>
      </c>
      <c r="J168" s="23"/>
    </row>
    <row r="169" spans="1:10" ht="15" x14ac:dyDescent="0.2">
      <c r="A169" s="23">
        <v>1</v>
      </c>
      <c r="B169" s="23">
        <v>0</v>
      </c>
      <c r="C169" s="24">
        <v>6.9</v>
      </c>
      <c r="D169" s="25">
        <v>3.7</v>
      </c>
      <c r="E169" s="24">
        <v>3.3</v>
      </c>
      <c r="F169" s="24">
        <v>5.4</v>
      </c>
      <c r="G169" s="24">
        <v>2.7</v>
      </c>
      <c r="H169" s="24">
        <v>2</v>
      </c>
      <c r="I169" s="23">
        <v>0</v>
      </c>
      <c r="J169" s="23"/>
    </row>
    <row r="170" spans="1:10" ht="15" x14ac:dyDescent="0.2">
      <c r="A170" s="23">
        <v>0</v>
      </c>
      <c r="B170" s="23">
        <v>1</v>
      </c>
      <c r="C170" s="24">
        <v>8.6</v>
      </c>
      <c r="D170" s="25">
        <v>2.9</v>
      </c>
      <c r="E170" s="24">
        <v>2.8</v>
      </c>
      <c r="F170" s="24">
        <v>4</v>
      </c>
      <c r="G170" s="24">
        <v>4</v>
      </c>
      <c r="H170" s="24">
        <v>3</v>
      </c>
      <c r="I170" s="23">
        <v>0</v>
      </c>
      <c r="J170" s="23"/>
    </row>
    <row r="171" spans="1:10" ht="15" x14ac:dyDescent="0.2">
      <c r="A171" s="23">
        <v>1</v>
      </c>
      <c r="B171" s="23">
        <v>0</v>
      </c>
      <c r="C171" s="24">
        <v>6.7</v>
      </c>
      <c r="D171" s="25">
        <v>4</v>
      </c>
      <c r="E171" s="24">
        <v>4.2</v>
      </c>
      <c r="F171" s="24">
        <v>6.8</v>
      </c>
      <c r="G171" s="24">
        <v>3.8</v>
      </c>
      <c r="H171" s="24">
        <v>3.5</v>
      </c>
      <c r="I171" s="23">
        <v>1</v>
      </c>
      <c r="J171" s="23"/>
    </row>
    <row r="172" spans="1:10" ht="15" x14ac:dyDescent="0.2">
      <c r="A172" s="23">
        <v>1</v>
      </c>
      <c r="B172" s="23">
        <v>0</v>
      </c>
      <c r="C172" s="24">
        <v>7</v>
      </c>
      <c r="D172" s="25">
        <v>3.3</v>
      </c>
      <c r="E172" s="24">
        <v>4</v>
      </c>
      <c r="F172" s="24">
        <v>4.2</v>
      </c>
      <c r="G172" s="24">
        <v>3.3</v>
      </c>
      <c r="H172" s="24">
        <v>3.7</v>
      </c>
      <c r="I172" s="23">
        <v>1</v>
      </c>
      <c r="J172" s="23"/>
    </row>
    <row r="173" spans="1:10" ht="15" x14ac:dyDescent="0.2">
      <c r="A173" s="23">
        <v>0</v>
      </c>
      <c r="B173" s="23">
        <v>0</v>
      </c>
      <c r="C173" s="24">
        <v>9.6999999999999993</v>
      </c>
      <c r="D173" s="25">
        <v>2.6</v>
      </c>
      <c r="E173" s="24">
        <v>2.1</v>
      </c>
      <c r="F173" s="24">
        <v>3.3</v>
      </c>
      <c r="G173" s="24">
        <v>4.5</v>
      </c>
      <c r="H173" s="24">
        <v>3.8</v>
      </c>
      <c r="I173" s="23">
        <v>1</v>
      </c>
      <c r="J173" s="23"/>
    </row>
    <row r="174" spans="1:10" ht="15" x14ac:dyDescent="0.2">
      <c r="A174" s="23">
        <v>0</v>
      </c>
      <c r="B174" s="23">
        <v>1</v>
      </c>
      <c r="C174" s="24">
        <v>9.9</v>
      </c>
      <c r="D174" s="25">
        <v>3.7</v>
      </c>
      <c r="E174" s="24">
        <v>4.5999999999999996</v>
      </c>
      <c r="F174" s="24">
        <v>6.7</v>
      </c>
      <c r="G174" s="24">
        <v>5</v>
      </c>
      <c r="H174" s="24">
        <v>3.9</v>
      </c>
      <c r="I174" s="23">
        <v>1</v>
      </c>
      <c r="J174" s="23"/>
    </row>
    <row r="175" spans="1:10" ht="15" x14ac:dyDescent="0.2">
      <c r="A175" s="23">
        <v>0</v>
      </c>
      <c r="B175" s="23">
        <v>1</v>
      </c>
      <c r="C175" s="24">
        <v>8.6</v>
      </c>
      <c r="D175" s="25">
        <v>6.3</v>
      </c>
      <c r="E175" s="24">
        <v>3.3</v>
      </c>
      <c r="F175" s="24">
        <v>5.7</v>
      </c>
      <c r="G175" s="24">
        <v>4.8</v>
      </c>
      <c r="H175" s="24">
        <v>3.6</v>
      </c>
      <c r="I175" s="23">
        <v>0</v>
      </c>
      <c r="J175" s="23"/>
    </row>
    <row r="176" spans="1:10" ht="15" x14ac:dyDescent="0.2">
      <c r="A176" s="23">
        <v>1</v>
      </c>
      <c r="B176" s="23">
        <v>0</v>
      </c>
      <c r="C176" s="24">
        <v>6.3</v>
      </c>
      <c r="D176" s="25">
        <v>5.0999999999999996</v>
      </c>
      <c r="E176" s="24">
        <v>5.5</v>
      </c>
      <c r="F176" s="24">
        <v>6.6</v>
      </c>
      <c r="G176" s="24">
        <v>2.8</v>
      </c>
      <c r="H176" s="24">
        <v>3.4</v>
      </c>
      <c r="I176" s="23">
        <v>0</v>
      </c>
      <c r="J176" s="23"/>
    </row>
    <row r="177" spans="1:10" ht="15" x14ac:dyDescent="0.2">
      <c r="A177" s="23">
        <v>1</v>
      </c>
      <c r="B177" s="23">
        <v>1</v>
      </c>
      <c r="C177" s="24">
        <v>9.9</v>
      </c>
      <c r="D177" s="25">
        <v>5.2</v>
      </c>
      <c r="E177" s="24">
        <v>6.1</v>
      </c>
      <c r="F177" s="24">
        <v>6.7</v>
      </c>
      <c r="G177" s="24">
        <v>4.3</v>
      </c>
      <c r="H177" s="24">
        <v>3.9</v>
      </c>
      <c r="I177" s="23">
        <v>1</v>
      </c>
      <c r="J177" s="23"/>
    </row>
    <row r="178" spans="1:10" ht="15" x14ac:dyDescent="0.2">
      <c r="A178" s="23">
        <v>0</v>
      </c>
      <c r="B178" s="23">
        <v>1</v>
      </c>
      <c r="C178" s="24">
        <v>9.3000000000000007</v>
      </c>
      <c r="D178" s="25">
        <v>3.9</v>
      </c>
      <c r="E178" s="24">
        <v>2.6</v>
      </c>
      <c r="F178" s="24">
        <v>4.5</v>
      </c>
      <c r="G178" s="24">
        <v>4</v>
      </c>
      <c r="H178" s="24">
        <v>4.5</v>
      </c>
      <c r="I178" s="23">
        <v>1</v>
      </c>
      <c r="J178" s="23"/>
    </row>
    <row r="179" spans="1:10" ht="15" x14ac:dyDescent="0.2">
      <c r="A179" s="23">
        <v>0</v>
      </c>
      <c r="B179" s="23">
        <v>1</v>
      </c>
      <c r="C179" s="24">
        <v>9.6999999999999993</v>
      </c>
      <c r="D179" s="25">
        <v>6.5</v>
      </c>
      <c r="E179" s="24">
        <v>5.2</v>
      </c>
      <c r="F179" s="24">
        <v>6.1</v>
      </c>
      <c r="G179" s="24">
        <v>4.9000000000000004</v>
      </c>
      <c r="H179" s="24">
        <v>4.0999999999999996</v>
      </c>
      <c r="I179" s="23">
        <v>1</v>
      </c>
      <c r="J179" s="23"/>
    </row>
    <row r="180" spans="1:10" ht="15" x14ac:dyDescent="0.2">
      <c r="A180" s="23">
        <v>0</v>
      </c>
      <c r="B180" s="23">
        <v>0</v>
      </c>
      <c r="C180" s="24">
        <v>9.6999999999999993</v>
      </c>
      <c r="D180" s="25">
        <v>4.0999999999999996</v>
      </c>
      <c r="E180" s="24">
        <v>2.4</v>
      </c>
      <c r="F180" s="24">
        <v>3.3</v>
      </c>
      <c r="G180" s="24">
        <v>4.5999999999999996</v>
      </c>
      <c r="H180" s="24">
        <v>3.8</v>
      </c>
      <c r="I180" s="23">
        <v>0</v>
      </c>
      <c r="J180" s="23"/>
    </row>
    <row r="181" spans="1:10" ht="15" x14ac:dyDescent="0.2">
      <c r="A181" s="23">
        <v>0</v>
      </c>
      <c r="B181" s="23">
        <v>1</v>
      </c>
      <c r="C181" s="24">
        <v>9.6</v>
      </c>
      <c r="D181" s="25">
        <v>7.2</v>
      </c>
      <c r="E181" s="24">
        <v>6.9</v>
      </c>
      <c r="F181" s="24">
        <v>7.8</v>
      </c>
      <c r="G181" s="24">
        <v>4</v>
      </c>
      <c r="H181" s="24">
        <v>4.3</v>
      </c>
      <c r="I181" s="23">
        <v>1</v>
      </c>
      <c r="J181" s="23"/>
    </row>
    <row r="182" spans="1:10" ht="15" x14ac:dyDescent="0.2">
      <c r="A182" s="23">
        <v>0</v>
      </c>
      <c r="B182" s="23">
        <v>1</v>
      </c>
      <c r="C182" s="24">
        <v>7.6</v>
      </c>
      <c r="D182" s="25">
        <v>2.5</v>
      </c>
      <c r="E182" s="24">
        <v>3.8</v>
      </c>
      <c r="F182" s="24">
        <v>4.2</v>
      </c>
      <c r="G182" s="24">
        <v>4.4000000000000004</v>
      </c>
      <c r="H182" s="24">
        <v>4.2</v>
      </c>
      <c r="I182" s="23">
        <v>1</v>
      </c>
      <c r="J182" s="23"/>
    </row>
    <row r="183" spans="1:10" ht="15" x14ac:dyDescent="0.2">
      <c r="A183" s="23">
        <v>0</v>
      </c>
      <c r="B183" s="23">
        <v>0</v>
      </c>
      <c r="C183" s="24">
        <v>9.4</v>
      </c>
      <c r="D183" s="25">
        <v>5.6</v>
      </c>
      <c r="E183" s="24">
        <v>4.8</v>
      </c>
      <c r="F183" s="24">
        <v>4.7</v>
      </c>
      <c r="G183" s="24">
        <v>4.7</v>
      </c>
      <c r="H183" s="24">
        <v>4.4000000000000004</v>
      </c>
      <c r="I183" s="23">
        <v>1</v>
      </c>
      <c r="J183" s="23"/>
    </row>
    <row r="184" spans="1:10" ht="15" x14ac:dyDescent="0.2">
      <c r="A184" s="23">
        <v>1</v>
      </c>
      <c r="B184" s="23">
        <v>1</v>
      </c>
      <c r="C184" s="24">
        <v>9.6</v>
      </c>
      <c r="D184" s="25">
        <v>7.2</v>
      </c>
      <c r="E184" s="24">
        <v>5.0999999999999996</v>
      </c>
      <c r="F184" s="24">
        <v>7.8</v>
      </c>
      <c r="G184" s="24">
        <v>4.5999999999999996</v>
      </c>
      <c r="H184" s="24">
        <v>4.3</v>
      </c>
      <c r="I184" s="23">
        <v>1</v>
      </c>
      <c r="J184" s="23"/>
    </row>
    <row r="185" spans="1:10" ht="15" x14ac:dyDescent="0.2">
      <c r="A185" s="23">
        <v>1</v>
      </c>
      <c r="B185" s="23">
        <v>1</v>
      </c>
      <c r="C185" s="24">
        <v>9.3000000000000007</v>
      </c>
      <c r="D185" s="25">
        <v>6.6</v>
      </c>
      <c r="E185" s="24">
        <v>5.6</v>
      </c>
      <c r="F185" s="24">
        <v>6.3</v>
      </c>
      <c r="G185" s="24">
        <v>4.4000000000000004</v>
      </c>
      <c r="H185" s="24">
        <v>4.3</v>
      </c>
      <c r="I185" s="23">
        <v>1</v>
      </c>
      <c r="J185" s="23"/>
    </row>
    <row r="186" spans="1:10" ht="15" x14ac:dyDescent="0.2">
      <c r="A186" s="23">
        <v>0</v>
      </c>
      <c r="B186" s="23">
        <v>0</v>
      </c>
      <c r="C186" s="24">
        <v>9.6999999999999993</v>
      </c>
      <c r="D186" s="25">
        <v>2.8</v>
      </c>
      <c r="E186" s="24">
        <v>3.8</v>
      </c>
      <c r="F186" s="24">
        <v>4.7</v>
      </c>
      <c r="G186" s="24">
        <v>4.7</v>
      </c>
      <c r="H186" s="24">
        <v>3.6</v>
      </c>
      <c r="I186" s="23">
        <v>0</v>
      </c>
      <c r="J186" s="23"/>
    </row>
    <row r="187" spans="1:10" ht="15" x14ac:dyDescent="0.2">
      <c r="A187" s="23">
        <v>0</v>
      </c>
      <c r="B187" s="23">
        <v>1</v>
      </c>
      <c r="C187" s="24">
        <v>9.1</v>
      </c>
      <c r="D187" s="25">
        <v>3.8</v>
      </c>
      <c r="E187" s="24">
        <v>3</v>
      </c>
      <c r="F187" s="24">
        <v>4.5</v>
      </c>
      <c r="G187" s="24">
        <v>6</v>
      </c>
      <c r="H187" s="24">
        <v>4.2</v>
      </c>
      <c r="I187" s="23">
        <v>0</v>
      </c>
      <c r="J187" s="23"/>
    </row>
    <row r="188" spans="1:10" ht="15" x14ac:dyDescent="0.2">
      <c r="A188" s="23">
        <v>1</v>
      </c>
      <c r="B188" s="23">
        <v>0</v>
      </c>
      <c r="C188" s="24">
        <v>6.5</v>
      </c>
      <c r="D188" s="25">
        <v>2.8</v>
      </c>
      <c r="E188" s="24">
        <v>2.5</v>
      </c>
      <c r="F188" s="24">
        <v>3.7</v>
      </c>
      <c r="G188" s="24">
        <v>4.3</v>
      </c>
      <c r="H188" s="24">
        <v>3.3</v>
      </c>
      <c r="I188" s="23">
        <v>0</v>
      </c>
      <c r="J188" s="23"/>
    </row>
    <row r="189" spans="1:10" ht="15" x14ac:dyDescent="0.2">
      <c r="A189" s="23">
        <v>1</v>
      </c>
      <c r="B189" s="23">
        <v>0</v>
      </c>
      <c r="C189" s="24">
        <v>6.6</v>
      </c>
      <c r="D189" s="25">
        <v>3.6</v>
      </c>
      <c r="E189" s="24">
        <v>1.7</v>
      </c>
      <c r="F189" s="24">
        <v>4.8</v>
      </c>
      <c r="G189" s="24">
        <v>3.2</v>
      </c>
      <c r="H189" s="24">
        <v>2.8</v>
      </c>
      <c r="I189" s="23">
        <v>1</v>
      </c>
      <c r="J189" s="23"/>
    </row>
    <row r="190" spans="1:10" ht="15" x14ac:dyDescent="0.2">
      <c r="A190" s="23">
        <v>1</v>
      </c>
      <c r="B190" s="23">
        <v>0</v>
      </c>
      <c r="C190" s="24">
        <v>5.8</v>
      </c>
      <c r="D190" s="25">
        <v>3.6</v>
      </c>
      <c r="E190" s="24">
        <v>5.0999999999999996</v>
      </c>
      <c r="F190" s="24">
        <v>5.8</v>
      </c>
      <c r="G190" s="24">
        <v>5.9</v>
      </c>
      <c r="H190" s="24">
        <v>4.5999999999999996</v>
      </c>
      <c r="I190" s="23">
        <v>0</v>
      </c>
      <c r="J190" s="23"/>
    </row>
    <row r="191" spans="1:10" ht="15" x14ac:dyDescent="0.2">
      <c r="A191" s="23">
        <v>0</v>
      </c>
      <c r="B191" s="23">
        <v>1</v>
      </c>
      <c r="C191" s="24">
        <v>8.6999999999999993</v>
      </c>
      <c r="D191" s="25">
        <v>3.7</v>
      </c>
      <c r="E191" s="24">
        <v>4.2</v>
      </c>
      <c r="F191" s="24">
        <v>4.8</v>
      </c>
      <c r="G191" s="24">
        <v>5.5</v>
      </c>
      <c r="H191" s="24">
        <v>4.2</v>
      </c>
      <c r="I191" s="23">
        <v>0</v>
      </c>
      <c r="J191" s="23"/>
    </row>
    <row r="192" spans="1:10" ht="15" x14ac:dyDescent="0.2">
      <c r="A192" s="23">
        <v>0</v>
      </c>
      <c r="B192" s="23">
        <v>1</v>
      </c>
      <c r="C192" s="24">
        <v>8.8000000000000007</v>
      </c>
      <c r="D192" s="25">
        <v>3.9</v>
      </c>
      <c r="E192" s="24">
        <v>3.4</v>
      </c>
      <c r="F192" s="24">
        <v>4.8</v>
      </c>
      <c r="G192" s="24">
        <v>3.8</v>
      </c>
      <c r="H192" s="24">
        <v>2.9</v>
      </c>
      <c r="I192" s="23">
        <v>1</v>
      </c>
      <c r="J192" s="23"/>
    </row>
    <row r="193" spans="1:10" ht="15" x14ac:dyDescent="0.2">
      <c r="A193" s="23">
        <v>1</v>
      </c>
      <c r="B193" s="23">
        <v>0</v>
      </c>
      <c r="C193" s="24">
        <v>6.4</v>
      </c>
      <c r="D193" s="25">
        <v>4.5</v>
      </c>
      <c r="E193" s="24">
        <v>4</v>
      </c>
      <c r="F193" s="24">
        <v>5.7</v>
      </c>
      <c r="G193" s="24">
        <v>4</v>
      </c>
      <c r="H193" s="24">
        <v>4.4000000000000004</v>
      </c>
      <c r="I193" s="23">
        <v>0</v>
      </c>
      <c r="J193" s="23"/>
    </row>
    <row r="194" spans="1:10" ht="15" x14ac:dyDescent="0.2">
      <c r="A194" s="23">
        <v>1</v>
      </c>
      <c r="B194" s="23">
        <v>0</v>
      </c>
      <c r="C194" s="24">
        <v>6.7</v>
      </c>
      <c r="D194" s="25">
        <v>3.6</v>
      </c>
      <c r="E194" s="24">
        <v>3.3</v>
      </c>
      <c r="F194" s="24">
        <v>4.8</v>
      </c>
      <c r="G194" s="24">
        <v>2.9</v>
      </c>
      <c r="H194" s="24">
        <v>2.8</v>
      </c>
      <c r="I194" s="23">
        <v>0</v>
      </c>
      <c r="J194" s="23"/>
    </row>
    <row r="195" spans="1:10" ht="15" x14ac:dyDescent="0.2">
      <c r="A195" s="23">
        <v>1</v>
      </c>
      <c r="B195" s="23">
        <v>0</v>
      </c>
      <c r="C195" s="24">
        <v>5.2</v>
      </c>
      <c r="D195" s="25">
        <v>3.8</v>
      </c>
      <c r="E195" s="24">
        <v>3.3</v>
      </c>
      <c r="F195" s="24">
        <v>5</v>
      </c>
      <c r="G195" s="24">
        <v>4.3</v>
      </c>
      <c r="H195" s="24">
        <v>3.3</v>
      </c>
      <c r="I195" s="23">
        <v>0</v>
      </c>
      <c r="J195" s="23"/>
    </row>
    <row r="196" spans="1:10" ht="15" x14ac:dyDescent="0.2">
      <c r="A196" s="23">
        <v>1</v>
      </c>
      <c r="B196" s="23">
        <v>0</v>
      </c>
      <c r="C196" s="24">
        <v>6.4</v>
      </c>
      <c r="D196" s="25">
        <v>3.3</v>
      </c>
      <c r="E196" s="24">
        <v>5.3</v>
      </c>
      <c r="F196" s="24">
        <v>4.5</v>
      </c>
      <c r="G196" s="24">
        <v>3.6</v>
      </c>
      <c r="H196" s="24">
        <v>3</v>
      </c>
      <c r="I196" s="23">
        <v>0</v>
      </c>
      <c r="J196" s="23"/>
    </row>
    <row r="197" spans="1:10" ht="15" x14ac:dyDescent="0.2">
      <c r="A197" s="23">
        <v>0</v>
      </c>
      <c r="B197" s="23">
        <v>0</v>
      </c>
      <c r="C197" s="24">
        <v>7.6</v>
      </c>
      <c r="D197" s="25">
        <v>5.0999999999999996</v>
      </c>
      <c r="E197" s="24">
        <v>4.8</v>
      </c>
      <c r="F197" s="24">
        <v>5.4</v>
      </c>
      <c r="G197" s="24">
        <v>4.4000000000000004</v>
      </c>
      <c r="H197" s="24">
        <v>4</v>
      </c>
      <c r="I197" s="23">
        <v>0</v>
      </c>
      <c r="J197" s="23"/>
    </row>
    <row r="198" spans="1:10" ht="15" x14ac:dyDescent="0.2">
      <c r="A198" s="23">
        <v>1</v>
      </c>
      <c r="B198" s="23">
        <v>0</v>
      </c>
      <c r="C198" s="24">
        <v>5.9</v>
      </c>
      <c r="D198" s="25">
        <v>5.5</v>
      </c>
      <c r="E198" s="24">
        <v>3.3</v>
      </c>
      <c r="F198" s="24">
        <v>6.2</v>
      </c>
      <c r="G198" s="24">
        <v>6</v>
      </c>
      <c r="H198" s="24">
        <v>5.4</v>
      </c>
      <c r="I198" s="23">
        <v>1</v>
      </c>
      <c r="J198" s="23"/>
    </row>
    <row r="199" spans="1:10" ht="15" x14ac:dyDescent="0.2">
      <c r="A199" s="23">
        <v>1</v>
      </c>
      <c r="B199" s="23">
        <v>1</v>
      </c>
      <c r="C199" s="24">
        <v>9.6999999999999993</v>
      </c>
      <c r="D199" s="25">
        <v>6.5</v>
      </c>
      <c r="E199" s="24">
        <v>5.3</v>
      </c>
      <c r="F199" s="24">
        <v>6.1</v>
      </c>
      <c r="G199" s="24">
        <v>4.4000000000000004</v>
      </c>
      <c r="H199" s="24">
        <v>4.2</v>
      </c>
      <c r="I199" s="23">
        <v>1</v>
      </c>
      <c r="J199" s="23"/>
    </row>
    <row r="200" spans="1:10" ht="15" x14ac:dyDescent="0.2">
      <c r="A200" s="23">
        <v>1</v>
      </c>
      <c r="B200" s="23">
        <v>1</v>
      </c>
      <c r="C200" s="24">
        <v>5.5</v>
      </c>
      <c r="D200" s="25">
        <v>5.5</v>
      </c>
      <c r="E200" s="24">
        <v>6.5</v>
      </c>
      <c r="F200" s="24">
        <v>8.1999999999999993</v>
      </c>
      <c r="G200" s="24">
        <v>5.9</v>
      </c>
      <c r="H200" s="24">
        <v>4.9000000000000004</v>
      </c>
      <c r="I200" s="23">
        <v>1</v>
      </c>
      <c r="J200" s="23"/>
    </row>
    <row r="201" spans="1:10" ht="15" x14ac:dyDescent="0.2">
      <c r="A201" s="23">
        <v>1</v>
      </c>
      <c r="B201" s="23">
        <v>1</v>
      </c>
      <c r="C201" s="24">
        <v>9.6999999999999993</v>
      </c>
      <c r="D201" s="25">
        <v>6.5</v>
      </c>
      <c r="E201" s="24">
        <v>5.3</v>
      </c>
      <c r="F201" s="24">
        <v>6.1</v>
      </c>
      <c r="G201" s="24">
        <v>4.3</v>
      </c>
      <c r="H201" s="24">
        <v>4.2</v>
      </c>
      <c r="I201" s="23">
        <v>0</v>
      </c>
      <c r="J201" s="23"/>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1"/>
  <sheetViews>
    <sheetView workbookViewId="0">
      <selection activeCell="R18" sqref="R18"/>
    </sheetView>
  </sheetViews>
  <sheetFormatPr defaultRowHeight="12.75" x14ac:dyDescent="0.2"/>
  <cols>
    <col min="18" max="18" width="15.42578125" bestFit="1" customWidth="1"/>
  </cols>
  <sheetData>
    <row r="1" spans="1:36" ht="15.75" x14ac:dyDescent="0.2">
      <c r="A1" s="21" t="s">
        <v>44</v>
      </c>
      <c r="B1" s="21" t="s">
        <v>46</v>
      </c>
      <c r="C1" s="21" t="s">
        <v>49</v>
      </c>
      <c r="D1" s="21" t="s">
        <v>8</v>
      </c>
      <c r="E1" s="21" t="s">
        <v>52</v>
      </c>
      <c r="F1" s="21" t="s">
        <v>259</v>
      </c>
      <c r="G1" s="21" t="s">
        <v>263</v>
      </c>
      <c r="H1" s="21" t="s">
        <v>42</v>
      </c>
      <c r="I1" s="21"/>
      <c r="J1" s="39" t="s">
        <v>332</v>
      </c>
      <c r="K1" s="39"/>
      <c r="L1" s="39"/>
      <c r="M1" s="39"/>
      <c r="N1" s="39"/>
      <c r="O1" s="39"/>
      <c r="P1" s="39"/>
      <c r="Q1" s="39"/>
      <c r="R1" s="39"/>
      <c r="S1" s="39" t="s">
        <v>335</v>
      </c>
      <c r="T1" s="39"/>
      <c r="U1" s="39"/>
      <c r="V1" s="39" t="s">
        <v>336</v>
      </c>
      <c r="W1" s="39"/>
      <c r="X1" s="39"/>
      <c r="Y1" s="39"/>
      <c r="Z1" s="39"/>
      <c r="AA1" s="39"/>
      <c r="AB1" s="39"/>
      <c r="AC1" s="39"/>
      <c r="AD1" s="39"/>
      <c r="AE1" s="39" t="s">
        <v>337</v>
      </c>
      <c r="AF1" s="39"/>
      <c r="AG1" s="39" t="s">
        <v>338</v>
      </c>
      <c r="AH1" s="39"/>
      <c r="AI1" s="39"/>
      <c r="AJ1" s="39"/>
    </row>
    <row r="2" spans="1:36" ht="15.75" thickBot="1" x14ac:dyDescent="0.25">
      <c r="A2" s="23">
        <v>1</v>
      </c>
      <c r="B2" s="24">
        <v>8.5</v>
      </c>
      <c r="C2" s="25">
        <v>5.4</v>
      </c>
      <c r="D2" s="24">
        <v>4.8</v>
      </c>
      <c r="E2" s="24">
        <v>6</v>
      </c>
      <c r="F2" s="24">
        <v>5</v>
      </c>
      <c r="G2" s="24">
        <v>3.7</v>
      </c>
      <c r="H2" s="23">
        <v>1</v>
      </c>
      <c r="I2" s="23"/>
      <c r="J2" s="39"/>
      <c r="K2" s="39"/>
      <c r="L2" s="39" t="s">
        <v>333</v>
      </c>
      <c r="M2" s="39">
        <v>20</v>
      </c>
      <c r="N2" s="39"/>
      <c r="O2" s="39" t="s">
        <v>334</v>
      </c>
      <c r="P2" s="39">
        <v>0.05</v>
      </c>
      <c r="Q2" s="39"/>
      <c r="R2" s="39"/>
      <c r="S2" s="39"/>
      <c r="T2" s="39"/>
      <c r="U2" s="39"/>
      <c r="V2" s="39"/>
      <c r="W2" s="39"/>
      <c r="X2" s="39"/>
      <c r="Y2" s="39"/>
      <c r="Z2" s="39"/>
      <c r="AA2" s="39"/>
      <c r="AB2" s="39"/>
      <c r="AC2" s="39"/>
      <c r="AD2" s="39"/>
      <c r="AE2" s="39"/>
      <c r="AF2" s="39"/>
      <c r="AG2" s="39"/>
      <c r="AH2" s="39"/>
      <c r="AI2" s="39"/>
      <c r="AJ2" s="39"/>
    </row>
    <row r="3" spans="1:36" ht="15.75" thickTop="1" x14ac:dyDescent="0.2">
      <c r="A3" s="23">
        <v>0</v>
      </c>
      <c r="B3" s="24">
        <v>8.1999999999999993</v>
      </c>
      <c r="C3" s="25">
        <v>2.7</v>
      </c>
      <c r="D3" s="24">
        <v>3.4</v>
      </c>
      <c r="E3" s="24">
        <v>3.1</v>
      </c>
      <c r="F3" s="24">
        <v>3.9</v>
      </c>
      <c r="G3" s="24">
        <v>4.9000000000000004</v>
      </c>
      <c r="H3" s="23">
        <v>0</v>
      </c>
      <c r="I3" s="23"/>
      <c r="J3" s="65" t="str">
        <f t="array" ref="J3:Q11">[1]!LogitCoeff(A1:H201,TRUE,TRUE,TRUE,P2,M2)</f>
        <v/>
      </c>
      <c r="K3" s="65" t="str">
        <v>coeff</v>
      </c>
      <c r="L3" s="65" t="str">
        <v>s.e.</v>
      </c>
      <c r="M3" s="65" t="str">
        <v>Wald</v>
      </c>
      <c r="N3" s="65" t="str">
        <v>p-value</v>
      </c>
      <c r="O3" s="65" t="str">
        <v>exp(b)</v>
      </c>
      <c r="P3" s="65" t="str">
        <v>lower</v>
      </c>
      <c r="Q3" s="65" t="str">
        <v>upper</v>
      </c>
      <c r="R3" s="39" t="s">
        <v>341</v>
      </c>
      <c r="S3" s="39" t="str">
        <f t="array" ref="S3:T12">[1]!LogitLL(A2:H201,K4:K11,TRUE)</f>
        <v>LL</v>
      </c>
      <c r="T3" s="66">
        <v>-96.365035136555008</v>
      </c>
      <c r="U3" s="39"/>
      <c r="V3" s="67">
        <f t="array" ref="V3:AC10">[1]!LogitCov(A2:H201,K4:K11)</f>
        <v>4.860246340783374</v>
      </c>
      <c r="W3" s="68">
        <v>0.14115881107043476</v>
      </c>
      <c r="X3" s="68">
        <v>-0.27378030817692439</v>
      </c>
      <c r="Y3" s="68">
        <v>8.4187524154101079E-2</v>
      </c>
      <c r="Z3" s="68">
        <v>1.5373434239544176E-2</v>
      </c>
      <c r="AA3" s="68">
        <v>-0.32285754421665602</v>
      </c>
      <c r="AB3" s="68">
        <v>1.515909874995744E-3</v>
      </c>
      <c r="AC3" s="69">
        <v>-0.38576639685611902</v>
      </c>
      <c r="AD3" s="39"/>
      <c r="AE3" s="66">
        <f t="array" ref="AE3:AE10">[1]!LogitConverge(A2:H201,K4:K11)</f>
        <v>-8.659739592076221E-15</v>
      </c>
      <c r="AF3" s="39"/>
      <c r="AG3" s="39" t="str">
        <f t="array" ref="AG3:AJ7">[1]!LogitCorrect(A2:H201,K4:K11,TRUE,AH9)</f>
        <v/>
      </c>
      <c r="AH3" s="70" t="str">
        <v>Obs Suc</v>
      </c>
      <c r="AI3" s="70" t="str">
        <v>Obs Fail</v>
      </c>
      <c r="AJ3" s="70" t="str">
        <v>Total</v>
      </c>
    </row>
    <row r="4" spans="1:36" ht="15" x14ac:dyDescent="0.2">
      <c r="A4" s="23">
        <v>1</v>
      </c>
      <c r="B4" s="24">
        <v>9.1999999999999993</v>
      </c>
      <c r="C4" s="25">
        <v>4.9000000000000004</v>
      </c>
      <c r="D4" s="24">
        <v>5.4</v>
      </c>
      <c r="E4" s="24">
        <v>5.8</v>
      </c>
      <c r="F4" s="24">
        <v>5.4</v>
      </c>
      <c r="G4" s="24">
        <v>4.5</v>
      </c>
      <c r="H4" s="23">
        <v>1</v>
      </c>
      <c r="I4" s="23"/>
      <c r="J4" s="39" t="str">
        <v>intercept</v>
      </c>
      <c r="K4" s="39">
        <v>-11.906883515974213</v>
      </c>
      <c r="L4" s="39">
        <v>2.2045966390211302</v>
      </c>
      <c r="M4" s="39">
        <v>29.170100674388976</v>
      </c>
      <c r="N4" s="39">
        <v>6.6294384093446013E-8</v>
      </c>
      <c r="O4" s="39">
        <v>6.7438234530940715E-6</v>
      </c>
      <c r="P4" s="39" t="str">
        <v/>
      </c>
      <c r="Q4" s="39" t="str">
        <v/>
      </c>
      <c r="R4" s="39"/>
      <c r="S4" s="39" t="str">
        <v>LL0</v>
      </c>
      <c r="T4" s="71">
        <v>-138.62943611198907</v>
      </c>
      <c r="U4" s="39"/>
      <c r="V4" s="72">
        <v>0.14115881107043343</v>
      </c>
      <c r="W4" s="39">
        <v>0.14433502441764842</v>
      </c>
      <c r="X4" s="39">
        <v>-1.4724284753410208E-2</v>
      </c>
      <c r="Y4" s="39">
        <v>-3.9963615815207191E-3</v>
      </c>
      <c r="Z4" s="39">
        <v>2.9814275097122746E-3</v>
      </c>
      <c r="AA4" s="39">
        <v>-1.4962400953102889E-2</v>
      </c>
      <c r="AB4" s="39">
        <v>-1.2329351593836142E-2</v>
      </c>
      <c r="AC4" s="73">
        <v>1.2191851768479403E-2</v>
      </c>
      <c r="AD4" s="39"/>
      <c r="AE4" s="71">
        <v>-7.7715611723760958E-16</v>
      </c>
      <c r="AF4" s="39"/>
      <c r="AG4" s="39" t="str">
        <v>Pred Suc</v>
      </c>
      <c r="AH4" s="67">
        <v>76</v>
      </c>
      <c r="AI4" s="69">
        <v>23</v>
      </c>
      <c r="AJ4" s="39">
        <v>99</v>
      </c>
    </row>
    <row r="5" spans="1:36" ht="15" x14ac:dyDescent="0.2">
      <c r="A5" s="23">
        <v>0</v>
      </c>
      <c r="B5" s="24">
        <v>6.4</v>
      </c>
      <c r="C5" s="25">
        <v>3.3</v>
      </c>
      <c r="D5" s="24">
        <v>4.7</v>
      </c>
      <c r="E5" s="24">
        <v>4.5</v>
      </c>
      <c r="F5" s="24">
        <v>4.3</v>
      </c>
      <c r="G5" s="24">
        <v>3</v>
      </c>
      <c r="H5" s="23">
        <v>0</v>
      </c>
      <c r="I5" s="23"/>
      <c r="J5" s="39" t="str">
        <v>Dist_Channel</v>
      </c>
      <c r="K5" s="39">
        <v>0.90166211028611831</v>
      </c>
      <c r="L5" s="39">
        <v>0.37991449619308887</v>
      </c>
      <c r="M5" s="39">
        <v>5.632690779010999</v>
      </c>
      <c r="N5" s="39">
        <v>1.7628551319821884E-2</v>
      </c>
      <c r="O5" s="39">
        <v>2.4636946421336914</v>
      </c>
      <c r="P5" s="39">
        <v>1.1700463700468411</v>
      </c>
      <c r="Q5" s="39">
        <v>5.1876502035002785</v>
      </c>
      <c r="R5" s="39">
        <f>(O5-1)*100</f>
        <v>146.36946421336913</v>
      </c>
      <c r="S5" s="39" t="str">
        <v>Chi-sq</v>
      </c>
      <c r="T5" s="71">
        <v>84.528801950868115</v>
      </c>
      <c r="U5" s="39"/>
      <c r="V5" s="72">
        <v>-0.27378030817692395</v>
      </c>
      <c r="W5" s="39">
        <v>-1.4724284753410284E-2</v>
      </c>
      <c r="X5" s="39">
        <v>2.5288493468490783E-2</v>
      </c>
      <c r="Y5" s="39">
        <v>-1.1242089816723935E-2</v>
      </c>
      <c r="Z5" s="39">
        <v>-1.6470873160739136E-3</v>
      </c>
      <c r="AA5" s="39">
        <v>1.9406217729788271E-2</v>
      </c>
      <c r="AB5" s="39">
        <v>-5.2222745834247979E-3</v>
      </c>
      <c r="AC5" s="73">
        <v>1.5302674868884364E-2</v>
      </c>
      <c r="AD5" s="39"/>
      <c r="AE5" s="71">
        <v>-1.1368683772161603E-13</v>
      </c>
      <c r="AF5" s="39"/>
      <c r="AG5" s="39" t="str">
        <v>Pred Fail</v>
      </c>
      <c r="AH5" s="74">
        <v>24</v>
      </c>
      <c r="AI5" s="75">
        <v>77</v>
      </c>
      <c r="AJ5" s="39">
        <v>101</v>
      </c>
    </row>
    <row r="6" spans="1:36" ht="15" x14ac:dyDescent="0.2">
      <c r="A6" s="23">
        <v>1</v>
      </c>
      <c r="B6" s="24">
        <v>9</v>
      </c>
      <c r="C6" s="25">
        <v>4.9000000000000004</v>
      </c>
      <c r="D6" s="24">
        <v>2.2000000000000002</v>
      </c>
      <c r="E6" s="24">
        <v>4.5</v>
      </c>
      <c r="F6" s="24">
        <v>4.5</v>
      </c>
      <c r="G6" s="24">
        <v>3.5</v>
      </c>
      <c r="H6" s="23">
        <v>0</v>
      </c>
      <c r="I6" s="23"/>
      <c r="J6" s="39" t="str">
        <v>Quality</v>
      </c>
      <c r="K6" s="39">
        <v>0.54825896235648719</v>
      </c>
      <c r="L6" s="39">
        <v>0.15902356262041842</v>
      </c>
      <c r="M6" s="39">
        <v>11.88635021610715</v>
      </c>
      <c r="N6" s="39">
        <v>5.6546818365599272E-4</v>
      </c>
      <c r="O6" s="39">
        <v>1.7302379845224314</v>
      </c>
      <c r="P6" s="39">
        <v>1.2669070126926847</v>
      </c>
      <c r="Q6" s="39">
        <v>2.3630175325349128</v>
      </c>
      <c r="R6" s="39">
        <f t="shared" ref="R6:R11" si="0">(O6-1)*100</f>
        <v>73.023798452243142</v>
      </c>
      <c r="S6" s="39" t="str">
        <v>df</v>
      </c>
      <c r="T6" s="71">
        <v>7</v>
      </c>
      <c r="U6" s="39"/>
      <c r="V6" s="72">
        <v>8.4187524154099982E-2</v>
      </c>
      <c r="W6" s="39">
        <v>-3.9963615815207607E-3</v>
      </c>
      <c r="X6" s="39">
        <v>-1.1242089816723855E-2</v>
      </c>
      <c r="Y6" s="39">
        <v>5.4549741913954439E-2</v>
      </c>
      <c r="Z6" s="39">
        <v>4.8488716399659165E-3</v>
      </c>
      <c r="AA6" s="39">
        <v>-3.6441189015907961E-2</v>
      </c>
      <c r="AB6" s="39">
        <v>-2.1196189948988536E-3</v>
      </c>
      <c r="AC6" s="73">
        <v>-1.479279549204187E-2</v>
      </c>
      <c r="AD6" s="39"/>
      <c r="AE6" s="71">
        <v>-6.1284310959308641E-14</v>
      </c>
      <c r="AF6" s="39"/>
      <c r="AG6" s="39" t="str">
        <v>Total</v>
      </c>
      <c r="AH6" s="39">
        <v>100</v>
      </c>
      <c r="AI6" s="39">
        <v>100</v>
      </c>
      <c r="AJ6" s="39">
        <v>200</v>
      </c>
    </row>
    <row r="7" spans="1:36" ht="15" x14ac:dyDescent="0.2">
      <c r="A7" s="23">
        <v>0</v>
      </c>
      <c r="B7" s="24">
        <v>6.5</v>
      </c>
      <c r="C7" s="25">
        <v>2.8</v>
      </c>
      <c r="D7" s="24">
        <v>4</v>
      </c>
      <c r="E7" s="24">
        <v>3.7</v>
      </c>
      <c r="F7" s="24">
        <v>3.6</v>
      </c>
      <c r="G7" s="24">
        <v>3.3</v>
      </c>
      <c r="H7" s="23">
        <v>0</v>
      </c>
      <c r="I7" s="23"/>
      <c r="J7" s="39" t="str">
        <v>SM_Presence</v>
      </c>
      <c r="K7" s="39">
        <v>0.31195649791518237</v>
      </c>
      <c r="L7" s="39">
        <v>0.23355886177568591</v>
      </c>
      <c r="M7" s="39">
        <v>1.7840021451432619</v>
      </c>
      <c r="N7" s="43">
        <v>0.18165865302503781</v>
      </c>
      <c r="O7" s="39">
        <v>1.3660952637448081</v>
      </c>
      <c r="P7" s="39">
        <v>0.8643215116473516</v>
      </c>
      <c r="Q7" s="39">
        <v>2.1591690643787005</v>
      </c>
      <c r="R7" s="39">
        <f t="shared" si="0"/>
        <v>36.609526374480808</v>
      </c>
      <c r="S7" s="39" t="str">
        <v>p-value</v>
      </c>
      <c r="T7" s="71">
        <v>1.5543122344752192E-15</v>
      </c>
      <c r="U7" s="39"/>
      <c r="V7" s="72">
        <v>1.5373434239544435E-2</v>
      </c>
      <c r="W7" s="39">
        <v>2.9814275097123726E-3</v>
      </c>
      <c r="X7" s="39">
        <v>-1.6470873160739402E-3</v>
      </c>
      <c r="Y7" s="39">
        <v>4.8488716399659442E-3</v>
      </c>
      <c r="Z7" s="39">
        <v>4.22746121901688E-2</v>
      </c>
      <c r="AA7" s="39">
        <v>-3.0645116480541516E-2</v>
      </c>
      <c r="AB7" s="39">
        <v>6.0523619563752585E-3</v>
      </c>
      <c r="AC7" s="73">
        <v>-1.6201317301682474E-2</v>
      </c>
      <c r="AD7" s="39"/>
      <c r="AE7" s="71">
        <v>-3.730349362740526E-14</v>
      </c>
      <c r="AF7" s="39"/>
      <c r="AG7" s="39" t="str">
        <v>Accuracy</v>
      </c>
      <c r="AH7" s="39">
        <v>0.76</v>
      </c>
      <c r="AI7" s="39">
        <v>0.77</v>
      </c>
      <c r="AJ7" s="39">
        <v>0.76500000000000001</v>
      </c>
    </row>
    <row r="8" spans="1:36" ht="15" x14ac:dyDescent="0.2">
      <c r="A8" s="23">
        <v>0</v>
      </c>
      <c r="B8" s="24">
        <v>6.9</v>
      </c>
      <c r="C8" s="25">
        <v>3.7</v>
      </c>
      <c r="D8" s="24">
        <v>2.1</v>
      </c>
      <c r="E8" s="24">
        <v>5.4</v>
      </c>
      <c r="F8" s="24">
        <v>2.1</v>
      </c>
      <c r="G8" s="24">
        <v>2</v>
      </c>
      <c r="H8" s="23">
        <v>1</v>
      </c>
      <c r="I8" s="23"/>
      <c r="J8" s="39" t="str">
        <v>Advert</v>
      </c>
      <c r="K8" s="39">
        <v>-0.17118498956855971</v>
      </c>
      <c r="L8" s="39">
        <v>0.2056079088706689</v>
      </c>
      <c r="M8" s="39">
        <v>0.69318910654377186</v>
      </c>
      <c r="N8" s="43">
        <v>0.40508176099987092</v>
      </c>
      <c r="O8" s="39">
        <v>0.84266567469263909</v>
      </c>
      <c r="P8" s="39">
        <v>0.56317262252594669</v>
      </c>
      <c r="Q8" s="39">
        <v>1.2608664038395889</v>
      </c>
      <c r="R8" s="39">
        <f t="shared" si="0"/>
        <v>-15.733432530736092</v>
      </c>
      <c r="S8" s="39" t="str">
        <v>R-sq (L)</v>
      </c>
      <c r="T8" s="71">
        <v>0.30487320846700694</v>
      </c>
      <c r="U8" s="39"/>
      <c r="V8" s="72">
        <v>-0.32285754421665414</v>
      </c>
      <c r="W8" s="39">
        <v>-1.4962400953103012E-2</v>
      </c>
      <c r="X8" s="39">
        <v>1.9406217729788199E-2</v>
      </c>
      <c r="Y8" s="39">
        <v>-3.6441189015907982E-2</v>
      </c>
      <c r="Z8" s="39">
        <v>-3.0645116480541471E-2</v>
      </c>
      <c r="AA8" s="39">
        <v>7.8927090769030581E-2</v>
      </c>
      <c r="AB8" s="39">
        <v>-9.2029317235181266E-3</v>
      </c>
      <c r="AC8" s="73">
        <v>2.4055945966597422E-2</v>
      </c>
      <c r="AD8" s="39"/>
      <c r="AE8" s="71">
        <v>-8.7929663550312398E-14</v>
      </c>
      <c r="AF8" s="39"/>
      <c r="AG8" s="39"/>
      <c r="AH8" s="39"/>
      <c r="AI8" s="39"/>
      <c r="AJ8" s="39"/>
    </row>
    <row r="9" spans="1:36" ht="15" x14ac:dyDescent="0.2">
      <c r="A9" s="23">
        <v>0</v>
      </c>
      <c r="B9" s="24">
        <v>6.2</v>
      </c>
      <c r="C9" s="25">
        <v>4.8</v>
      </c>
      <c r="D9" s="24">
        <v>4.5999999999999996</v>
      </c>
      <c r="E9" s="24">
        <v>5.0999999999999996</v>
      </c>
      <c r="F9" s="24">
        <v>4.3</v>
      </c>
      <c r="G9" s="24">
        <v>3.7</v>
      </c>
      <c r="H9" s="23">
        <v>0</v>
      </c>
      <c r="I9" s="23"/>
      <c r="J9" s="39" t="str">
        <v>Brand_Image</v>
      </c>
      <c r="K9" s="39">
        <v>0.50028448776543599</v>
      </c>
      <c r="L9" s="39">
        <v>0.28093965681091038</v>
      </c>
      <c r="M9" s="39">
        <v>3.1710856976997119</v>
      </c>
      <c r="N9" s="43">
        <v>7.4952606387566179E-2</v>
      </c>
      <c r="O9" s="39">
        <v>1.649190378454801</v>
      </c>
      <c r="P9" s="39">
        <v>0.9508992897005466</v>
      </c>
      <c r="Q9" s="39">
        <v>2.8602702030037346</v>
      </c>
      <c r="R9" s="39">
        <f t="shared" si="0"/>
        <v>64.919037845480105</v>
      </c>
      <c r="S9" s="39" t="str">
        <v>R-sq (CS)</v>
      </c>
      <c r="T9" s="71">
        <v>0.34468812377099189</v>
      </c>
      <c r="U9" s="39"/>
      <c r="V9" s="72">
        <v>1.5159098749973779E-3</v>
      </c>
      <c r="W9" s="39">
        <v>-1.2329351593835951E-2</v>
      </c>
      <c r="X9" s="39">
        <v>-5.222274583425033E-3</v>
      </c>
      <c r="Y9" s="39">
        <v>-2.1196189948991103E-3</v>
      </c>
      <c r="Z9" s="39">
        <v>6.0523619563755604E-3</v>
      </c>
      <c r="AA9" s="39">
        <v>-9.2029317235183938E-3</v>
      </c>
      <c r="AB9" s="39">
        <v>9.4947514667586955E-2</v>
      </c>
      <c r="AC9" s="73">
        <v>-8.582556935371824E-2</v>
      </c>
      <c r="AD9" s="39"/>
      <c r="AE9" s="71">
        <v>-2.9309887850104133E-14</v>
      </c>
      <c r="AF9" s="39"/>
      <c r="AG9" s="39" t="s">
        <v>339</v>
      </c>
      <c r="AH9" s="76">
        <v>0.5</v>
      </c>
      <c r="AI9" s="39"/>
      <c r="AJ9" s="39"/>
    </row>
    <row r="10" spans="1:36" ht="15" x14ac:dyDescent="0.2">
      <c r="A10" s="23">
        <v>0</v>
      </c>
      <c r="B10" s="24">
        <v>5.8</v>
      </c>
      <c r="C10" s="25">
        <v>5.0999999999999996</v>
      </c>
      <c r="D10" s="24">
        <v>3.7</v>
      </c>
      <c r="E10" s="24">
        <v>5.8</v>
      </c>
      <c r="F10" s="24">
        <v>4.4000000000000004</v>
      </c>
      <c r="G10" s="24">
        <v>4.5999999999999996</v>
      </c>
      <c r="H10" s="23">
        <v>1</v>
      </c>
      <c r="I10" s="23"/>
      <c r="J10" s="39" t="str">
        <v>Order_Fulfillment</v>
      </c>
      <c r="K10" s="39">
        <v>-0.23687441444514501</v>
      </c>
      <c r="L10" s="39">
        <v>0.30813554593325693</v>
      </c>
      <c r="M10" s="39">
        <v>0.59095267964802556</v>
      </c>
      <c r="N10" s="43">
        <v>0.44205095969494002</v>
      </c>
      <c r="O10" s="39">
        <v>0.78909038014843103</v>
      </c>
      <c r="P10" s="39">
        <v>0.43136141653133886</v>
      </c>
      <c r="Q10" s="39">
        <v>1.4434847535733606</v>
      </c>
      <c r="R10" s="39">
        <f t="shared" si="0"/>
        <v>-21.090961985156898</v>
      </c>
      <c r="S10" s="39" t="str">
        <v>R-sq (N)</v>
      </c>
      <c r="T10" s="71">
        <v>0.45958416502798921</v>
      </c>
      <c r="U10" s="39"/>
      <c r="V10" s="74">
        <v>-0.38576639685612313</v>
      </c>
      <c r="W10" s="78">
        <v>1.2191851768479126E-2</v>
      </c>
      <c r="X10" s="78">
        <v>1.5302674868884774E-2</v>
      </c>
      <c r="Y10" s="78">
        <v>-1.4792795492041714E-2</v>
      </c>
      <c r="Z10" s="78">
        <v>-1.620131730168281E-2</v>
      </c>
      <c r="AA10" s="78">
        <v>2.4055945966598047E-2</v>
      </c>
      <c r="AB10" s="78">
        <v>-8.5825569353718614E-2</v>
      </c>
      <c r="AC10" s="75">
        <v>0.16369379227889583</v>
      </c>
      <c r="AD10" s="39"/>
      <c r="AE10" s="77">
        <v>-5.6843418860808015E-14</v>
      </c>
      <c r="AF10" s="39"/>
      <c r="AG10" s="39"/>
      <c r="AH10" s="39"/>
      <c r="AI10" s="39"/>
      <c r="AJ10" s="39"/>
    </row>
    <row r="11" spans="1:36" ht="15" x14ac:dyDescent="0.2">
      <c r="A11" s="23">
        <v>0</v>
      </c>
      <c r="B11" s="24">
        <v>6.4</v>
      </c>
      <c r="C11" s="25">
        <v>4.5</v>
      </c>
      <c r="D11" s="24">
        <v>4.7</v>
      </c>
      <c r="E11" s="24">
        <v>5.7</v>
      </c>
      <c r="F11" s="24">
        <v>4.0999999999999996</v>
      </c>
      <c r="G11" s="24">
        <v>4.4000000000000004</v>
      </c>
      <c r="H11" s="23">
        <v>0</v>
      </c>
      <c r="I11" s="23"/>
      <c r="J11" s="79" t="str">
        <v>Shipping_Speed</v>
      </c>
      <c r="K11" s="79">
        <v>1.2661198139358483</v>
      </c>
      <c r="L11" s="79">
        <v>0.40459089495302764</v>
      </c>
      <c r="M11" s="79">
        <v>9.7930371147474471</v>
      </c>
      <c r="N11" s="79">
        <v>1.7517389849935894E-3</v>
      </c>
      <c r="O11" s="79">
        <v>3.5470625630498036</v>
      </c>
      <c r="P11" s="79">
        <v>1.605020022135722</v>
      </c>
      <c r="Q11" s="79">
        <v>7.8389382391925873</v>
      </c>
      <c r="R11" s="39">
        <f t="shared" si="0"/>
        <v>254.70625630498037</v>
      </c>
      <c r="S11" s="39" t="str">
        <v>AIC</v>
      </c>
      <c r="T11" s="71">
        <v>208.73007027311002</v>
      </c>
      <c r="U11" s="39"/>
      <c r="V11" s="39"/>
      <c r="W11" s="39"/>
      <c r="X11" s="39"/>
      <c r="Y11" s="39"/>
      <c r="Z11" s="39"/>
      <c r="AA11" s="39"/>
      <c r="AB11" s="39"/>
      <c r="AC11" s="39"/>
      <c r="AD11" s="39"/>
      <c r="AE11" s="39"/>
      <c r="AF11" s="39"/>
      <c r="AG11" s="39" t="s">
        <v>340</v>
      </c>
      <c r="AH11" s="76">
        <f>[1]!LogitAUC(A2:H201,K4:K11)</f>
        <v>0.84769999999999956</v>
      </c>
      <c r="AI11" s="39"/>
      <c r="AJ11" s="39"/>
    </row>
    <row r="12" spans="1:36" ht="15" x14ac:dyDescent="0.2">
      <c r="A12" s="23">
        <v>1</v>
      </c>
      <c r="B12" s="24">
        <v>8.6999999999999993</v>
      </c>
      <c r="C12" s="25">
        <v>4.7</v>
      </c>
      <c r="D12" s="24">
        <v>2.7</v>
      </c>
      <c r="E12" s="24">
        <v>4.5999999999999996</v>
      </c>
      <c r="F12" s="24">
        <v>3.8</v>
      </c>
      <c r="G12" s="24">
        <v>4</v>
      </c>
      <c r="H12" s="23">
        <v>1</v>
      </c>
      <c r="I12" s="23"/>
      <c r="J12" s="39"/>
      <c r="K12" s="39"/>
      <c r="L12" s="39"/>
      <c r="M12" s="39"/>
      <c r="N12" s="39"/>
      <c r="O12" s="39"/>
      <c r="P12" s="39"/>
      <c r="Q12" s="39"/>
      <c r="R12" s="39"/>
      <c r="S12" s="39" t="str">
        <v>BIC</v>
      </c>
      <c r="T12" s="77">
        <v>235.11660920549431</v>
      </c>
      <c r="U12" s="39"/>
      <c r="V12" s="39"/>
      <c r="W12" s="39"/>
      <c r="X12" s="39"/>
      <c r="Y12" s="39"/>
      <c r="Z12" s="39"/>
      <c r="AA12" s="39"/>
      <c r="AB12" s="39"/>
      <c r="AC12" s="39"/>
      <c r="AD12" s="39"/>
      <c r="AE12" s="39"/>
      <c r="AF12" s="39"/>
      <c r="AG12" s="39"/>
      <c r="AH12" s="39"/>
      <c r="AI12" s="39"/>
      <c r="AJ12" s="39"/>
    </row>
    <row r="13" spans="1:36" ht="15" x14ac:dyDescent="0.2">
      <c r="A13" s="23">
        <v>0</v>
      </c>
      <c r="B13" s="24">
        <v>6.1</v>
      </c>
      <c r="C13" s="25">
        <v>4.9000000000000004</v>
      </c>
      <c r="D13" s="24">
        <v>4.4000000000000004</v>
      </c>
      <c r="E13" s="24">
        <v>6.4</v>
      </c>
      <c r="F13" s="24">
        <v>3</v>
      </c>
      <c r="G13" s="24">
        <v>3.2</v>
      </c>
      <c r="H13" s="23">
        <v>0</v>
      </c>
      <c r="I13" s="23"/>
    </row>
    <row r="14" spans="1:36" ht="15" x14ac:dyDescent="0.2">
      <c r="A14" s="23">
        <v>1</v>
      </c>
      <c r="B14" s="24">
        <v>9.5</v>
      </c>
      <c r="C14" s="25">
        <v>7.1</v>
      </c>
      <c r="D14" s="24">
        <v>5</v>
      </c>
      <c r="E14" s="24">
        <v>6.6</v>
      </c>
      <c r="F14" s="24">
        <v>5.0999999999999996</v>
      </c>
      <c r="G14" s="24">
        <v>4.4000000000000004</v>
      </c>
      <c r="H14" s="23">
        <v>1</v>
      </c>
      <c r="I14" s="23"/>
    </row>
    <row r="15" spans="1:36" ht="15" x14ac:dyDescent="0.2">
      <c r="A15" s="23">
        <v>1</v>
      </c>
      <c r="B15" s="24">
        <v>9.1999999999999993</v>
      </c>
      <c r="C15" s="25">
        <v>5.4</v>
      </c>
      <c r="D15" s="24">
        <v>2.4</v>
      </c>
      <c r="E15" s="24">
        <v>4.8</v>
      </c>
      <c r="F15" s="24">
        <v>4.5</v>
      </c>
      <c r="G15" s="24">
        <v>4.2</v>
      </c>
      <c r="H15" s="23">
        <v>0</v>
      </c>
      <c r="I15" s="23"/>
    </row>
    <row r="16" spans="1:36" ht="15" x14ac:dyDescent="0.2">
      <c r="A16" s="23">
        <v>1</v>
      </c>
      <c r="B16" s="24">
        <v>6.3</v>
      </c>
      <c r="C16" s="25">
        <v>4.5</v>
      </c>
      <c r="D16" s="24">
        <v>4.5</v>
      </c>
      <c r="E16" s="24">
        <v>5.9</v>
      </c>
      <c r="F16" s="24">
        <v>4.8</v>
      </c>
      <c r="G16" s="24">
        <v>5.2</v>
      </c>
      <c r="H16" s="23">
        <v>1</v>
      </c>
      <c r="I16" s="23"/>
    </row>
    <row r="17" spans="1:9" ht="15" x14ac:dyDescent="0.2">
      <c r="A17" s="23">
        <v>0</v>
      </c>
      <c r="B17" s="24">
        <v>8.6999999999999993</v>
      </c>
      <c r="C17" s="25">
        <v>3.2</v>
      </c>
      <c r="D17" s="24">
        <v>3.2</v>
      </c>
      <c r="E17" s="24">
        <v>3.8</v>
      </c>
      <c r="F17" s="24">
        <v>4.3</v>
      </c>
      <c r="G17" s="24">
        <v>4.5</v>
      </c>
      <c r="H17" s="23">
        <v>0</v>
      </c>
      <c r="I17" s="23"/>
    </row>
    <row r="18" spans="1:9" ht="15" x14ac:dyDescent="0.2">
      <c r="A18" s="23">
        <v>1</v>
      </c>
      <c r="B18" s="24">
        <v>5.7</v>
      </c>
      <c r="C18" s="25">
        <v>4</v>
      </c>
      <c r="D18" s="24">
        <v>3.3</v>
      </c>
      <c r="E18" s="24">
        <v>5.0999999999999996</v>
      </c>
      <c r="F18" s="24">
        <v>4.2</v>
      </c>
      <c r="G18" s="24">
        <v>4.5</v>
      </c>
      <c r="H18" s="23">
        <v>1</v>
      </c>
      <c r="I18" s="23"/>
    </row>
    <row r="19" spans="1:9" ht="15" x14ac:dyDescent="0.2">
      <c r="A19" s="23">
        <v>0</v>
      </c>
      <c r="B19" s="24">
        <v>5.9</v>
      </c>
      <c r="C19" s="25">
        <v>5.6</v>
      </c>
      <c r="D19" s="24">
        <v>3.5</v>
      </c>
      <c r="E19" s="24">
        <v>5.5</v>
      </c>
      <c r="F19" s="24">
        <v>5.7</v>
      </c>
      <c r="G19" s="24">
        <v>4.8</v>
      </c>
      <c r="H19" s="23">
        <v>0</v>
      </c>
      <c r="I19" s="23"/>
    </row>
    <row r="20" spans="1:9" ht="15" x14ac:dyDescent="0.2">
      <c r="A20" s="23">
        <v>0</v>
      </c>
      <c r="B20" s="24">
        <v>5.6</v>
      </c>
      <c r="C20" s="25">
        <v>4.9000000000000004</v>
      </c>
      <c r="D20" s="24">
        <v>3.7</v>
      </c>
      <c r="E20" s="24">
        <v>5.6</v>
      </c>
      <c r="F20" s="24">
        <v>5</v>
      </c>
      <c r="G20" s="24">
        <v>4.5</v>
      </c>
      <c r="H20" s="23">
        <v>1</v>
      </c>
      <c r="I20" s="23"/>
    </row>
    <row r="21" spans="1:9" ht="15" x14ac:dyDescent="0.2">
      <c r="A21" s="23">
        <v>0</v>
      </c>
      <c r="B21" s="24">
        <v>9.1</v>
      </c>
      <c r="C21" s="25">
        <v>6</v>
      </c>
      <c r="D21" s="24">
        <v>5.3</v>
      </c>
      <c r="E21" s="24">
        <v>7.1</v>
      </c>
      <c r="F21" s="24">
        <v>4.5</v>
      </c>
      <c r="G21" s="24">
        <v>4.4000000000000004</v>
      </c>
      <c r="H21" s="23">
        <v>1</v>
      </c>
      <c r="I21" s="23"/>
    </row>
    <row r="22" spans="1:9" ht="15" x14ac:dyDescent="0.2">
      <c r="A22" s="23">
        <v>0</v>
      </c>
      <c r="B22" s="24">
        <v>5.2</v>
      </c>
      <c r="C22" s="25">
        <v>3.8</v>
      </c>
      <c r="D22" s="24">
        <v>3.9</v>
      </c>
      <c r="E22" s="24">
        <v>5</v>
      </c>
      <c r="F22" s="24">
        <v>3.3</v>
      </c>
      <c r="G22" s="24">
        <v>3.3</v>
      </c>
      <c r="H22" s="23">
        <v>0</v>
      </c>
      <c r="I22" s="23"/>
    </row>
    <row r="23" spans="1:9" ht="15" x14ac:dyDescent="0.2">
      <c r="A23" s="23">
        <v>1</v>
      </c>
      <c r="B23" s="24">
        <v>9.6</v>
      </c>
      <c r="C23" s="25">
        <v>7.2</v>
      </c>
      <c r="D23" s="24">
        <v>5.4</v>
      </c>
      <c r="E23" s="24">
        <v>7.8</v>
      </c>
      <c r="F23" s="24">
        <v>4.3</v>
      </c>
      <c r="G23" s="24">
        <v>4.3</v>
      </c>
      <c r="H23" s="23">
        <v>1</v>
      </c>
      <c r="I23" s="23"/>
    </row>
    <row r="24" spans="1:9" ht="15" x14ac:dyDescent="0.2">
      <c r="A24" s="23">
        <v>1</v>
      </c>
      <c r="B24" s="24">
        <v>8.6</v>
      </c>
      <c r="C24" s="25">
        <v>5.0999999999999996</v>
      </c>
      <c r="D24" s="24">
        <v>3.5</v>
      </c>
      <c r="E24" s="24">
        <v>4.7</v>
      </c>
      <c r="F24" s="24">
        <v>4.8</v>
      </c>
      <c r="G24" s="24">
        <v>4</v>
      </c>
      <c r="H24" s="23">
        <v>1</v>
      </c>
      <c r="I24" s="23"/>
    </row>
    <row r="25" spans="1:9" ht="15" x14ac:dyDescent="0.2">
      <c r="A25" s="23">
        <v>1</v>
      </c>
      <c r="B25" s="24">
        <v>9.3000000000000007</v>
      </c>
      <c r="C25" s="25">
        <v>3.9</v>
      </c>
      <c r="D25" s="24">
        <v>2.2000000000000002</v>
      </c>
      <c r="E25" s="24">
        <v>4.5</v>
      </c>
      <c r="F25" s="24">
        <v>6.7</v>
      </c>
      <c r="G25" s="24">
        <v>4.5</v>
      </c>
      <c r="H25" s="23">
        <v>1</v>
      </c>
      <c r="I25" s="23"/>
    </row>
    <row r="26" spans="1:9" ht="15" x14ac:dyDescent="0.2">
      <c r="A26" s="23">
        <v>0</v>
      </c>
      <c r="B26" s="24">
        <v>6</v>
      </c>
      <c r="C26" s="25">
        <v>4.0999999999999996</v>
      </c>
      <c r="D26" s="24">
        <v>3.5</v>
      </c>
      <c r="E26" s="24">
        <v>5.3</v>
      </c>
      <c r="F26" s="24">
        <v>4.7</v>
      </c>
      <c r="G26" s="24">
        <v>4</v>
      </c>
      <c r="H26" s="23">
        <v>0</v>
      </c>
      <c r="I26" s="23"/>
    </row>
    <row r="27" spans="1:9" ht="15" x14ac:dyDescent="0.2">
      <c r="A27" s="23">
        <v>0</v>
      </c>
      <c r="B27" s="24">
        <v>6.4</v>
      </c>
      <c r="C27" s="25">
        <v>3.6</v>
      </c>
      <c r="D27" s="24">
        <v>4</v>
      </c>
      <c r="E27" s="24">
        <v>5.3</v>
      </c>
      <c r="F27" s="24">
        <v>5.6</v>
      </c>
      <c r="G27" s="24">
        <v>3.9</v>
      </c>
      <c r="H27" s="23">
        <v>0</v>
      </c>
      <c r="I27" s="23"/>
    </row>
    <row r="28" spans="1:9" ht="15" x14ac:dyDescent="0.2">
      <c r="A28" s="23">
        <v>0</v>
      </c>
      <c r="B28" s="24">
        <v>8.5</v>
      </c>
      <c r="C28" s="25">
        <v>3</v>
      </c>
      <c r="D28" s="24">
        <v>4.0999999999999996</v>
      </c>
      <c r="E28" s="24">
        <v>3.7</v>
      </c>
      <c r="F28" s="24">
        <v>5.3</v>
      </c>
      <c r="G28" s="24">
        <v>4.4000000000000004</v>
      </c>
      <c r="H28" s="23">
        <v>1</v>
      </c>
      <c r="I28" s="23"/>
    </row>
    <row r="29" spans="1:9" ht="15" x14ac:dyDescent="0.2">
      <c r="A29" s="23">
        <v>0</v>
      </c>
      <c r="B29" s="24">
        <v>7</v>
      </c>
      <c r="C29" s="25">
        <v>3.3</v>
      </c>
      <c r="D29" s="24">
        <v>2.6</v>
      </c>
      <c r="E29" s="24">
        <v>4.2</v>
      </c>
      <c r="F29" s="24">
        <v>4.3</v>
      </c>
      <c r="G29" s="24">
        <v>3.7</v>
      </c>
      <c r="H29" s="23">
        <v>0</v>
      </c>
      <c r="I29" s="23"/>
    </row>
    <row r="30" spans="1:9" ht="15" x14ac:dyDescent="0.2">
      <c r="A30" s="23">
        <v>0</v>
      </c>
      <c r="B30" s="24">
        <v>8.5</v>
      </c>
      <c r="C30" s="25">
        <v>3</v>
      </c>
      <c r="D30" s="24">
        <v>2.2999999999999998</v>
      </c>
      <c r="E30" s="24">
        <v>3.7</v>
      </c>
      <c r="F30" s="24">
        <v>5.7</v>
      </c>
      <c r="G30" s="24">
        <v>4.4000000000000004</v>
      </c>
      <c r="H30" s="23">
        <v>0</v>
      </c>
      <c r="I30" s="23"/>
    </row>
    <row r="31" spans="1:9" ht="15" x14ac:dyDescent="0.2">
      <c r="A31" s="23">
        <v>0</v>
      </c>
      <c r="B31" s="24">
        <v>7.6</v>
      </c>
      <c r="C31" s="25">
        <v>3.6</v>
      </c>
      <c r="D31" s="24">
        <v>5.0999999999999996</v>
      </c>
      <c r="E31" s="24">
        <v>4.5999999999999996</v>
      </c>
      <c r="F31" s="24">
        <v>4.7</v>
      </c>
      <c r="G31" s="24">
        <v>3.5</v>
      </c>
      <c r="H31" s="23">
        <v>0</v>
      </c>
      <c r="I31" s="23"/>
    </row>
    <row r="32" spans="1:9" ht="15" x14ac:dyDescent="0.2">
      <c r="A32" s="23">
        <v>1</v>
      </c>
      <c r="B32" s="24">
        <v>6.9</v>
      </c>
      <c r="C32" s="25">
        <v>3.4</v>
      </c>
      <c r="D32" s="24">
        <v>4.5</v>
      </c>
      <c r="E32" s="24">
        <v>4.7</v>
      </c>
      <c r="F32" s="24">
        <v>3.7</v>
      </c>
      <c r="G32" s="24">
        <v>3.3</v>
      </c>
      <c r="H32" s="23">
        <v>0</v>
      </c>
      <c r="I32" s="23"/>
    </row>
    <row r="33" spans="1:9" ht="15" x14ac:dyDescent="0.2">
      <c r="A33" s="23">
        <v>0</v>
      </c>
      <c r="B33" s="24">
        <v>8.1</v>
      </c>
      <c r="C33" s="25">
        <v>2.5</v>
      </c>
      <c r="D33" s="24">
        <v>2.2999999999999998</v>
      </c>
      <c r="E33" s="24">
        <v>3.8</v>
      </c>
      <c r="F33" s="24">
        <v>3</v>
      </c>
      <c r="G33" s="24">
        <v>3</v>
      </c>
      <c r="H33" s="23">
        <v>0</v>
      </c>
      <c r="I33" s="23"/>
    </row>
    <row r="34" spans="1:9" ht="15" x14ac:dyDescent="0.2">
      <c r="A34" s="23">
        <v>0</v>
      </c>
      <c r="B34" s="24">
        <v>6.7</v>
      </c>
      <c r="C34" s="25">
        <v>3.7</v>
      </c>
      <c r="D34" s="24">
        <v>5.3</v>
      </c>
      <c r="E34" s="24">
        <v>4.9000000000000004</v>
      </c>
      <c r="F34" s="24">
        <v>3.5</v>
      </c>
      <c r="G34" s="24">
        <v>3.4</v>
      </c>
      <c r="H34" s="23">
        <v>0</v>
      </c>
      <c r="I34" s="23"/>
    </row>
    <row r="35" spans="1:9" ht="15" x14ac:dyDescent="0.2">
      <c r="A35" s="23">
        <v>0</v>
      </c>
      <c r="B35" s="24">
        <v>8</v>
      </c>
      <c r="C35" s="25">
        <v>4.8</v>
      </c>
      <c r="D35" s="24">
        <v>5.5</v>
      </c>
      <c r="E35" s="24">
        <v>4.7</v>
      </c>
      <c r="F35" s="24">
        <v>4.7</v>
      </c>
      <c r="G35" s="24">
        <v>4.2</v>
      </c>
      <c r="H35" s="23">
        <v>1</v>
      </c>
      <c r="I35" s="23"/>
    </row>
    <row r="36" spans="1:9" ht="15" x14ac:dyDescent="0.2">
      <c r="A36" s="23">
        <v>0</v>
      </c>
      <c r="B36" s="24">
        <v>6.7</v>
      </c>
      <c r="C36" s="25">
        <v>4</v>
      </c>
      <c r="D36" s="24">
        <v>3</v>
      </c>
      <c r="E36" s="24">
        <v>6.8</v>
      </c>
      <c r="F36" s="24">
        <v>2.5</v>
      </c>
      <c r="G36" s="24">
        <v>3.5</v>
      </c>
      <c r="H36" s="23">
        <v>0</v>
      </c>
      <c r="I36" s="23"/>
    </row>
    <row r="37" spans="1:9" ht="15" x14ac:dyDescent="0.2">
      <c r="A37" s="23">
        <v>0</v>
      </c>
      <c r="B37" s="24">
        <v>8.6999999999999993</v>
      </c>
      <c r="C37" s="25">
        <v>3.2</v>
      </c>
      <c r="D37" s="24">
        <v>3.5</v>
      </c>
      <c r="E37" s="24">
        <v>2.9</v>
      </c>
      <c r="F37" s="24">
        <v>3.1</v>
      </c>
      <c r="G37" s="24">
        <v>2.5</v>
      </c>
      <c r="H37" s="23">
        <v>0</v>
      </c>
      <c r="I37" s="23"/>
    </row>
    <row r="38" spans="1:9" ht="15" x14ac:dyDescent="0.2">
      <c r="A38" s="23">
        <v>1</v>
      </c>
      <c r="B38" s="24">
        <v>9</v>
      </c>
      <c r="C38" s="25">
        <v>3.4</v>
      </c>
      <c r="D38" s="24">
        <v>3.9</v>
      </c>
      <c r="E38" s="24">
        <v>4.5</v>
      </c>
      <c r="F38" s="24">
        <v>3.9</v>
      </c>
      <c r="G38" s="24">
        <v>3.5</v>
      </c>
      <c r="H38" s="23">
        <v>1</v>
      </c>
      <c r="I38" s="23"/>
    </row>
    <row r="39" spans="1:9" ht="15" x14ac:dyDescent="0.2">
      <c r="A39" s="23">
        <v>1</v>
      </c>
      <c r="B39" s="24">
        <v>9.6</v>
      </c>
      <c r="C39" s="25">
        <v>5.6</v>
      </c>
      <c r="D39" s="24">
        <v>2.9</v>
      </c>
      <c r="E39" s="24">
        <v>5.5</v>
      </c>
      <c r="F39" s="24">
        <v>5.2</v>
      </c>
      <c r="G39" s="24">
        <v>4.9000000000000004</v>
      </c>
      <c r="H39" s="23">
        <v>1</v>
      </c>
      <c r="I39" s="23"/>
    </row>
    <row r="40" spans="1:9" ht="15" x14ac:dyDescent="0.2">
      <c r="A40" s="23">
        <v>0</v>
      </c>
      <c r="B40" s="24">
        <v>8.1999999999999993</v>
      </c>
      <c r="C40" s="25">
        <v>3.6</v>
      </c>
      <c r="D40" s="24">
        <v>5.8</v>
      </c>
      <c r="E40" s="24">
        <v>5</v>
      </c>
      <c r="F40" s="24">
        <v>4.7</v>
      </c>
      <c r="G40" s="24">
        <v>4.5</v>
      </c>
      <c r="H40" s="23">
        <v>0</v>
      </c>
      <c r="I40" s="23"/>
    </row>
    <row r="41" spans="1:9" ht="15" x14ac:dyDescent="0.2">
      <c r="A41" s="23">
        <v>0</v>
      </c>
      <c r="B41" s="24">
        <v>6.1</v>
      </c>
      <c r="C41" s="25">
        <v>4.9000000000000004</v>
      </c>
      <c r="D41" s="24">
        <v>5.0999999999999996</v>
      </c>
      <c r="E41" s="24">
        <v>6.4</v>
      </c>
      <c r="F41" s="24">
        <v>4.5</v>
      </c>
      <c r="G41" s="24">
        <v>3.2</v>
      </c>
      <c r="H41" s="23">
        <v>0</v>
      </c>
      <c r="I41" s="23"/>
    </row>
    <row r="42" spans="1:9" ht="15" x14ac:dyDescent="0.2">
      <c r="A42" s="23">
        <v>0</v>
      </c>
      <c r="B42" s="24">
        <v>8.3000000000000007</v>
      </c>
      <c r="C42" s="25">
        <v>4.9000000000000004</v>
      </c>
      <c r="D42" s="24">
        <v>3.1</v>
      </c>
      <c r="E42" s="24">
        <v>5.2</v>
      </c>
      <c r="F42" s="24">
        <v>4.5999999999999996</v>
      </c>
      <c r="G42" s="24">
        <v>3.9</v>
      </c>
      <c r="H42" s="23">
        <v>1</v>
      </c>
      <c r="I42" s="23"/>
    </row>
    <row r="43" spans="1:9" ht="15" x14ac:dyDescent="0.2">
      <c r="A43" s="23">
        <v>1</v>
      </c>
      <c r="B43" s="24">
        <v>9.4</v>
      </c>
      <c r="C43" s="25">
        <v>5.3</v>
      </c>
      <c r="D43" s="24">
        <v>3.8</v>
      </c>
      <c r="E43" s="24">
        <v>4.9000000000000004</v>
      </c>
      <c r="F43" s="24">
        <v>4.0999999999999996</v>
      </c>
      <c r="G43" s="24">
        <v>4.0999999999999996</v>
      </c>
      <c r="H43" s="23">
        <v>1</v>
      </c>
      <c r="I43" s="23"/>
    </row>
    <row r="44" spans="1:9" ht="15" x14ac:dyDescent="0.2">
      <c r="A44" s="23">
        <v>1</v>
      </c>
      <c r="B44" s="24">
        <v>9.3000000000000007</v>
      </c>
      <c r="C44" s="25">
        <v>5.0999999999999996</v>
      </c>
      <c r="D44" s="24">
        <v>5.8</v>
      </c>
      <c r="E44" s="24">
        <v>6.3</v>
      </c>
      <c r="F44" s="24">
        <v>4.5999999999999996</v>
      </c>
      <c r="G44" s="24">
        <v>4.3</v>
      </c>
      <c r="H44" s="23">
        <v>1</v>
      </c>
      <c r="I44" s="23"/>
    </row>
    <row r="45" spans="1:9" ht="15" x14ac:dyDescent="0.2">
      <c r="A45" s="23">
        <v>1</v>
      </c>
      <c r="B45" s="24">
        <v>5.0999999999999996</v>
      </c>
      <c r="C45" s="25">
        <v>6.6</v>
      </c>
      <c r="D45" s="24">
        <v>4.4000000000000004</v>
      </c>
      <c r="E45" s="24">
        <v>7.8</v>
      </c>
      <c r="F45" s="24">
        <v>4.9000000000000004</v>
      </c>
      <c r="G45" s="24">
        <v>4.5</v>
      </c>
      <c r="H45" s="23">
        <v>1</v>
      </c>
      <c r="I45" s="23"/>
    </row>
    <row r="46" spans="1:9" ht="15" x14ac:dyDescent="0.2">
      <c r="A46" s="23">
        <v>0</v>
      </c>
      <c r="B46" s="24">
        <v>8</v>
      </c>
      <c r="C46" s="25">
        <v>2.5</v>
      </c>
      <c r="D46" s="24">
        <v>3.6</v>
      </c>
      <c r="E46" s="24">
        <v>3</v>
      </c>
      <c r="F46" s="24">
        <v>4.3</v>
      </c>
      <c r="G46" s="24">
        <v>4.7</v>
      </c>
      <c r="H46" s="23">
        <v>0</v>
      </c>
      <c r="I46" s="23"/>
    </row>
    <row r="47" spans="1:9" ht="15" x14ac:dyDescent="0.2">
      <c r="A47" s="23">
        <v>0</v>
      </c>
      <c r="B47" s="24">
        <v>5.9</v>
      </c>
      <c r="C47" s="25">
        <v>5.6</v>
      </c>
      <c r="D47" s="24">
        <v>5.8</v>
      </c>
      <c r="E47" s="24">
        <v>5.5</v>
      </c>
      <c r="F47" s="24">
        <v>5.2</v>
      </c>
      <c r="G47" s="24">
        <v>4.8</v>
      </c>
      <c r="H47" s="23">
        <v>1</v>
      </c>
      <c r="I47" s="23"/>
    </row>
    <row r="48" spans="1:9" ht="15" x14ac:dyDescent="0.2">
      <c r="A48" s="23">
        <v>1</v>
      </c>
      <c r="B48" s="24">
        <v>10</v>
      </c>
      <c r="C48" s="25">
        <v>5.8</v>
      </c>
      <c r="D48" s="24">
        <v>2.9</v>
      </c>
      <c r="E48" s="24">
        <v>4.5</v>
      </c>
      <c r="F48" s="24">
        <v>5</v>
      </c>
      <c r="G48" s="24">
        <v>3.5</v>
      </c>
      <c r="H48" s="23">
        <v>1</v>
      </c>
      <c r="I48" s="23"/>
    </row>
    <row r="49" spans="1:9" ht="15" x14ac:dyDescent="0.2">
      <c r="A49" s="23">
        <v>0</v>
      </c>
      <c r="B49" s="24">
        <v>5.7</v>
      </c>
      <c r="C49" s="25">
        <v>3.8</v>
      </c>
      <c r="D49" s="24">
        <v>5.7</v>
      </c>
      <c r="E49" s="24">
        <v>6</v>
      </c>
      <c r="F49" s="24">
        <v>6.5</v>
      </c>
      <c r="G49" s="24">
        <v>5.2</v>
      </c>
      <c r="H49" s="23">
        <v>1</v>
      </c>
      <c r="I49" s="23"/>
    </row>
    <row r="50" spans="1:9" ht="15" x14ac:dyDescent="0.2">
      <c r="A50" s="23">
        <v>1</v>
      </c>
      <c r="B50" s="24">
        <v>9.9</v>
      </c>
      <c r="C50" s="25">
        <v>5.2</v>
      </c>
      <c r="D50" s="24">
        <v>4.2</v>
      </c>
      <c r="E50" s="24">
        <v>6.7</v>
      </c>
      <c r="F50" s="24">
        <v>4.5</v>
      </c>
      <c r="G50" s="24">
        <v>3.9</v>
      </c>
      <c r="H50" s="23">
        <v>1</v>
      </c>
      <c r="I50" s="23"/>
    </row>
    <row r="51" spans="1:9" ht="15" x14ac:dyDescent="0.2">
      <c r="A51" s="23">
        <v>1</v>
      </c>
      <c r="B51" s="24">
        <v>7.9</v>
      </c>
      <c r="C51" s="25">
        <v>3.9</v>
      </c>
      <c r="D51" s="24">
        <v>4.4000000000000004</v>
      </c>
      <c r="E51" s="24">
        <v>5.8</v>
      </c>
      <c r="F51" s="24">
        <v>4.0999999999999996</v>
      </c>
      <c r="G51" s="24">
        <v>4.3</v>
      </c>
      <c r="H51" s="23">
        <v>1</v>
      </c>
      <c r="I51" s="23"/>
    </row>
    <row r="52" spans="1:9" ht="15" x14ac:dyDescent="0.2">
      <c r="A52" s="23">
        <v>0</v>
      </c>
      <c r="B52" s="24">
        <v>6.7</v>
      </c>
      <c r="C52" s="25">
        <v>3.6</v>
      </c>
      <c r="D52" s="24">
        <v>3.4</v>
      </c>
      <c r="E52" s="24">
        <v>4.8</v>
      </c>
      <c r="F52" s="24">
        <v>4</v>
      </c>
      <c r="G52" s="24">
        <v>2.8</v>
      </c>
      <c r="H52" s="23">
        <v>1</v>
      </c>
      <c r="I52" s="23"/>
    </row>
    <row r="53" spans="1:9" ht="15" x14ac:dyDescent="0.2">
      <c r="A53" s="23">
        <v>0</v>
      </c>
      <c r="B53" s="24">
        <v>8.1999999999999993</v>
      </c>
      <c r="C53" s="25">
        <v>4.2</v>
      </c>
      <c r="D53" s="24">
        <v>2.7</v>
      </c>
      <c r="E53" s="24">
        <v>3.1</v>
      </c>
      <c r="F53" s="24">
        <v>4.5</v>
      </c>
      <c r="G53" s="24">
        <v>4.9000000000000004</v>
      </c>
      <c r="H53" s="23">
        <v>1</v>
      </c>
      <c r="I53" s="23"/>
    </row>
    <row r="54" spans="1:9" ht="15" x14ac:dyDescent="0.2">
      <c r="A54" s="23">
        <v>1</v>
      </c>
      <c r="B54" s="24">
        <v>9.4</v>
      </c>
      <c r="C54" s="25">
        <v>4</v>
      </c>
      <c r="D54" s="24">
        <v>3.2</v>
      </c>
      <c r="E54" s="24">
        <v>4.5999999999999996</v>
      </c>
      <c r="F54" s="24">
        <v>4.7</v>
      </c>
      <c r="G54" s="24">
        <v>4.5999999999999996</v>
      </c>
      <c r="H54" s="23">
        <v>1</v>
      </c>
      <c r="I54" s="23"/>
    </row>
    <row r="55" spans="1:9" ht="15" x14ac:dyDescent="0.2">
      <c r="A55" s="23">
        <v>1</v>
      </c>
      <c r="B55" s="24">
        <v>6.9</v>
      </c>
      <c r="C55" s="25">
        <v>3.4</v>
      </c>
      <c r="D55" s="24">
        <v>3.3</v>
      </c>
      <c r="E55" s="24">
        <v>4.7</v>
      </c>
      <c r="F55" s="24">
        <v>3.2</v>
      </c>
      <c r="G55" s="24">
        <v>3.3</v>
      </c>
      <c r="H55" s="23">
        <v>1</v>
      </c>
      <c r="I55" s="23"/>
    </row>
    <row r="56" spans="1:9" ht="15" x14ac:dyDescent="0.2">
      <c r="A56" s="23">
        <v>0</v>
      </c>
      <c r="B56" s="24">
        <v>8</v>
      </c>
      <c r="C56" s="25">
        <v>4.8</v>
      </c>
      <c r="D56" s="24">
        <v>3.2</v>
      </c>
      <c r="E56" s="24">
        <v>4.7</v>
      </c>
      <c r="F56" s="24">
        <v>4.9000000000000004</v>
      </c>
      <c r="G56" s="24">
        <v>4.2</v>
      </c>
      <c r="H56" s="23">
        <v>1</v>
      </c>
      <c r="I56" s="23"/>
    </row>
    <row r="57" spans="1:9" ht="15" x14ac:dyDescent="0.2">
      <c r="A57" s="23">
        <v>0</v>
      </c>
      <c r="B57" s="24">
        <v>9.3000000000000007</v>
      </c>
      <c r="C57" s="25">
        <v>5.3</v>
      </c>
      <c r="D57" s="24">
        <v>3.7</v>
      </c>
      <c r="E57" s="24">
        <v>5.5</v>
      </c>
      <c r="F57" s="24">
        <v>4.0999999999999996</v>
      </c>
      <c r="G57" s="24">
        <v>3.4</v>
      </c>
      <c r="H57" s="23">
        <v>1</v>
      </c>
      <c r="I57" s="23"/>
    </row>
    <row r="58" spans="1:9" ht="15" x14ac:dyDescent="0.2">
      <c r="A58" s="23">
        <v>1</v>
      </c>
      <c r="B58" s="24">
        <v>7.4</v>
      </c>
      <c r="C58" s="25">
        <v>6.6</v>
      </c>
      <c r="D58" s="24">
        <v>4.5</v>
      </c>
      <c r="E58" s="24">
        <v>6.9</v>
      </c>
      <c r="F58" s="24">
        <v>5.7</v>
      </c>
      <c r="G58" s="24">
        <v>5.5</v>
      </c>
      <c r="H58" s="23">
        <v>1</v>
      </c>
      <c r="I58" s="23"/>
    </row>
    <row r="59" spans="1:9" ht="15" x14ac:dyDescent="0.2">
      <c r="A59" s="23">
        <v>0</v>
      </c>
      <c r="B59" s="24">
        <v>7.6</v>
      </c>
      <c r="C59" s="25">
        <v>3.6</v>
      </c>
      <c r="D59" s="24">
        <v>5.6</v>
      </c>
      <c r="E59" s="24">
        <v>5.4</v>
      </c>
      <c r="F59" s="24">
        <v>4.5999999999999996</v>
      </c>
      <c r="G59" s="24">
        <v>4</v>
      </c>
      <c r="H59" s="23">
        <v>1</v>
      </c>
      <c r="I59" s="23"/>
    </row>
    <row r="60" spans="1:9" ht="15" x14ac:dyDescent="0.2">
      <c r="A60" s="23">
        <v>0</v>
      </c>
      <c r="B60" s="24">
        <v>10</v>
      </c>
      <c r="C60" s="25">
        <v>4.3</v>
      </c>
      <c r="D60" s="24">
        <v>4.2</v>
      </c>
      <c r="E60" s="24">
        <v>4.5</v>
      </c>
      <c r="F60" s="24">
        <v>3.7</v>
      </c>
      <c r="G60" s="24">
        <v>3.5</v>
      </c>
      <c r="H60" s="23">
        <v>0</v>
      </c>
      <c r="I60" s="23"/>
    </row>
    <row r="61" spans="1:9" ht="15" x14ac:dyDescent="0.2">
      <c r="A61" s="23">
        <v>0</v>
      </c>
      <c r="B61" s="24">
        <v>9.9</v>
      </c>
      <c r="C61" s="25">
        <v>4.3</v>
      </c>
      <c r="D61" s="24">
        <v>2.6</v>
      </c>
      <c r="E61" s="24">
        <v>3.5</v>
      </c>
      <c r="F61" s="24">
        <v>5.6</v>
      </c>
      <c r="G61" s="24">
        <v>4</v>
      </c>
      <c r="H61" s="23">
        <v>1</v>
      </c>
      <c r="I61" s="23"/>
    </row>
    <row r="62" spans="1:9" ht="15" x14ac:dyDescent="0.2">
      <c r="A62" s="23">
        <v>0</v>
      </c>
      <c r="B62" s="24">
        <v>8.6999999999999993</v>
      </c>
      <c r="C62" s="25">
        <v>3.2</v>
      </c>
      <c r="D62" s="24">
        <v>2.8</v>
      </c>
      <c r="E62" s="24">
        <v>3.8</v>
      </c>
      <c r="F62" s="24">
        <v>5.4</v>
      </c>
      <c r="G62" s="24">
        <v>4.5</v>
      </c>
      <c r="H62" s="23">
        <v>0</v>
      </c>
      <c r="I62" s="23"/>
    </row>
    <row r="63" spans="1:9" ht="15" x14ac:dyDescent="0.2">
      <c r="A63" s="23">
        <v>1</v>
      </c>
      <c r="B63" s="24">
        <v>8.4</v>
      </c>
      <c r="C63" s="25">
        <v>5.3</v>
      </c>
      <c r="D63" s="24">
        <v>4.5</v>
      </c>
      <c r="E63" s="24">
        <v>5.9</v>
      </c>
      <c r="F63" s="24">
        <v>2.7</v>
      </c>
      <c r="G63" s="24">
        <v>3.6</v>
      </c>
      <c r="H63" s="23">
        <v>1</v>
      </c>
      <c r="I63" s="23"/>
    </row>
    <row r="64" spans="1:9" ht="15" x14ac:dyDescent="0.2">
      <c r="A64" s="23">
        <v>1</v>
      </c>
      <c r="B64" s="24">
        <v>8.8000000000000007</v>
      </c>
      <c r="C64" s="25">
        <v>5.4</v>
      </c>
      <c r="D64" s="24">
        <v>4.3</v>
      </c>
      <c r="E64" s="24">
        <v>4.8</v>
      </c>
      <c r="F64" s="24">
        <v>4.4000000000000004</v>
      </c>
      <c r="G64" s="24">
        <v>2.9</v>
      </c>
      <c r="H64" s="23">
        <v>0</v>
      </c>
      <c r="I64" s="23"/>
    </row>
    <row r="65" spans="1:9" ht="15" x14ac:dyDescent="0.2">
      <c r="A65" s="23">
        <v>0</v>
      </c>
      <c r="B65" s="24">
        <v>7.7</v>
      </c>
      <c r="C65" s="25">
        <v>3.7</v>
      </c>
      <c r="D65" s="24">
        <v>2.4</v>
      </c>
      <c r="E65" s="24">
        <v>3.4</v>
      </c>
      <c r="F65" s="24">
        <v>3.3</v>
      </c>
      <c r="G65" s="24">
        <v>2.6</v>
      </c>
      <c r="H65" s="23">
        <v>0</v>
      </c>
      <c r="I65" s="23"/>
    </row>
    <row r="66" spans="1:9" ht="15" x14ac:dyDescent="0.2">
      <c r="A66" s="23">
        <v>0</v>
      </c>
      <c r="B66" s="24">
        <v>6.6</v>
      </c>
      <c r="C66" s="25">
        <v>3.6</v>
      </c>
      <c r="D66" s="24">
        <v>4.9000000000000004</v>
      </c>
      <c r="E66" s="24">
        <v>4.8</v>
      </c>
      <c r="F66" s="24">
        <v>3.5</v>
      </c>
      <c r="G66" s="24">
        <v>2.8</v>
      </c>
      <c r="H66" s="23">
        <v>0</v>
      </c>
      <c r="I66" s="23"/>
    </row>
    <row r="67" spans="1:9" ht="15" x14ac:dyDescent="0.2">
      <c r="A67" s="23">
        <v>0</v>
      </c>
      <c r="B67" s="24">
        <v>5.7</v>
      </c>
      <c r="C67" s="25">
        <v>5.3</v>
      </c>
      <c r="D67" s="24">
        <v>5.4</v>
      </c>
      <c r="E67" s="24">
        <v>6</v>
      </c>
      <c r="F67" s="24">
        <v>4.7</v>
      </c>
      <c r="G67" s="24">
        <v>5.2</v>
      </c>
      <c r="H67" s="23">
        <v>0</v>
      </c>
      <c r="I67" s="23"/>
    </row>
    <row r="68" spans="1:9" ht="15" x14ac:dyDescent="0.2">
      <c r="A68" s="23">
        <v>0</v>
      </c>
      <c r="B68" s="24">
        <v>5.7</v>
      </c>
      <c r="C68" s="25">
        <v>4</v>
      </c>
      <c r="D68" s="24">
        <v>2.7</v>
      </c>
      <c r="E68" s="24">
        <v>5.0999999999999996</v>
      </c>
      <c r="F68" s="24">
        <v>5</v>
      </c>
      <c r="G68" s="24">
        <v>4.5</v>
      </c>
      <c r="H68" s="23">
        <v>0</v>
      </c>
      <c r="I68" s="23"/>
    </row>
    <row r="69" spans="1:9" ht="15" x14ac:dyDescent="0.2">
      <c r="A69" s="23">
        <v>1</v>
      </c>
      <c r="B69" s="24">
        <v>5.5</v>
      </c>
      <c r="C69" s="25">
        <v>5.2</v>
      </c>
      <c r="D69" s="24">
        <v>4.3</v>
      </c>
      <c r="E69" s="24">
        <v>4.9000000000000004</v>
      </c>
      <c r="F69" s="24">
        <v>4.5</v>
      </c>
      <c r="G69" s="24">
        <v>4.3</v>
      </c>
      <c r="H69" s="23">
        <v>0</v>
      </c>
      <c r="I69" s="23"/>
    </row>
    <row r="70" spans="1:9" ht="15" x14ac:dyDescent="0.2">
      <c r="A70" s="23">
        <v>0</v>
      </c>
      <c r="B70" s="24">
        <v>7.5</v>
      </c>
      <c r="C70" s="25">
        <v>3.5</v>
      </c>
      <c r="D70" s="24">
        <v>2.9</v>
      </c>
      <c r="E70" s="24">
        <v>4.5</v>
      </c>
      <c r="F70" s="24">
        <v>4</v>
      </c>
      <c r="G70" s="24">
        <v>3.4</v>
      </c>
      <c r="H70" s="23">
        <v>0</v>
      </c>
      <c r="I70" s="23"/>
    </row>
    <row r="71" spans="1:9" ht="15" x14ac:dyDescent="0.2">
      <c r="A71" s="23">
        <v>0</v>
      </c>
      <c r="B71" s="24">
        <v>6.4</v>
      </c>
      <c r="C71" s="25">
        <v>5.0999999999999996</v>
      </c>
      <c r="D71" s="24">
        <v>3.9</v>
      </c>
      <c r="E71" s="24">
        <v>5.3</v>
      </c>
      <c r="F71" s="24">
        <v>4.7</v>
      </c>
      <c r="G71" s="24">
        <v>3.9</v>
      </c>
      <c r="H71" s="23">
        <v>0</v>
      </c>
      <c r="I71" s="23"/>
    </row>
    <row r="72" spans="1:9" ht="15" x14ac:dyDescent="0.2">
      <c r="A72" s="23">
        <v>0</v>
      </c>
      <c r="B72" s="24">
        <v>9.1</v>
      </c>
      <c r="C72" s="25">
        <v>6</v>
      </c>
      <c r="D72" s="24">
        <v>6.3</v>
      </c>
      <c r="E72" s="24">
        <v>7.1</v>
      </c>
      <c r="F72" s="24">
        <v>5.4</v>
      </c>
      <c r="G72" s="24">
        <v>4.4000000000000004</v>
      </c>
      <c r="H72" s="23">
        <v>1</v>
      </c>
      <c r="I72" s="23"/>
    </row>
    <row r="73" spans="1:9" ht="15" x14ac:dyDescent="0.2">
      <c r="A73" s="23">
        <v>1</v>
      </c>
      <c r="B73" s="24">
        <v>6.7</v>
      </c>
      <c r="C73" s="25">
        <v>3.2</v>
      </c>
      <c r="D73" s="24">
        <v>4.8</v>
      </c>
      <c r="E73" s="24">
        <v>4.5</v>
      </c>
      <c r="F73" s="24">
        <v>2.9</v>
      </c>
      <c r="G73" s="24">
        <v>3.1</v>
      </c>
      <c r="H73" s="23">
        <v>0</v>
      </c>
      <c r="I73" s="23"/>
    </row>
    <row r="74" spans="1:9" ht="15" x14ac:dyDescent="0.2">
      <c r="A74" s="23">
        <v>0</v>
      </c>
      <c r="B74" s="24">
        <v>6.5</v>
      </c>
      <c r="C74" s="25">
        <v>5.8</v>
      </c>
      <c r="D74" s="24">
        <v>6.5</v>
      </c>
      <c r="E74" s="24">
        <v>6</v>
      </c>
      <c r="F74" s="24">
        <v>4.5999999999999996</v>
      </c>
      <c r="G74" s="24">
        <v>4.5999999999999996</v>
      </c>
      <c r="H74" s="23">
        <v>0</v>
      </c>
      <c r="I74" s="23"/>
    </row>
    <row r="75" spans="1:9" ht="15" x14ac:dyDescent="0.2">
      <c r="A75" s="23">
        <v>1</v>
      </c>
      <c r="B75" s="24">
        <v>9.9</v>
      </c>
      <c r="C75" s="25">
        <v>5.2</v>
      </c>
      <c r="D75" s="24">
        <v>5.6</v>
      </c>
      <c r="E75" s="24">
        <v>6.7</v>
      </c>
      <c r="F75" s="24">
        <v>4.0999999999999996</v>
      </c>
      <c r="G75" s="24">
        <v>3.9</v>
      </c>
      <c r="H75" s="23">
        <v>1</v>
      </c>
      <c r="I75" s="23"/>
    </row>
    <row r="76" spans="1:9" ht="15" x14ac:dyDescent="0.2">
      <c r="A76" s="23">
        <v>1</v>
      </c>
      <c r="B76" s="24">
        <v>8.5</v>
      </c>
      <c r="C76" s="25">
        <v>5.4</v>
      </c>
      <c r="D76" s="24">
        <v>5</v>
      </c>
      <c r="E76" s="24">
        <v>6</v>
      </c>
      <c r="F76" s="24">
        <v>4.4000000000000004</v>
      </c>
      <c r="G76" s="24">
        <v>3.7</v>
      </c>
      <c r="H76" s="23">
        <v>1</v>
      </c>
      <c r="I76" s="23"/>
    </row>
    <row r="77" spans="1:9" ht="15" x14ac:dyDescent="0.2">
      <c r="A77" s="23">
        <v>0</v>
      </c>
      <c r="B77" s="24">
        <v>9.9</v>
      </c>
      <c r="C77" s="25">
        <v>4.5</v>
      </c>
      <c r="D77" s="24">
        <v>5.4</v>
      </c>
      <c r="E77" s="24">
        <v>4.8</v>
      </c>
      <c r="F77" s="24">
        <v>3.1</v>
      </c>
      <c r="G77" s="24">
        <v>3.8</v>
      </c>
      <c r="H77" s="23">
        <v>0</v>
      </c>
      <c r="I77" s="23"/>
    </row>
    <row r="78" spans="1:9" ht="15" x14ac:dyDescent="0.2">
      <c r="A78" s="23">
        <v>1</v>
      </c>
      <c r="B78" s="24">
        <v>7.6</v>
      </c>
      <c r="C78" s="25">
        <v>3.6</v>
      </c>
      <c r="D78" s="24">
        <v>4.7</v>
      </c>
      <c r="E78" s="24">
        <v>5</v>
      </c>
      <c r="F78" s="24">
        <v>4.5</v>
      </c>
      <c r="G78" s="24">
        <v>3.9</v>
      </c>
      <c r="H78" s="23">
        <v>0</v>
      </c>
      <c r="I78" s="23"/>
    </row>
    <row r="79" spans="1:9" ht="15" x14ac:dyDescent="0.2">
      <c r="A79" s="23">
        <v>1</v>
      </c>
      <c r="B79" s="24">
        <v>9.4</v>
      </c>
      <c r="C79" s="25">
        <v>5.3</v>
      </c>
      <c r="D79" s="24">
        <v>4.7</v>
      </c>
      <c r="E79" s="24">
        <v>4.9000000000000004</v>
      </c>
      <c r="F79" s="24">
        <v>4.3</v>
      </c>
      <c r="G79" s="24">
        <v>4.0999999999999996</v>
      </c>
      <c r="H79" s="23">
        <v>1</v>
      </c>
      <c r="I79" s="23"/>
    </row>
    <row r="80" spans="1:9" ht="15" x14ac:dyDescent="0.2">
      <c r="A80" s="23">
        <v>1</v>
      </c>
      <c r="B80" s="24">
        <v>9.3000000000000007</v>
      </c>
      <c r="C80" s="25">
        <v>5</v>
      </c>
      <c r="D80" s="24">
        <v>5.5</v>
      </c>
      <c r="E80" s="24">
        <v>5.9</v>
      </c>
      <c r="F80" s="24">
        <v>5.2</v>
      </c>
      <c r="G80" s="24">
        <v>4.5999999999999996</v>
      </c>
      <c r="H80" s="23">
        <v>1</v>
      </c>
      <c r="I80" s="23"/>
    </row>
    <row r="81" spans="1:9" ht="15" x14ac:dyDescent="0.2">
      <c r="A81" s="23">
        <v>0</v>
      </c>
      <c r="B81" s="24">
        <v>7.1</v>
      </c>
      <c r="C81" s="25">
        <v>3.4</v>
      </c>
      <c r="D81" s="24">
        <v>4</v>
      </c>
      <c r="E81" s="24">
        <v>5.9</v>
      </c>
      <c r="F81" s="24">
        <v>2.6</v>
      </c>
      <c r="G81" s="24">
        <v>2.7</v>
      </c>
      <c r="H81" s="23">
        <v>0</v>
      </c>
      <c r="I81" s="23"/>
    </row>
    <row r="82" spans="1:9" ht="15" x14ac:dyDescent="0.2">
      <c r="A82" s="23">
        <v>0</v>
      </c>
      <c r="B82" s="24">
        <v>9.9</v>
      </c>
      <c r="C82" s="25">
        <v>4.5</v>
      </c>
      <c r="D82" s="24">
        <v>4</v>
      </c>
      <c r="E82" s="24">
        <v>4.8</v>
      </c>
      <c r="F82" s="24">
        <v>3.2</v>
      </c>
      <c r="G82" s="24">
        <v>3.8</v>
      </c>
      <c r="H82" s="23">
        <v>1</v>
      </c>
      <c r="I82" s="23"/>
    </row>
    <row r="83" spans="1:9" ht="15" x14ac:dyDescent="0.2">
      <c r="A83" s="23">
        <v>0</v>
      </c>
      <c r="B83" s="24">
        <v>8.6999999999999993</v>
      </c>
      <c r="C83" s="25">
        <v>4.7</v>
      </c>
      <c r="D83" s="24">
        <v>2.4</v>
      </c>
      <c r="E83" s="24">
        <v>4.5999999999999996</v>
      </c>
      <c r="F83" s="24">
        <v>4.3</v>
      </c>
      <c r="G83" s="24">
        <v>4</v>
      </c>
      <c r="H83" s="23">
        <v>1</v>
      </c>
      <c r="I83" s="23"/>
    </row>
    <row r="84" spans="1:9" ht="15" x14ac:dyDescent="0.2">
      <c r="A84" s="23">
        <v>1</v>
      </c>
      <c r="B84" s="24">
        <v>8.6</v>
      </c>
      <c r="C84" s="25">
        <v>4.4000000000000004</v>
      </c>
      <c r="D84" s="24">
        <v>2.9</v>
      </c>
      <c r="E84" s="24">
        <v>4</v>
      </c>
      <c r="F84" s="24">
        <v>2.7</v>
      </c>
      <c r="G84" s="24">
        <v>3</v>
      </c>
      <c r="H84" s="23">
        <v>0</v>
      </c>
      <c r="I84" s="23"/>
    </row>
    <row r="85" spans="1:9" ht="15" x14ac:dyDescent="0.2">
      <c r="A85" s="23">
        <v>0</v>
      </c>
      <c r="B85" s="24">
        <v>6.4</v>
      </c>
      <c r="C85" s="25">
        <v>3.2</v>
      </c>
      <c r="D85" s="24">
        <v>2.2000000000000002</v>
      </c>
      <c r="E85" s="24">
        <v>5</v>
      </c>
      <c r="F85" s="24">
        <v>2</v>
      </c>
      <c r="G85" s="24">
        <v>1.6</v>
      </c>
      <c r="H85" s="23">
        <v>0</v>
      </c>
      <c r="I85" s="23"/>
    </row>
    <row r="86" spans="1:9" ht="15" x14ac:dyDescent="0.2">
      <c r="A86" s="23">
        <v>1</v>
      </c>
      <c r="B86" s="24">
        <v>7.7</v>
      </c>
      <c r="C86" s="25">
        <v>4.0999999999999996</v>
      </c>
      <c r="D86" s="24">
        <v>1.9</v>
      </c>
      <c r="E86" s="24">
        <v>4.3</v>
      </c>
      <c r="F86" s="24">
        <v>4.7</v>
      </c>
      <c r="G86" s="24">
        <v>4.3</v>
      </c>
      <c r="H86" s="23">
        <v>1</v>
      </c>
      <c r="I86" s="23"/>
    </row>
    <row r="87" spans="1:9" ht="15" x14ac:dyDescent="0.2">
      <c r="A87" s="23">
        <v>0</v>
      </c>
      <c r="B87" s="24">
        <v>7.5</v>
      </c>
      <c r="C87" s="25">
        <v>3.5</v>
      </c>
      <c r="D87" s="24">
        <v>3.5</v>
      </c>
      <c r="E87" s="24">
        <v>4.5</v>
      </c>
      <c r="F87" s="24">
        <v>3.4</v>
      </c>
      <c r="G87" s="24">
        <v>3.4</v>
      </c>
      <c r="H87" s="23">
        <v>0</v>
      </c>
      <c r="I87" s="23"/>
    </row>
    <row r="88" spans="1:9" ht="15" x14ac:dyDescent="0.2">
      <c r="A88" s="23">
        <v>0</v>
      </c>
      <c r="B88" s="24">
        <v>5</v>
      </c>
      <c r="C88" s="25">
        <v>3.6</v>
      </c>
      <c r="D88" s="24">
        <v>3.5</v>
      </c>
      <c r="E88" s="24">
        <v>4.9000000000000004</v>
      </c>
      <c r="F88" s="24">
        <v>2.4</v>
      </c>
      <c r="G88" s="24">
        <v>3.1</v>
      </c>
      <c r="H88" s="23">
        <v>0</v>
      </c>
      <c r="I88" s="23"/>
    </row>
    <row r="89" spans="1:9" ht="15" x14ac:dyDescent="0.2">
      <c r="A89" s="23">
        <v>1</v>
      </c>
      <c r="B89" s="24">
        <v>7.7</v>
      </c>
      <c r="C89" s="25">
        <v>4.0999999999999996</v>
      </c>
      <c r="D89" s="24">
        <v>3.5</v>
      </c>
      <c r="E89" s="24">
        <v>4.3</v>
      </c>
      <c r="F89" s="24">
        <v>5.0999999999999996</v>
      </c>
      <c r="G89" s="24">
        <v>4.3</v>
      </c>
      <c r="H89" s="23">
        <v>1</v>
      </c>
      <c r="I89" s="23"/>
    </row>
    <row r="90" spans="1:9" ht="15" x14ac:dyDescent="0.2">
      <c r="A90" s="23">
        <v>1</v>
      </c>
      <c r="B90" s="24">
        <v>9.1</v>
      </c>
      <c r="C90" s="25">
        <v>3.6</v>
      </c>
      <c r="D90" s="24">
        <v>4.2</v>
      </c>
      <c r="E90" s="24">
        <v>4.5999999999999996</v>
      </c>
      <c r="F90" s="24">
        <v>4.5999999999999996</v>
      </c>
      <c r="G90" s="24">
        <v>3.9</v>
      </c>
      <c r="H90" s="23">
        <v>0</v>
      </c>
      <c r="I90" s="23"/>
    </row>
    <row r="91" spans="1:9" ht="15" x14ac:dyDescent="0.2">
      <c r="A91" s="23">
        <v>1</v>
      </c>
      <c r="B91" s="24">
        <v>5.5</v>
      </c>
      <c r="C91" s="25">
        <v>7</v>
      </c>
      <c r="D91" s="24">
        <v>5.6</v>
      </c>
      <c r="E91" s="24">
        <v>8.1999999999999993</v>
      </c>
      <c r="F91" s="24">
        <v>5.5</v>
      </c>
      <c r="G91" s="24">
        <v>4.9000000000000004</v>
      </c>
      <c r="H91" s="23">
        <v>1</v>
      </c>
      <c r="I91" s="23"/>
    </row>
    <row r="92" spans="1:9" ht="15" x14ac:dyDescent="0.2">
      <c r="A92" s="23">
        <v>0</v>
      </c>
      <c r="B92" s="24">
        <v>9.1</v>
      </c>
      <c r="C92" s="25">
        <v>5.2</v>
      </c>
      <c r="D92" s="24">
        <v>4.4000000000000004</v>
      </c>
      <c r="E92" s="24">
        <v>5.4</v>
      </c>
      <c r="F92" s="24">
        <v>4.4000000000000004</v>
      </c>
      <c r="G92" s="24">
        <v>3.3</v>
      </c>
      <c r="H92" s="23">
        <v>1</v>
      </c>
      <c r="I92" s="23"/>
    </row>
    <row r="93" spans="1:9" ht="15" x14ac:dyDescent="0.2">
      <c r="A93" s="23">
        <v>0</v>
      </c>
      <c r="B93" s="24">
        <v>7.1</v>
      </c>
      <c r="C93" s="25">
        <v>4.2</v>
      </c>
      <c r="D93" s="24">
        <v>2.1</v>
      </c>
      <c r="E93" s="24">
        <v>4.5</v>
      </c>
      <c r="F93" s="24">
        <v>2</v>
      </c>
      <c r="G93" s="24">
        <v>2.4</v>
      </c>
      <c r="H93" s="23">
        <v>0</v>
      </c>
      <c r="I93" s="23"/>
    </row>
    <row r="94" spans="1:9" ht="15" x14ac:dyDescent="0.2">
      <c r="A94" s="23">
        <v>1</v>
      </c>
      <c r="B94" s="24">
        <v>9.1999999999999993</v>
      </c>
      <c r="C94" s="25">
        <v>5.4</v>
      </c>
      <c r="D94" s="24">
        <v>4.2</v>
      </c>
      <c r="E94" s="24">
        <v>4.8</v>
      </c>
      <c r="F94" s="24">
        <v>4.4000000000000004</v>
      </c>
      <c r="G94" s="24">
        <v>4.2</v>
      </c>
      <c r="H94" s="23">
        <v>1</v>
      </c>
      <c r="I94" s="23"/>
    </row>
    <row r="95" spans="1:9" ht="15" x14ac:dyDescent="0.2">
      <c r="A95" s="23">
        <v>1</v>
      </c>
      <c r="B95" s="24">
        <v>9.3000000000000007</v>
      </c>
      <c r="C95" s="25">
        <v>5</v>
      </c>
      <c r="D95" s="24">
        <v>4.5999999999999996</v>
      </c>
      <c r="E95" s="24">
        <v>5.9</v>
      </c>
      <c r="F95" s="24">
        <v>4.8</v>
      </c>
      <c r="G95" s="24">
        <v>4.5999999999999996</v>
      </c>
      <c r="H95" s="23">
        <v>1</v>
      </c>
      <c r="I95" s="23"/>
    </row>
    <row r="96" spans="1:9" ht="15" x14ac:dyDescent="0.2">
      <c r="A96" s="23">
        <v>0</v>
      </c>
      <c r="B96" s="24">
        <v>9.3000000000000007</v>
      </c>
      <c r="C96" s="25">
        <v>5.3</v>
      </c>
      <c r="D96" s="24">
        <v>4.7</v>
      </c>
      <c r="E96" s="24">
        <v>5.5</v>
      </c>
      <c r="F96" s="24">
        <v>3.6</v>
      </c>
      <c r="G96" s="24">
        <v>3.4</v>
      </c>
      <c r="H96" s="23">
        <v>1</v>
      </c>
      <c r="I96" s="23"/>
    </row>
    <row r="97" spans="1:9" ht="15" x14ac:dyDescent="0.2">
      <c r="A97" s="23">
        <v>1</v>
      </c>
      <c r="B97" s="24">
        <v>8.6</v>
      </c>
      <c r="C97" s="25">
        <v>6.3</v>
      </c>
      <c r="D97" s="24">
        <v>2.2999999999999998</v>
      </c>
      <c r="E97" s="24">
        <v>5.7</v>
      </c>
      <c r="F97" s="24">
        <v>4.9000000000000004</v>
      </c>
      <c r="G97" s="24">
        <v>3.6</v>
      </c>
      <c r="H97" s="23">
        <v>1</v>
      </c>
      <c r="I97" s="23"/>
    </row>
    <row r="98" spans="1:9" ht="15" x14ac:dyDescent="0.2">
      <c r="A98" s="23">
        <v>1</v>
      </c>
      <c r="B98" s="24">
        <v>7.4</v>
      </c>
      <c r="C98" s="25">
        <v>3.4</v>
      </c>
      <c r="D98" s="24">
        <v>4.0999999999999996</v>
      </c>
      <c r="E98" s="24">
        <v>4.8</v>
      </c>
      <c r="F98" s="24">
        <v>4.2</v>
      </c>
      <c r="G98" s="24">
        <v>3.7</v>
      </c>
      <c r="H98" s="23">
        <v>0</v>
      </c>
      <c r="I98" s="23"/>
    </row>
    <row r="99" spans="1:9" ht="15" x14ac:dyDescent="0.2">
      <c r="A99" s="23">
        <v>1</v>
      </c>
      <c r="B99" s="24">
        <v>8.6999999999999993</v>
      </c>
      <c r="C99" s="25">
        <v>4.7</v>
      </c>
      <c r="D99" s="24">
        <v>3.1</v>
      </c>
      <c r="E99" s="24">
        <v>2.9</v>
      </c>
      <c r="F99" s="24">
        <v>3.1</v>
      </c>
      <c r="G99" s="24">
        <v>2.5</v>
      </c>
      <c r="H99" s="23">
        <v>1</v>
      </c>
      <c r="I99" s="23"/>
    </row>
    <row r="100" spans="1:9" ht="15" x14ac:dyDescent="0.2">
      <c r="A100" s="23">
        <v>1</v>
      </c>
      <c r="B100" s="24">
        <v>7.8</v>
      </c>
      <c r="C100" s="25">
        <v>4.9000000000000004</v>
      </c>
      <c r="D100" s="24">
        <v>5.2</v>
      </c>
      <c r="E100" s="24">
        <v>7.1</v>
      </c>
      <c r="F100" s="24">
        <v>4.3</v>
      </c>
      <c r="G100" s="24">
        <v>3.9</v>
      </c>
      <c r="H100" s="23">
        <v>1</v>
      </c>
      <c r="I100" s="23"/>
    </row>
    <row r="101" spans="1:9" ht="15" x14ac:dyDescent="0.2">
      <c r="A101" s="23">
        <v>0</v>
      </c>
      <c r="B101" s="24">
        <v>7.9</v>
      </c>
      <c r="C101" s="25">
        <v>3</v>
      </c>
      <c r="D101" s="24">
        <v>5.9</v>
      </c>
      <c r="E101" s="24">
        <v>4.8</v>
      </c>
      <c r="F101" s="24">
        <v>3.4</v>
      </c>
      <c r="G101" s="24">
        <v>3.5</v>
      </c>
      <c r="H101" s="23">
        <v>1</v>
      </c>
      <c r="I101" s="23"/>
    </row>
    <row r="102" spans="1:9" ht="15" x14ac:dyDescent="0.2">
      <c r="A102" s="23">
        <v>0</v>
      </c>
      <c r="B102" s="24">
        <v>7.6</v>
      </c>
      <c r="C102" s="25">
        <v>3.6</v>
      </c>
      <c r="D102" s="24">
        <v>3.4</v>
      </c>
      <c r="E102" s="24">
        <v>4.5999999999999996</v>
      </c>
      <c r="F102" s="24">
        <v>3.1</v>
      </c>
      <c r="G102" s="24">
        <v>3.5</v>
      </c>
      <c r="H102" s="23">
        <v>0</v>
      </c>
      <c r="I102" s="23"/>
    </row>
    <row r="103" spans="1:9" ht="15" x14ac:dyDescent="0.2">
      <c r="A103" s="23">
        <v>1</v>
      </c>
      <c r="B103" s="24">
        <v>9.1999999999999993</v>
      </c>
      <c r="C103" s="25">
        <v>5</v>
      </c>
      <c r="D103" s="24">
        <v>5.2</v>
      </c>
      <c r="E103" s="24">
        <v>6.2</v>
      </c>
      <c r="F103" s="24">
        <v>5.0999999999999996</v>
      </c>
      <c r="G103" s="24">
        <v>4.2</v>
      </c>
      <c r="H103" s="23">
        <v>1</v>
      </c>
      <c r="I103" s="23"/>
    </row>
    <row r="104" spans="1:9" ht="15" x14ac:dyDescent="0.2">
      <c r="A104" s="23">
        <v>1</v>
      </c>
      <c r="B104" s="24">
        <v>7.7</v>
      </c>
      <c r="C104" s="25">
        <v>4.7</v>
      </c>
      <c r="D104" s="24">
        <v>5.2</v>
      </c>
      <c r="E104" s="24">
        <v>7</v>
      </c>
      <c r="F104" s="24">
        <v>4</v>
      </c>
      <c r="G104" s="24">
        <v>3.7</v>
      </c>
      <c r="H104" s="23">
        <v>1</v>
      </c>
      <c r="I104" s="23"/>
    </row>
    <row r="105" spans="1:9" ht="15" x14ac:dyDescent="0.2">
      <c r="A105" s="23">
        <v>1</v>
      </c>
      <c r="B105" s="24">
        <v>9.5</v>
      </c>
      <c r="C105" s="25">
        <v>7.1</v>
      </c>
      <c r="D105" s="24">
        <v>5.6</v>
      </c>
      <c r="E105" s="24">
        <v>6.6</v>
      </c>
      <c r="F105" s="24">
        <v>5.6</v>
      </c>
      <c r="G105" s="24">
        <v>4.4000000000000004</v>
      </c>
      <c r="H105" s="23">
        <v>1</v>
      </c>
      <c r="I105" s="23"/>
    </row>
    <row r="106" spans="1:9" ht="15" x14ac:dyDescent="0.2">
      <c r="A106" s="23">
        <v>0</v>
      </c>
      <c r="B106" s="24">
        <v>6.5</v>
      </c>
      <c r="C106" s="25">
        <v>5.8</v>
      </c>
      <c r="D106" s="24">
        <v>4.7</v>
      </c>
      <c r="E106" s="24">
        <v>6</v>
      </c>
      <c r="F106" s="24">
        <v>5</v>
      </c>
      <c r="G106" s="24">
        <v>4.5999999999999996</v>
      </c>
      <c r="H106" s="23">
        <v>1</v>
      </c>
      <c r="I106" s="23"/>
    </row>
    <row r="107" spans="1:9" ht="15" x14ac:dyDescent="0.2">
      <c r="A107" s="23">
        <v>0</v>
      </c>
      <c r="B107" s="24">
        <v>8.3000000000000007</v>
      </c>
      <c r="C107" s="25">
        <v>3.4</v>
      </c>
      <c r="D107" s="24">
        <v>3.4</v>
      </c>
      <c r="E107" s="24">
        <v>5.2</v>
      </c>
      <c r="F107" s="24">
        <v>4.2</v>
      </c>
      <c r="G107" s="24">
        <v>3.9</v>
      </c>
      <c r="H107" s="23">
        <v>1</v>
      </c>
      <c r="I107" s="23"/>
    </row>
    <row r="108" spans="1:9" ht="15" x14ac:dyDescent="0.2">
      <c r="A108" s="23">
        <v>1</v>
      </c>
      <c r="B108" s="24">
        <v>9.6</v>
      </c>
      <c r="C108" s="25">
        <v>5.6</v>
      </c>
      <c r="D108" s="24">
        <v>4.8</v>
      </c>
      <c r="E108" s="24">
        <v>5.5</v>
      </c>
      <c r="F108" s="24">
        <v>4.4000000000000004</v>
      </c>
      <c r="G108" s="24">
        <v>4.9000000000000004</v>
      </c>
      <c r="H108" s="23">
        <v>1</v>
      </c>
      <c r="I108" s="23"/>
    </row>
    <row r="109" spans="1:9" ht="15" x14ac:dyDescent="0.2">
      <c r="A109" s="23">
        <v>0</v>
      </c>
      <c r="B109" s="24">
        <v>5.9</v>
      </c>
      <c r="C109" s="25">
        <v>5.5</v>
      </c>
      <c r="D109" s="24">
        <v>6</v>
      </c>
      <c r="E109" s="24">
        <v>6.2</v>
      </c>
      <c r="F109" s="24">
        <v>5.8</v>
      </c>
      <c r="G109" s="24">
        <v>5.4</v>
      </c>
      <c r="H109" s="23">
        <v>1</v>
      </c>
      <c r="I109" s="23"/>
    </row>
    <row r="110" spans="1:9" ht="15" x14ac:dyDescent="0.2">
      <c r="A110" s="23">
        <v>1</v>
      </c>
      <c r="B110" s="24">
        <v>8.6999999999999993</v>
      </c>
      <c r="C110" s="25">
        <v>3.7</v>
      </c>
      <c r="D110" s="24">
        <v>4.5999999999999996</v>
      </c>
      <c r="E110" s="24">
        <v>4.8</v>
      </c>
      <c r="F110" s="24">
        <v>4.5999999999999996</v>
      </c>
      <c r="G110" s="24">
        <v>4.2</v>
      </c>
      <c r="H110" s="23">
        <v>1</v>
      </c>
      <c r="I110" s="23"/>
    </row>
    <row r="111" spans="1:9" ht="15" x14ac:dyDescent="0.2">
      <c r="A111" s="23">
        <v>0</v>
      </c>
      <c r="B111" s="24">
        <v>6.7</v>
      </c>
      <c r="C111" s="25">
        <v>3.2</v>
      </c>
      <c r="D111" s="24">
        <v>2.2999999999999998</v>
      </c>
      <c r="E111" s="24">
        <v>4.5</v>
      </c>
      <c r="F111" s="24">
        <v>3.8</v>
      </c>
      <c r="G111" s="24">
        <v>3.1</v>
      </c>
      <c r="H111" s="23">
        <v>0</v>
      </c>
      <c r="I111" s="23"/>
    </row>
    <row r="112" spans="1:9" ht="15" x14ac:dyDescent="0.2">
      <c r="A112" s="23">
        <v>1</v>
      </c>
      <c r="B112" s="24">
        <v>9.6999999999999993</v>
      </c>
      <c r="C112" s="25">
        <v>6.5</v>
      </c>
      <c r="D112" s="24">
        <v>3.4</v>
      </c>
      <c r="E112" s="24">
        <v>6.1</v>
      </c>
      <c r="F112" s="24">
        <v>3.7</v>
      </c>
      <c r="G112" s="24">
        <v>4.0999999999999996</v>
      </c>
      <c r="H112" s="23">
        <v>1</v>
      </c>
      <c r="I112" s="23"/>
    </row>
    <row r="113" spans="1:9" ht="15" x14ac:dyDescent="0.2">
      <c r="A113" s="23">
        <v>1</v>
      </c>
      <c r="B113" s="24">
        <v>8.8000000000000007</v>
      </c>
      <c r="C113" s="25">
        <v>5</v>
      </c>
      <c r="D113" s="24">
        <v>3.3</v>
      </c>
      <c r="E113" s="24">
        <v>4.5</v>
      </c>
      <c r="F113" s="24">
        <v>4</v>
      </c>
      <c r="G113" s="24">
        <v>3.9</v>
      </c>
      <c r="H113" s="23">
        <v>0</v>
      </c>
      <c r="I113" s="23"/>
    </row>
    <row r="114" spans="1:9" ht="15" x14ac:dyDescent="0.2">
      <c r="A114" s="23">
        <v>0</v>
      </c>
      <c r="B114" s="24">
        <v>8.1999999999999993</v>
      </c>
      <c r="C114" s="25">
        <v>3.6</v>
      </c>
      <c r="D114" s="24">
        <v>4.5</v>
      </c>
      <c r="E114" s="24">
        <v>5</v>
      </c>
      <c r="F114" s="24">
        <v>4.5</v>
      </c>
      <c r="G114" s="24">
        <v>4.5</v>
      </c>
      <c r="H114" s="23">
        <v>1</v>
      </c>
      <c r="I114" s="23"/>
    </row>
    <row r="115" spans="1:9" ht="15" x14ac:dyDescent="0.2">
      <c r="A115" s="23">
        <v>1</v>
      </c>
      <c r="B115" s="24">
        <v>8.9</v>
      </c>
      <c r="C115" s="25">
        <v>5.8</v>
      </c>
      <c r="D115" s="24">
        <v>6.3</v>
      </c>
      <c r="E115" s="24">
        <v>6.9</v>
      </c>
      <c r="F115" s="24">
        <v>4.2</v>
      </c>
      <c r="G115" s="24">
        <v>4.2</v>
      </c>
      <c r="H115" s="23">
        <v>1</v>
      </c>
      <c r="I115" s="23"/>
    </row>
    <row r="116" spans="1:9" ht="15" x14ac:dyDescent="0.2">
      <c r="A116" s="23">
        <v>1</v>
      </c>
      <c r="B116" s="24">
        <v>8.4</v>
      </c>
      <c r="C116" s="25">
        <v>5.3</v>
      </c>
      <c r="D116" s="24">
        <v>3.2</v>
      </c>
      <c r="E116" s="24">
        <v>5.9</v>
      </c>
      <c r="F116" s="24">
        <v>4</v>
      </c>
      <c r="G116" s="24">
        <v>3.6</v>
      </c>
      <c r="H116" s="23">
        <v>1</v>
      </c>
      <c r="I116" s="23"/>
    </row>
    <row r="117" spans="1:9" ht="15" x14ac:dyDescent="0.2">
      <c r="A117" s="23">
        <v>1</v>
      </c>
      <c r="B117" s="24">
        <v>7.7</v>
      </c>
      <c r="C117" s="25">
        <v>4.7</v>
      </c>
      <c r="D117" s="24">
        <v>4.3</v>
      </c>
      <c r="E117" s="24">
        <v>7</v>
      </c>
      <c r="F117" s="24">
        <v>5.0999999999999996</v>
      </c>
      <c r="G117" s="24">
        <v>3.7</v>
      </c>
      <c r="H117" s="23">
        <v>0</v>
      </c>
      <c r="I117" s="23"/>
    </row>
    <row r="118" spans="1:9" ht="15" x14ac:dyDescent="0.2">
      <c r="A118" s="23">
        <v>1</v>
      </c>
      <c r="B118" s="24">
        <v>9.1999999999999993</v>
      </c>
      <c r="C118" s="25">
        <v>6.5</v>
      </c>
      <c r="D118" s="24">
        <v>4.9000000000000004</v>
      </c>
      <c r="E118" s="24">
        <v>6.2</v>
      </c>
      <c r="F118" s="24">
        <v>4.2</v>
      </c>
      <c r="G118" s="24">
        <v>4.2</v>
      </c>
      <c r="H118" s="23">
        <v>1</v>
      </c>
      <c r="I118" s="23"/>
    </row>
    <row r="119" spans="1:9" ht="15" x14ac:dyDescent="0.2">
      <c r="A119" s="23">
        <v>0</v>
      </c>
      <c r="B119" s="24">
        <v>7.3</v>
      </c>
      <c r="C119" s="25">
        <v>3.6</v>
      </c>
      <c r="D119" s="24">
        <v>5.4</v>
      </c>
      <c r="E119" s="24">
        <v>6.1</v>
      </c>
      <c r="F119" s="24">
        <v>2.8</v>
      </c>
      <c r="G119" s="24">
        <v>2.9</v>
      </c>
      <c r="H119" s="23">
        <v>0</v>
      </c>
      <c r="I119" s="23"/>
    </row>
    <row r="120" spans="1:9" ht="15" x14ac:dyDescent="0.2">
      <c r="A120" s="23">
        <v>1</v>
      </c>
      <c r="B120" s="24">
        <v>9</v>
      </c>
      <c r="C120" s="25">
        <v>5.6</v>
      </c>
      <c r="D120" s="24">
        <v>3</v>
      </c>
      <c r="E120" s="24">
        <v>5</v>
      </c>
      <c r="F120" s="24">
        <v>3.3</v>
      </c>
      <c r="G120" s="24">
        <v>3.1</v>
      </c>
      <c r="H120" s="23">
        <v>1</v>
      </c>
      <c r="I120" s="23"/>
    </row>
    <row r="121" spans="1:9" ht="15" x14ac:dyDescent="0.2">
      <c r="A121" s="23">
        <v>0</v>
      </c>
      <c r="B121" s="24">
        <v>8.1</v>
      </c>
      <c r="C121" s="25">
        <v>2.5</v>
      </c>
      <c r="D121" s="24">
        <v>4.0999999999999996</v>
      </c>
      <c r="E121" s="24">
        <v>3.8</v>
      </c>
      <c r="F121" s="24">
        <v>2.6</v>
      </c>
      <c r="G121" s="24">
        <v>3</v>
      </c>
      <c r="H121" s="23">
        <v>0</v>
      </c>
      <c r="I121" s="23"/>
    </row>
    <row r="122" spans="1:9" ht="15" x14ac:dyDescent="0.2">
      <c r="A122" s="23">
        <v>1</v>
      </c>
      <c r="B122" s="24">
        <v>7.4</v>
      </c>
      <c r="C122" s="25">
        <v>6.6</v>
      </c>
      <c r="D122" s="24">
        <v>5</v>
      </c>
      <c r="E122" s="24">
        <v>6.9</v>
      </c>
      <c r="F122" s="24">
        <v>5.7</v>
      </c>
      <c r="G122" s="24">
        <v>5.5</v>
      </c>
      <c r="H122" s="23">
        <v>1</v>
      </c>
      <c r="I122" s="23"/>
    </row>
    <row r="123" spans="1:9" ht="15" x14ac:dyDescent="0.2">
      <c r="A123" s="23">
        <v>0</v>
      </c>
      <c r="B123" s="24">
        <v>7.9</v>
      </c>
      <c r="C123" s="25">
        <v>4.5</v>
      </c>
      <c r="D123" s="24">
        <v>4.3</v>
      </c>
      <c r="E123" s="24">
        <v>4.8</v>
      </c>
      <c r="F123" s="24">
        <v>4.8</v>
      </c>
      <c r="G123" s="24">
        <v>3.5</v>
      </c>
      <c r="H123" s="23">
        <v>0</v>
      </c>
      <c r="I123" s="23"/>
    </row>
    <row r="124" spans="1:9" ht="15" x14ac:dyDescent="0.2">
      <c r="A124" s="23">
        <v>0</v>
      </c>
      <c r="B124" s="24">
        <v>7.7</v>
      </c>
      <c r="C124" s="25">
        <v>2.2000000000000002</v>
      </c>
      <c r="D124" s="24">
        <v>2.4</v>
      </c>
      <c r="E124" s="24">
        <v>3.4</v>
      </c>
      <c r="F124" s="24">
        <v>3.2</v>
      </c>
      <c r="G124" s="24">
        <v>2.6</v>
      </c>
      <c r="H124" s="23">
        <v>0</v>
      </c>
      <c r="I124" s="23"/>
    </row>
    <row r="125" spans="1:9" ht="15" x14ac:dyDescent="0.2">
      <c r="A125" s="23">
        <v>1</v>
      </c>
      <c r="B125" s="24">
        <v>9.4</v>
      </c>
      <c r="C125" s="25">
        <v>4</v>
      </c>
      <c r="D125" s="24">
        <v>3.2</v>
      </c>
      <c r="E125" s="24">
        <v>4.5999999999999996</v>
      </c>
      <c r="F125" s="24">
        <v>5.8</v>
      </c>
      <c r="G125" s="24">
        <v>4.5999999999999996</v>
      </c>
      <c r="H125" s="23">
        <v>1</v>
      </c>
      <c r="I125" s="23"/>
    </row>
    <row r="126" spans="1:9" ht="15" x14ac:dyDescent="0.2">
      <c r="A126" s="23">
        <v>0</v>
      </c>
      <c r="B126" s="24">
        <v>7.2</v>
      </c>
      <c r="C126" s="25">
        <v>4.3</v>
      </c>
      <c r="D126" s="24">
        <v>3.9</v>
      </c>
      <c r="E126" s="24">
        <v>4.7</v>
      </c>
      <c r="F126" s="24">
        <v>3.2</v>
      </c>
      <c r="G126" s="24">
        <v>2.5</v>
      </c>
      <c r="H126" s="23">
        <v>0</v>
      </c>
      <c r="I126" s="23"/>
    </row>
    <row r="127" spans="1:9" ht="15" x14ac:dyDescent="0.2">
      <c r="A127" s="23">
        <v>1</v>
      </c>
      <c r="B127" s="24">
        <v>8.3000000000000007</v>
      </c>
      <c r="C127" s="25">
        <v>5.2</v>
      </c>
      <c r="D127" s="24">
        <v>5.3</v>
      </c>
      <c r="E127" s="24">
        <v>6.1</v>
      </c>
      <c r="F127" s="24">
        <v>4.0999999999999996</v>
      </c>
      <c r="G127" s="24">
        <v>3.1</v>
      </c>
      <c r="H127" s="23">
        <v>1</v>
      </c>
      <c r="I127" s="23"/>
    </row>
    <row r="128" spans="1:9" ht="15" x14ac:dyDescent="0.2">
      <c r="A128" s="23">
        <v>0</v>
      </c>
      <c r="B128" s="24">
        <v>7.9</v>
      </c>
      <c r="C128" s="25">
        <v>5.4</v>
      </c>
      <c r="D128" s="24">
        <v>4.9000000000000004</v>
      </c>
      <c r="E128" s="24">
        <v>5.8</v>
      </c>
      <c r="F128" s="24">
        <v>4.5999999999999996</v>
      </c>
      <c r="G128" s="24">
        <v>4.3</v>
      </c>
      <c r="H128" s="23">
        <v>0</v>
      </c>
      <c r="I128" s="23"/>
    </row>
    <row r="129" spans="1:9" ht="15" x14ac:dyDescent="0.2">
      <c r="A129" s="23">
        <v>0</v>
      </c>
      <c r="B129" s="24">
        <v>7.3</v>
      </c>
      <c r="C129" s="25">
        <v>3.6</v>
      </c>
      <c r="D129" s="24">
        <v>3.6</v>
      </c>
      <c r="E129" s="24">
        <v>6.1</v>
      </c>
      <c r="F129" s="24">
        <v>3.3</v>
      </c>
      <c r="G129" s="24">
        <v>2.9</v>
      </c>
      <c r="H129" s="23">
        <v>0</v>
      </c>
      <c r="I129" s="23"/>
    </row>
    <row r="130" spans="1:9" ht="15" x14ac:dyDescent="0.2">
      <c r="A130" s="23">
        <v>1</v>
      </c>
      <c r="B130" s="24">
        <v>9.6</v>
      </c>
      <c r="C130" s="25">
        <v>7.2</v>
      </c>
      <c r="D130" s="24">
        <v>5.6</v>
      </c>
      <c r="E130" s="24">
        <v>7.8</v>
      </c>
      <c r="F130" s="24">
        <v>4.4000000000000004</v>
      </c>
      <c r="G130" s="24">
        <v>4.3</v>
      </c>
      <c r="H130" s="23">
        <v>1</v>
      </c>
      <c r="I130" s="23"/>
    </row>
    <row r="131" spans="1:9" ht="15" x14ac:dyDescent="0.2">
      <c r="A131" s="23">
        <v>0</v>
      </c>
      <c r="B131" s="24">
        <v>8.3000000000000007</v>
      </c>
      <c r="C131" s="25">
        <v>2.8</v>
      </c>
      <c r="D131" s="24">
        <v>3</v>
      </c>
      <c r="E131" s="24">
        <v>2.5</v>
      </c>
      <c r="F131" s="24">
        <v>1.2</v>
      </c>
      <c r="G131" s="24">
        <v>2.1</v>
      </c>
      <c r="H131" s="23">
        <v>0</v>
      </c>
      <c r="I131" s="23"/>
    </row>
    <row r="132" spans="1:9" ht="15" x14ac:dyDescent="0.2">
      <c r="A132" s="23">
        <v>1</v>
      </c>
      <c r="B132" s="24">
        <v>8.6</v>
      </c>
      <c r="C132" s="25">
        <v>5.0999999999999996</v>
      </c>
      <c r="D132" s="24">
        <v>2.9</v>
      </c>
      <c r="E132" s="24">
        <v>4.7</v>
      </c>
      <c r="F132" s="24">
        <v>5</v>
      </c>
      <c r="G132" s="24">
        <v>4</v>
      </c>
      <c r="H132" s="23">
        <v>0</v>
      </c>
      <c r="I132" s="23"/>
    </row>
    <row r="133" spans="1:9" ht="15" x14ac:dyDescent="0.2">
      <c r="A133" s="23">
        <v>0</v>
      </c>
      <c r="B133" s="24">
        <v>8</v>
      </c>
      <c r="C133" s="25">
        <v>2.5</v>
      </c>
      <c r="D133" s="24">
        <v>3.4</v>
      </c>
      <c r="E133" s="24">
        <v>3</v>
      </c>
      <c r="F133" s="24">
        <v>4.5999999999999996</v>
      </c>
      <c r="G133" s="24">
        <v>4.7</v>
      </c>
      <c r="H133" s="23">
        <v>0</v>
      </c>
      <c r="I133" s="23"/>
    </row>
    <row r="134" spans="1:9" ht="15" x14ac:dyDescent="0.2">
      <c r="A134" s="23">
        <v>0</v>
      </c>
      <c r="B134" s="24">
        <v>6.4</v>
      </c>
      <c r="C134" s="25">
        <v>3.2</v>
      </c>
      <c r="D134" s="24">
        <v>2.2000000000000002</v>
      </c>
      <c r="E134" s="24">
        <v>5</v>
      </c>
      <c r="F134" s="24">
        <v>2.4</v>
      </c>
      <c r="G134" s="24">
        <v>1.6</v>
      </c>
      <c r="H134" s="23">
        <v>0</v>
      </c>
      <c r="I134" s="23"/>
    </row>
    <row r="135" spans="1:9" ht="15" x14ac:dyDescent="0.2">
      <c r="A135" s="23">
        <v>0</v>
      </c>
      <c r="B135" s="24">
        <v>6.6</v>
      </c>
      <c r="C135" s="25">
        <v>3.8</v>
      </c>
      <c r="D135" s="24">
        <v>3.2</v>
      </c>
      <c r="E135" s="24">
        <v>6.6</v>
      </c>
      <c r="F135" s="24">
        <v>4.3</v>
      </c>
      <c r="G135" s="24">
        <v>3.3</v>
      </c>
      <c r="H135" s="23">
        <v>0</v>
      </c>
      <c r="I135" s="23"/>
    </row>
    <row r="136" spans="1:9" ht="15" x14ac:dyDescent="0.2">
      <c r="A136" s="23">
        <v>1</v>
      </c>
      <c r="B136" s="24">
        <v>7.6</v>
      </c>
      <c r="C136" s="25">
        <v>4</v>
      </c>
      <c r="D136" s="24">
        <v>3.2</v>
      </c>
      <c r="E136" s="24">
        <v>4.2</v>
      </c>
      <c r="F136" s="24">
        <v>3.6</v>
      </c>
      <c r="G136" s="24">
        <v>4.2</v>
      </c>
      <c r="H136" s="23">
        <v>1</v>
      </c>
      <c r="I136" s="23"/>
    </row>
    <row r="137" spans="1:9" ht="15" x14ac:dyDescent="0.2">
      <c r="A137" s="23">
        <v>1</v>
      </c>
      <c r="B137" s="24">
        <v>9.4</v>
      </c>
      <c r="C137" s="25">
        <v>4.0999999999999996</v>
      </c>
      <c r="D137" s="24">
        <v>3.4</v>
      </c>
      <c r="E137" s="24">
        <v>4.7</v>
      </c>
      <c r="F137" s="24">
        <v>5.0999999999999996</v>
      </c>
      <c r="G137" s="24">
        <v>4.4000000000000004</v>
      </c>
      <c r="H137" s="23">
        <v>1</v>
      </c>
      <c r="I137" s="23"/>
    </row>
    <row r="138" spans="1:9" ht="15" x14ac:dyDescent="0.2">
      <c r="A138" s="23">
        <v>0</v>
      </c>
      <c r="B138" s="24">
        <v>8.3000000000000007</v>
      </c>
      <c r="C138" s="25">
        <v>2.8</v>
      </c>
      <c r="D138" s="24">
        <v>3</v>
      </c>
      <c r="E138" s="24">
        <v>2.5</v>
      </c>
      <c r="F138" s="24">
        <v>1.8</v>
      </c>
      <c r="G138" s="24">
        <v>2.1</v>
      </c>
      <c r="H138" s="23">
        <v>0</v>
      </c>
      <c r="I138" s="23"/>
    </row>
    <row r="139" spans="1:9" ht="15" x14ac:dyDescent="0.2">
      <c r="A139" s="23">
        <v>1</v>
      </c>
      <c r="B139" s="24">
        <v>7.8</v>
      </c>
      <c r="C139" s="25">
        <v>4.9000000000000004</v>
      </c>
      <c r="D139" s="24">
        <v>5.8</v>
      </c>
      <c r="E139" s="24">
        <v>7.1</v>
      </c>
      <c r="F139" s="24">
        <v>4.0999999999999996</v>
      </c>
      <c r="G139" s="24">
        <v>3.9</v>
      </c>
      <c r="H139" s="23">
        <v>0</v>
      </c>
      <c r="I139" s="23"/>
    </row>
    <row r="140" spans="1:9" ht="15" x14ac:dyDescent="0.2">
      <c r="A140" s="23">
        <v>0</v>
      </c>
      <c r="B140" s="24">
        <v>7.1</v>
      </c>
      <c r="C140" s="25">
        <v>4.2</v>
      </c>
      <c r="D140" s="24">
        <v>2.8</v>
      </c>
      <c r="E140" s="24">
        <v>4.5</v>
      </c>
      <c r="F140" s="24">
        <v>2.8</v>
      </c>
      <c r="G140" s="24">
        <v>2.4</v>
      </c>
      <c r="H140" s="23">
        <v>0</v>
      </c>
      <c r="I140" s="23"/>
    </row>
    <row r="141" spans="1:9" ht="15" x14ac:dyDescent="0.2">
      <c r="A141" s="23">
        <v>1</v>
      </c>
      <c r="B141" s="24">
        <v>7.6</v>
      </c>
      <c r="C141" s="25">
        <v>3.6</v>
      </c>
      <c r="D141" s="24">
        <v>2.2000000000000002</v>
      </c>
      <c r="E141" s="24">
        <v>5</v>
      </c>
      <c r="F141" s="24">
        <v>4.4000000000000004</v>
      </c>
      <c r="G141" s="24">
        <v>3.9</v>
      </c>
      <c r="H141" s="23">
        <v>0</v>
      </c>
      <c r="I141" s="23"/>
    </row>
    <row r="142" spans="1:9" ht="15" x14ac:dyDescent="0.2">
      <c r="A142" s="23">
        <v>0</v>
      </c>
      <c r="B142" s="24">
        <v>5.6</v>
      </c>
      <c r="C142" s="25">
        <v>4.9000000000000004</v>
      </c>
      <c r="D142" s="24">
        <v>5.2</v>
      </c>
      <c r="E142" s="24">
        <v>5.6</v>
      </c>
      <c r="F142" s="24">
        <v>4.5</v>
      </c>
      <c r="G142" s="24">
        <v>4.5</v>
      </c>
      <c r="H142" s="23">
        <v>0</v>
      </c>
      <c r="I142" s="23"/>
    </row>
    <row r="143" spans="1:9" ht="15" x14ac:dyDescent="0.2">
      <c r="A143" s="23">
        <v>0</v>
      </c>
      <c r="B143" s="24">
        <v>9.9</v>
      </c>
      <c r="C143" s="25">
        <v>4.3</v>
      </c>
      <c r="D143" s="24">
        <v>1.5</v>
      </c>
      <c r="E143" s="24">
        <v>3.5</v>
      </c>
      <c r="F143" s="24">
        <v>4</v>
      </c>
      <c r="G143" s="24">
        <v>4</v>
      </c>
      <c r="H143" s="23">
        <v>1</v>
      </c>
      <c r="I143" s="23"/>
    </row>
    <row r="144" spans="1:9" ht="15" x14ac:dyDescent="0.2">
      <c r="A144" s="23">
        <v>1</v>
      </c>
      <c r="B144" s="24">
        <v>9.1999999999999993</v>
      </c>
      <c r="C144" s="25">
        <v>4.9000000000000004</v>
      </c>
      <c r="D144" s="24">
        <v>4.9000000000000004</v>
      </c>
      <c r="E144" s="24">
        <v>5.8</v>
      </c>
      <c r="F144" s="24">
        <v>4.2</v>
      </c>
      <c r="G144" s="24">
        <v>4.5</v>
      </c>
      <c r="H144" s="23">
        <v>1</v>
      </c>
      <c r="I144" s="23"/>
    </row>
    <row r="145" spans="1:9" ht="15" x14ac:dyDescent="0.2">
      <c r="A145" s="23">
        <v>0</v>
      </c>
      <c r="B145" s="24">
        <v>9.1</v>
      </c>
      <c r="C145" s="25">
        <v>5.3</v>
      </c>
      <c r="D145" s="24">
        <v>3.1</v>
      </c>
      <c r="E145" s="24">
        <v>4.5</v>
      </c>
      <c r="F145" s="24">
        <v>4.5</v>
      </c>
      <c r="G145" s="24">
        <v>4.2</v>
      </c>
      <c r="H145" s="23">
        <v>0</v>
      </c>
      <c r="I145" s="23"/>
    </row>
    <row r="146" spans="1:9" ht="15" x14ac:dyDescent="0.2">
      <c r="A146" s="23">
        <v>0</v>
      </c>
      <c r="B146" s="24">
        <v>9.9</v>
      </c>
      <c r="C146" s="25">
        <v>5.7</v>
      </c>
      <c r="D146" s="24">
        <v>3.4</v>
      </c>
      <c r="E146" s="24">
        <v>4.5</v>
      </c>
      <c r="F146" s="24">
        <v>3.8</v>
      </c>
      <c r="G146" s="24">
        <v>3.5</v>
      </c>
      <c r="H146" s="23">
        <v>1</v>
      </c>
      <c r="I146" s="23"/>
    </row>
    <row r="147" spans="1:9" ht="15" x14ac:dyDescent="0.2">
      <c r="A147" s="23">
        <v>1</v>
      </c>
      <c r="B147" s="24">
        <v>9.9</v>
      </c>
      <c r="C147" s="25">
        <v>5.7</v>
      </c>
      <c r="D147" s="24">
        <v>3.2</v>
      </c>
      <c r="E147" s="24">
        <v>4.5</v>
      </c>
      <c r="F147" s="24">
        <v>4.0999999999999996</v>
      </c>
      <c r="G147" s="24">
        <v>3.5</v>
      </c>
      <c r="H147" s="23">
        <v>1</v>
      </c>
      <c r="I147" s="23"/>
    </row>
    <row r="148" spans="1:9" ht="15" x14ac:dyDescent="0.2">
      <c r="A148" s="23">
        <v>0</v>
      </c>
      <c r="B148" s="24">
        <v>6.6</v>
      </c>
      <c r="C148" s="25">
        <v>3.8</v>
      </c>
      <c r="D148" s="24">
        <v>4.5</v>
      </c>
      <c r="E148" s="24">
        <v>6.6</v>
      </c>
      <c r="F148" s="24">
        <v>4.5999999999999996</v>
      </c>
      <c r="G148" s="24">
        <v>3.3</v>
      </c>
      <c r="H148" s="23">
        <v>0</v>
      </c>
      <c r="I148" s="23"/>
    </row>
    <row r="149" spans="1:9" ht="15" x14ac:dyDescent="0.2">
      <c r="A149" s="23">
        <v>0</v>
      </c>
      <c r="B149" s="24">
        <v>9.1</v>
      </c>
      <c r="C149" s="25">
        <v>5.2</v>
      </c>
      <c r="D149" s="24">
        <v>4.0999999999999996</v>
      </c>
      <c r="E149" s="24">
        <v>5.4</v>
      </c>
      <c r="F149" s="24">
        <v>3.7</v>
      </c>
      <c r="G149" s="24">
        <v>3.3</v>
      </c>
      <c r="H149" s="23">
        <v>0</v>
      </c>
      <c r="I149" s="23"/>
    </row>
    <row r="150" spans="1:9" ht="15" x14ac:dyDescent="0.2">
      <c r="A150" s="23">
        <v>1</v>
      </c>
      <c r="B150" s="24">
        <v>5.0999999999999996</v>
      </c>
      <c r="C150" s="25">
        <v>6.6</v>
      </c>
      <c r="D150" s="24">
        <v>5.8</v>
      </c>
      <c r="E150" s="24">
        <v>7.8</v>
      </c>
      <c r="F150" s="24">
        <v>5.0999999999999996</v>
      </c>
      <c r="G150" s="24">
        <v>4.5</v>
      </c>
      <c r="H150" s="23">
        <v>1</v>
      </c>
      <c r="I150" s="23"/>
    </row>
    <row r="151" spans="1:9" ht="15" x14ac:dyDescent="0.2">
      <c r="A151" s="23">
        <v>0</v>
      </c>
      <c r="B151" s="24">
        <v>6</v>
      </c>
      <c r="C151" s="25">
        <v>4.0999999999999996</v>
      </c>
      <c r="D151" s="24">
        <v>4.8</v>
      </c>
      <c r="E151" s="24">
        <v>5.3</v>
      </c>
      <c r="F151" s="24">
        <v>4.3</v>
      </c>
      <c r="G151" s="24">
        <v>4</v>
      </c>
      <c r="H151" s="23">
        <v>0</v>
      </c>
      <c r="I151" s="23"/>
    </row>
    <row r="152" spans="1:9" ht="15" x14ac:dyDescent="0.2">
      <c r="A152" s="23">
        <v>0</v>
      </c>
      <c r="B152" s="24">
        <v>8.9</v>
      </c>
      <c r="C152" s="25">
        <v>5.8</v>
      </c>
      <c r="D152" s="24">
        <v>4.3</v>
      </c>
      <c r="E152" s="24">
        <v>6.9</v>
      </c>
      <c r="F152" s="24">
        <v>5</v>
      </c>
      <c r="G152" s="24">
        <v>4.2</v>
      </c>
      <c r="H152" s="23">
        <v>0</v>
      </c>
      <c r="I152" s="23"/>
    </row>
    <row r="153" spans="1:9" ht="15" x14ac:dyDescent="0.2">
      <c r="A153" s="23">
        <v>0</v>
      </c>
      <c r="B153" s="24">
        <v>6.2</v>
      </c>
      <c r="C153" s="25">
        <v>3.3</v>
      </c>
      <c r="D153" s="24">
        <v>4</v>
      </c>
      <c r="E153" s="24">
        <v>5.0999999999999996</v>
      </c>
      <c r="F153" s="24">
        <v>4</v>
      </c>
      <c r="G153" s="24">
        <v>3.7</v>
      </c>
      <c r="H153" s="23">
        <v>0</v>
      </c>
      <c r="I153" s="23"/>
    </row>
    <row r="154" spans="1:9" ht="15" x14ac:dyDescent="0.2">
      <c r="A154" s="23">
        <v>0</v>
      </c>
      <c r="B154" s="24">
        <v>7.2</v>
      </c>
      <c r="C154" s="25">
        <v>4.3</v>
      </c>
      <c r="D154" s="24">
        <v>3.6</v>
      </c>
      <c r="E154" s="24">
        <v>4.7</v>
      </c>
      <c r="F154" s="24">
        <v>3</v>
      </c>
      <c r="G154" s="24">
        <v>2.5</v>
      </c>
      <c r="H154" s="23">
        <v>0</v>
      </c>
      <c r="I154" s="23"/>
    </row>
    <row r="155" spans="1:9" ht="15" x14ac:dyDescent="0.2">
      <c r="A155" s="23">
        <v>1</v>
      </c>
      <c r="B155" s="24">
        <v>8.8000000000000007</v>
      </c>
      <c r="C155" s="25">
        <v>3.5</v>
      </c>
      <c r="D155" s="24">
        <v>2.8</v>
      </c>
      <c r="E155" s="24">
        <v>4.5</v>
      </c>
      <c r="F155" s="24">
        <v>4.0999999999999996</v>
      </c>
      <c r="G155" s="24">
        <v>3.9</v>
      </c>
      <c r="H155" s="23">
        <v>0</v>
      </c>
      <c r="I155" s="23"/>
    </row>
    <row r="156" spans="1:9" ht="15" x14ac:dyDescent="0.2">
      <c r="A156" s="23">
        <v>0</v>
      </c>
      <c r="B156" s="24">
        <v>6.3</v>
      </c>
      <c r="C156" s="25">
        <v>5.0999999999999996</v>
      </c>
      <c r="D156" s="24">
        <v>3.7</v>
      </c>
      <c r="E156" s="24">
        <v>6.6</v>
      </c>
      <c r="F156" s="24">
        <v>4.4000000000000004</v>
      </c>
      <c r="G156" s="24">
        <v>3.4</v>
      </c>
      <c r="H156" s="23">
        <v>0</v>
      </c>
      <c r="I156" s="23"/>
    </row>
    <row r="157" spans="1:9" ht="15" x14ac:dyDescent="0.2">
      <c r="A157" s="23">
        <v>0</v>
      </c>
      <c r="B157" s="24">
        <v>9.6999999999999993</v>
      </c>
      <c r="C157" s="25">
        <v>4.3</v>
      </c>
      <c r="D157" s="24">
        <v>3.7</v>
      </c>
      <c r="E157" s="24">
        <v>4.7</v>
      </c>
      <c r="F157" s="24">
        <v>4</v>
      </c>
      <c r="G157" s="24">
        <v>3.6</v>
      </c>
      <c r="H157" s="23">
        <v>0</v>
      </c>
      <c r="I157" s="23"/>
    </row>
    <row r="158" spans="1:9" ht="15" x14ac:dyDescent="0.2">
      <c r="A158" s="23">
        <v>0</v>
      </c>
      <c r="B158" s="24">
        <v>5</v>
      </c>
      <c r="C158" s="25">
        <v>3.6</v>
      </c>
      <c r="D158" s="24">
        <v>4.0999999999999996</v>
      </c>
      <c r="E158" s="24">
        <v>4.9000000000000004</v>
      </c>
      <c r="F158" s="24">
        <v>3.7</v>
      </c>
      <c r="G158" s="24">
        <v>3.1</v>
      </c>
      <c r="H158" s="23">
        <v>0</v>
      </c>
      <c r="I158" s="23"/>
    </row>
    <row r="159" spans="1:9" ht="15" x14ac:dyDescent="0.2">
      <c r="A159" s="23">
        <v>1</v>
      </c>
      <c r="B159" s="24">
        <v>7.4</v>
      </c>
      <c r="C159" s="25">
        <v>3.4</v>
      </c>
      <c r="D159" s="24">
        <v>5.8</v>
      </c>
      <c r="E159" s="24">
        <v>4.8</v>
      </c>
      <c r="F159" s="24">
        <v>4</v>
      </c>
      <c r="G159" s="24">
        <v>3.7</v>
      </c>
      <c r="H159" s="23">
        <v>0</v>
      </c>
      <c r="I159" s="23"/>
    </row>
    <row r="160" spans="1:9" ht="15" x14ac:dyDescent="0.2">
      <c r="A160" s="23">
        <v>1</v>
      </c>
      <c r="B160" s="24">
        <v>5.5</v>
      </c>
      <c r="C160" s="25">
        <v>3.7</v>
      </c>
      <c r="D160" s="24">
        <v>4.5</v>
      </c>
      <c r="E160" s="24">
        <v>4.9000000000000004</v>
      </c>
      <c r="F160" s="24">
        <v>4.3</v>
      </c>
      <c r="G160" s="24">
        <v>4.3</v>
      </c>
      <c r="H160" s="23">
        <v>0</v>
      </c>
      <c r="I160" s="23"/>
    </row>
    <row r="161" spans="1:9" ht="15" x14ac:dyDescent="0.2">
      <c r="A161" s="23">
        <v>1</v>
      </c>
      <c r="B161" s="24">
        <v>9.1</v>
      </c>
      <c r="C161" s="25">
        <v>5.0999999999999996</v>
      </c>
      <c r="D161" s="24">
        <v>3</v>
      </c>
      <c r="E161" s="24">
        <v>4.5999999999999996</v>
      </c>
      <c r="F161" s="24">
        <v>4.5999999999999996</v>
      </c>
      <c r="G161" s="24">
        <v>3.9</v>
      </c>
      <c r="H161" s="23">
        <v>1</v>
      </c>
      <c r="I161" s="23"/>
    </row>
    <row r="162" spans="1:9" ht="15" x14ac:dyDescent="0.2">
      <c r="A162" s="23">
        <v>0</v>
      </c>
      <c r="B162" s="24">
        <v>6.7</v>
      </c>
      <c r="C162" s="25">
        <v>3.7</v>
      </c>
      <c r="D162" s="24">
        <v>5.0999999999999996</v>
      </c>
      <c r="E162" s="24">
        <v>4.9000000000000004</v>
      </c>
      <c r="F162" s="24">
        <v>3.7</v>
      </c>
      <c r="G162" s="24">
        <v>3.4</v>
      </c>
      <c r="H162" s="23">
        <v>0</v>
      </c>
      <c r="I162" s="23"/>
    </row>
    <row r="163" spans="1:9" ht="15" x14ac:dyDescent="0.2">
      <c r="A163" s="23">
        <v>1</v>
      </c>
      <c r="B163" s="24">
        <v>6.3</v>
      </c>
      <c r="C163" s="25">
        <v>6</v>
      </c>
      <c r="D163" s="24">
        <v>4.9000000000000004</v>
      </c>
      <c r="E163" s="24">
        <v>5.9</v>
      </c>
      <c r="F163" s="24">
        <v>6.4</v>
      </c>
      <c r="G163" s="24">
        <v>5.2</v>
      </c>
      <c r="H163" s="23">
        <v>1</v>
      </c>
      <c r="I163" s="23"/>
    </row>
    <row r="164" spans="1:9" ht="15" x14ac:dyDescent="0.2">
      <c r="A164" s="23">
        <v>1</v>
      </c>
      <c r="B164" s="24">
        <v>8.3000000000000007</v>
      </c>
      <c r="C164" s="25">
        <v>3.7</v>
      </c>
      <c r="D164" s="24">
        <v>5.7</v>
      </c>
      <c r="E164" s="24">
        <v>6.1</v>
      </c>
      <c r="F164" s="24">
        <v>3.6</v>
      </c>
      <c r="G164" s="24">
        <v>3.1</v>
      </c>
      <c r="H164" s="23">
        <v>1</v>
      </c>
      <c r="I164" s="23"/>
    </row>
    <row r="165" spans="1:9" ht="15" x14ac:dyDescent="0.2">
      <c r="A165" s="23">
        <v>1</v>
      </c>
      <c r="B165" s="24">
        <v>8.1999999999999993</v>
      </c>
      <c r="C165" s="25">
        <v>5.0999999999999996</v>
      </c>
      <c r="D165" s="24">
        <v>4.7</v>
      </c>
      <c r="E165" s="24">
        <v>6</v>
      </c>
      <c r="F165" s="24">
        <v>4.7</v>
      </c>
      <c r="G165" s="24">
        <v>3</v>
      </c>
      <c r="H165" s="23">
        <v>1</v>
      </c>
      <c r="I165" s="23"/>
    </row>
    <row r="166" spans="1:9" ht="15" x14ac:dyDescent="0.2">
      <c r="A166" s="23">
        <v>1</v>
      </c>
      <c r="B166" s="24">
        <v>8.1999999999999993</v>
      </c>
      <c r="C166" s="25">
        <v>3.6</v>
      </c>
      <c r="D166" s="24">
        <v>5.8</v>
      </c>
      <c r="E166" s="24">
        <v>6</v>
      </c>
      <c r="F166" s="24">
        <v>4</v>
      </c>
      <c r="G166" s="24">
        <v>3</v>
      </c>
      <c r="H166" s="23">
        <v>0</v>
      </c>
      <c r="I166" s="23"/>
    </row>
    <row r="167" spans="1:9" ht="15" x14ac:dyDescent="0.2">
      <c r="A167" s="23">
        <v>1</v>
      </c>
      <c r="B167" s="24">
        <v>9</v>
      </c>
      <c r="C167" s="25">
        <v>5.6</v>
      </c>
      <c r="D167" s="24">
        <v>3.3</v>
      </c>
      <c r="E167" s="24">
        <v>5</v>
      </c>
      <c r="F167" s="24">
        <v>4.3</v>
      </c>
      <c r="G167" s="24">
        <v>3.1</v>
      </c>
      <c r="H167" s="23">
        <v>0</v>
      </c>
      <c r="I167" s="23"/>
    </row>
    <row r="168" spans="1:9" ht="15" x14ac:dyDescent="0.2">
      <c r="A168" s="23">
        <v>0</v>
      </c>
      <c r="B168" s="24">
        <v>7.1</v>
      </c>
      <c r="C168" s="25">
        <v>3.4</v>
      </c>
      <c r="D168" s="24">
        <v>3.8</v>
      </c>
      <c r="E168" s="24">
        <v>5.9</v>
      </c>
      <c r="F168" s="24">
        <v>3.6</v>
      </c>
      <c r="G168" s="24">
        <v>2.7</v>
      </c>
      <c r="H168" s="23">
        <v>0</v>
      </c>
      <c r="I168" s="23"/>
    </row>
    <row r="169" spans="1:9" ht="15" x14ac:dyDescent="0.2">
      <c r="A169" s="23">
        <v>0</v>
      </c>
      <c r="B169" s="24">
        <v>6.9</v>
      </c>
      <c r="C169" s="25">
        <v>3.7</v>
      </c>
      <c r="D169" s="24">
        <v>3.3</v>
      </c>
      <c r="E169" s="24">
        <v>5.4</v>
      </c>
      <c r="F169" s="24">
        <v>2.7</v>
      </c>
      <c r="G169" s="24">
        <v>2</v>
      </c>
      <c r="H169" s="23">
        <v>0</v>
      </c>
      <c r="I169" s="23"/>
    </row>
    <row r="170" spans="1:9" ht="15" x14ac:dyDescent="0.2">
      <c r="A170" s="23">
        <v>1</v>
      </c>
      <c r="B170" s="24">
        <v>8.6</v>
      </c>
      <c r="C170" s="25">
        <v>2.9</v>
      </c>
      <c r="D170" s="24">
        <v>2.8</v>
      </c>
      <c r="E170" s="24">
        <v>4</v>
      </c>
      <c r="F170" s="24">
        <v>4</v>
      </c>
      <c r="G170" s="24">
        <v>3</v>
      </c>
      <c r="H170" s="23">
        <v>0</v>
      </c>
      <c r="I170" s="23"/>
    </row>
    <row r="171" spans="1:9" ht="15" x14ac:dyDescent="0.2">
      <c r="A171" s="23">
        <v>0</v>
      </c>
      <c r="B171" s="24">
        <v>6.7</v>
      </c>
      <c r="C171" s="25">
        <v>4</v>
      </c>
      <c r="D171" s="24">
        <v>4.2</v>
      </c>
      <c r="E171" s="24">
        <v>6.8</v>
      </c>
      <c r="F171" s="24">
        <v>3.8</v>
      </c>
      <c r="G171" s="24">
        <v>3.5</v>
      </c>
      <c r="H171" s="23">
        <v>1</v>
      </c>
      <c r="I171" s="23"/>
    </row>
    <row r="172" spans="1:9" ht="15" x14ac:dyDescent="0.2">
      <c r="A172" s="23">
        <v>0</v>
      </c>
      <c r="B172" s="24">
        <v>7</v>
      </c>
      <c r="C172" s="25">
        <v>3.3</v>
      </c>
      <c r="D172" s="24">
        <v>4</v>
      </c>
      <c r="E172" s="24">
        <v>4.2</v>
      </c>
      <c r="F172" s="24">
        <v>3.3</v>
      </c>
      <c r="G172" s="24">
        <v>3.7</v>
      </c>
      <c r="H172" s="23">
        <v>1</v>
      </c>
      <c r="I172" s="23"/>
    </row>
    <row r="173" spans="1:9" ht="15" x14ac:dyDescent="0.2">
      <c r="A173" s="23">
        <v>0</v>
      </c>
      <c r="B173" s="24">
        <v>9.6999999999999993</v>
      </c>
      <c r="C173" s="25">
        <v>2.6</v>
      </c>
      <c r="D173" s="24">
        <v>2.1</v>
      </c>
      <c r="E173" s="24">
        <v>3.3</v>
      </c>
      <c r="F173" s="24">
        <v>4.5</v>
      </c>
      <c r="G173" s="24">
        <v>3.8</v>
      </c>
      <c r="H173" s="23">
        <v>1</v>
      </c>
      <c r="I173" s="23"/>
    </row>
    <row r="174" spans="1:9" ht="15" x14ac:dyDescent="0.2">
      <c r="A174" s="23">
        <v>1</v>
      </c>
      <c r="B174" s="24">
        <v>9.9</v>
      </c>
      <c r="C174" s="25">
        <v>3.7</v>
      </c>
      <c r="D174" s="24">
        <v>4.5999999999999996</v>
      </c>
      <c r="E174" s="24">
        <v>6.7</v>
      </c>
      <c r="F174" s="24">
        <v>5</v>
      </c>
      <c r="G174" s="24">
        <v>3.9</v>
      </c>
      <c r="H174" s="23">
        <v>1</v>
      </c>
      <c r="I174" s="23"/>
    </row>
    <row r="175" spans="1:9" ht="15" x14ac:dyDescent="0.2">
      <c r="A175" s="23">
        <v>1</v>
      </c>
      <c r="B175" s="24">
        <v>8.6</v>
      </c>
      <c r="C175" s="25">
        <v>6.3</v>
      </c>
      <c r="D175" s="24">
        <v>3.3</v>
      </c>
      <c r="E175" s="24">
        <v>5.7</v>
      </c>
      <c r="F175" s="24">
        <v>4.8</v>
      </c>
      <c r="G175" s="24">
        <v>3.6</v>
      </c>
      <c r="H175" s="23">
        <v>0</v>
      </c>
      <c r="I175" s="23"/>
    </row>
    <row r="176" spans="1:9" ht="15" x14ac:dyDescent="0.2">
      <c r="A176" s="23">
        <v>0</v>
      </c>
      <c r="B176" s="24">
        <v>6.3</v>
      </c>
      <c r="C176" s="25">
        <v>5.0999999999999996</v>
      </c>
      <c r="D176" s="24">
        <v>5.5</v>
      </c>
      <c r="E176" s="24">
        <v>6.6</v>
      </c>
      <c r="F176" s="24">
        <v>2.8</v>
      </c>
      <c r="G176" s="24">
        <v>3.4</v>
      </c>
      <c r="H176" s="23">
        <v>0</v>
      </c>
      <c r="I176" s="23"/>
    </row>
    <row r="177" spans="1:9" ht="15" x14ac:dyDescent="0.2">
      <c r="A177" s="23">
        <v>1</v>
      </c>
      <c r="B177" s="24">
        <v>9.9</v>
      </c>
      <c r="C177" s="25">
        <v>5.2</v>
      </c>
      <c r="D177" s="24">
        <v>6.1</v>
      </c>
      <c r="E177" s="24">
        <v>6.7</v>
      </c>
      <c r="F177" s="24">
        <v>4.3</v>
      </c>
      <c r="G177" s="24">
        <v>3.9</v>
      </c>
      <c r="H177" s="23">
        <v>1</v>
      </c>
      <c r="I177" s="23"/>
    </row>
    <row r="178" spans="1:9" ht="15" x14ac:dyDescent="0.2">
      <c r="A178" s="23">
        <v>1</v>
      </c>
      <c r="B178" s="24">
        <v>9.3000000000000007</v>
      </c>
      <c r="C178" s="25">
        <v>3.9</v>
      </c>
      <c r="D178" s="24">
        <v>2.6</v>
      </c>
      <c r="E178" s="24">
        <v>4.5</v>
      </c>
      <c r="F178" s="24">
        <v>4</v>
      </c>
      <c r="G178" s="24">
        <v>4.5</v>
      </c>
      <c r="H178" s="23">
        <v>1</v>
      </c>
      <c r="I178" s="23"/>
    </row>
    <row r="179" spans="1:9" ht="15" x14ac:dyDescent="0.2">
      <c r="A179" s="23">
        <v>1</v>
      </c>
      <c r="B179" s="24">
        <v>9.6999999999999993</v>
      </c>
      <c r="C179" s="25">
        <v>6.5</v>
      </c>
      <c r="D179" s="24">
        <v>5.2</v>
      </c>
      <c r="E179" s="24">
        <v>6.1</v>
      </c>
      <c r="F179" s="24">
        <v>4.9000000000000004</v>
      </c>
      <c r="G179" s="24">
        <v>4.0999999999999996</v>
      </c>
      <c r="H179" s="23">
        <v>1</v>
      </c>
      <c r="I179" s="23"/>
    </row>
    <row r="180" spans="1:9" ht="15" x14ac:dyDescent="0.2">
      <c r="A180" s="23">
        <v>0</v>
      </c>
      <c r="B180" s="24">
        <v>9.6999999999999993</v>
      </c>
      <c r="C180" s="25">
        <v>4.0999999999999996</v>
      </c>
      <c r="D180" s="24">
        <v>2.4</v>
      </c>
      <c r="E180" s="24">
        <v>3.3</v>
      </c>
      <c r="F180" s="24">
        <v>4.5999999999999996</v>
      </c>
      <c r="G180" s="24">
        <v>3.8</v>
      </c>
      <c r="H180" s="23">
        <v>0</v>
      </c>
      <c r="I180" s="23"/>
    </row>
    <row r="181" spans="1:9" ht="15" x14ac:dyDescent="0.2">
      <c r="A181" s="23">
        <v>1</v>
      </c>
      <c r="B181" s="24">
        <v>9.6</v>
      </c>
      <c r="C181" s="25">
        <v>7.2</v>
      </c>
      <c r="D181" s="24">
        <v>6.9</v>
      </c>
      <c r="E181" s="24">
        <v>7.8</v>
      </c>
      <c r="F181" s="24">
        <v>4</v>
      </c>
      <c r="G181" s="24">
        <v>4.3</v>
      </c>
      <c r="H181" s="23">
        <v>1</v>
      </c>
      <c r="I181" s="23"/>
    </row>
    <row r="182" spans="1:9" ht="15" x14ac:dyDescent="0.2">
      <c r="A182" s="23">
        <v>1</v>
      </c>
      <c r="B182" s="24">
        <v>7.6</v>
      </c>
      <c r="C182" s="25">
        <v>2.5</v>
      </c>
      <c r="D182" s="24">
        <v>3.8</v>
      </c>
      <c r="E182" s="24">
        <v>4.2</v>
      </c>
      <c r="F182" s="24">
        <v>4.4000000000000004</v>
      </c>
      <c r="G182" s="24">
        <v>4.2</v>
      </c>
      <c r="H182" s="23">
        <v>1</v>
      </c>
      <c r="I182" s="23"/>
    </row>
    <row r="183" spans="1:9" ht="15" x14ac:dyDescent="0.2">
      <c r="A183" s="23">
        <v>0</v>
      </c>
      <c r="B183" s="24">
        <v>9.4</v>
      </c>
      <c r="C183" s="25">
        <v>5.6</v>
      </c>
      <c r="D183" s="24">
        <v>4.8</v>
      </c>
      <c r="E183" s="24">
        <v>4.7</v>
      </c>
      <c r="F183" s="24">
        <v>4.7</v>
      </c>
      <c r="G183" s="24">
        <v>4.4000000000000004</v>
      </c>
      <c r="H183" s="23">
        <v>1</v>
      </c>
      <c r="I183" s="23"/>
    </row>
    <row r="184" spans="1:9" ht="15" x14ac:dyDescent="0.2">
      <c r="A184" s="23">
        <v>1</v>
      </c>
      <c r="B184" s="24">
        <v>9.6</v>
      </c>
      <c r="C184" s="25">
        <v>7.2</v>
      </c>
      <c r="D184" s="24">
        <v>5.0999999999999996</v>
      </c>
      <c r="E184" s="24">
        <v>7.8</v>
      </c>
      <c r="F184" s="24">
        <v>4.5999999999999996</v>
      </c>
      <c r="G184" s="24">
        <v>4.3</v>
      </c>
      <c r="H184" s="23">
        <v>1</v>
      </c>
      <c r="I184" s="23"/>
    </row>
    <row r="185" spans="1:9" ht="15" x14ac:dyDescent="0.2">
      <c r="A185" s="23">
        <v>1</v>
      </c>
      <c r="B185" s="24">
        <v>9.3000000000000007</v>
      </c>
      <c r="C185" s="25">
        <v>6.6</v>
      </c>
      <c r="D185" s="24">
        <v>5.6</v>
      </c>
      <c r="E185" s="24">
        <v>6.3</v>
      </c>
      <c r="F185" s="24">
        <v>4.4000000000000004</v>
      </c>
      <c r="G185" s="24">
        <v>4.3</v>
      </c>
      <c r="H185" s="23">
        <v>1</v>
      </c>
      <c r="I185" s="23"/>
    </row>
    <row r="186" spans="1:9" ht="15" x14ac:dyDescent="0.2">
      <c r="A186" s="23">
        <v>0</v>
      </c>
      <c r="B186" s="24">
        <v>9.6999999999999993</v>
      </c>
      <c r="C186" s="25">
        <v>2.8</v>
      </c>
      <c r="D186" s="24">
        <v>3.8</v>
      </c>
      <c r="E186" s="24">
        <v>4.7</v>
      </c>
      <c r="F186" s="24">
        <v>4.7</v>
      </c>
      <c r="G186" s="24">
        <v>3.6</v>
      </c>
      <c r="H186" s="23">
        <v>0</v>
      </c>
      <c r="I186" s="23"/>
    </row>
    <row r="187" spans="1:9" ht="15" x14ac:dyDescent="0.2">
      <c r="A187" s="23">
        <v>1</v>
      </c>
      <c r="B187" s="24">
        <v>9.1</v>
      </c>
      <c r="C187" s="25">
        <v>3.8</v>
      </c>
      <c r="D187" s="24">
        <v>3</v>
      </c>
      <c r="E187" s="24">
        <v>4.5</v>
      </c>
      <c r="F187" s="24">
        <v>6</v>
      </c>
      <c r="G187" s="24">
        <v>4.2</v>
      </c>
      <c r="H187" s="23">
        <v>0</v>
      </c>
      <c r="I187" s="23"/>
    </row>
    <row r="188" spans="1:9" ht="15" x14ac:dyDescent="0.2">
      <c r="A188" s="23">
        <v>0</v>
      </c>
      <c r="B188" s="24">
        <v>6.5</v>
      </c>
      <c r="C188" s="25">
        <v>2.8</v>
      </c>
      <c r="D188" s="24">
        <v>2.5</v>
      </c>
      <c r="E188" s="24">
        <v>3.7</v>
      </c>
      <c r="F188" s="24">
        <v>4.3</v>
      </c>
      <c r="G188" s="24">
        <v>3.3</v>
      </c>
      <c r="H188" s="23">
        <v>0</v>
      </c>
      <c r="I188" s="23"/>
    </row>
    <row r="189" spans="1:9" ht="15" x14ac:dyDescent="0.2">
      <c r="A189" s="23">
        <v>0</v>
      </c>
      <c r="B189" s="24">
        <v>6.6</v>
      </c>
      <c r="C189" s="25">
        <v>3.6</v>
      </c>
      <c r="D189" s="24">
        <v>1.7</v>
      </c>
      <c r="E189" s="24">
        <v>4.8</v>
      </c>
      <c r="F189" s="24">
        <v>3.2</v>
      </c>
      <c r="G189" s="24">
        <v>2.8</v>
      </c>
      <c r="H189" s="23">
        <v>1</v>
      </c>
      <c r="I189" s="23"/>
    </row>
    <row r="190" spans="1:9" ht="15" x14ac:dyDescent="0.2">
      <c r="A190" s="23">
        <v>0</v>
      </c>
      <c r="B190" s="24">
        <v>5.8</v>
      </c>
      <c r="C190" s="25">
        <v>3.6</v>
      </c>
      <c r="D190" s="24">
        <v>5.0999999999999996</v>
      </c>
      <c r="E190" s="24">
        <v>5.8</v>
      </c>
      <c r="F190" s="24">
        <v>5.9</v>
      </c>
      <c r="G190" s="24">
        <v>4.5999999999999996</v>
      </c>
      <c r="H190" s="23">
        <v>0</v>
      </c>
      <c r="I190" s="23"/>
    </row>
    <row r="191" spans="1:9" ht="15" x14ac:dyDescent="0.2">
      <c r="A191" s="23">
        <v>1</v>
      </c>
      <c r="B191" s="24">
        <v>8.6999999999999993</v>
      </c>
      <c r="C191" s="25">
        <v>3.7</v>
      </c>
      <c r="D191" s="24">
        <v>4.2</v>
      </c>
      <c r="E191" s="24">
        <v>4.8</v>
      </c>
      <c r="F191" s="24">
        <v>5.5</v>
      </c>
      <c r="G191" s="24">
        <v>4.2</v>
      </c>
      <c r="H191" s="23">
        <v>0</v>
      </c>
      <c r="I191" s="23"/>
    </row>
    <row r="192" spans="1:9" ht="15" x14ac:dyDescent="0.2">
      <c r="A192" s="23">
        <v>1</v>
      </c>
      <c r="B192" s="24">
        <v>8.8000000000000007</v>
      </c>
      <c r="C192" s="25">
        <v>3.9</v>
      </c>
      <c r="D192" s="24">
        <v>3.4</v>
      </c>
      <c r="E192" s="24">
        <v>4.8</v>
      </c>
      <c r="F192" s="24">
        <v>3.8</v>
      </c>
      <c r="G192" s="24">
        <v>2.9</v>
      </c>
      <c r="H192" s="23">
        <v>1</v>
      </c>
      <c r="I192" s="23"/>
    </row>
    <row r="193" spans="1:9" ht="15" x14ac:dyDescent="0.2">
      <c r="A193" s="23">
        <v>0</v>
      </c>
      <c r="B193" s="24">
        <v>6.4</v>
      </c>
      <c r="C193" s="25">
        <v>4.5</v>
      </c>
      <c r="D193" s="24">
        <v>4</v>
      </c>
      <c r="E193" s="24">
        <v>5.7</v>
      </c>
      <c r="F193" s="24">
        <v>4</v>
      </c>
      <c r="G193" s="24">
        <v>4.4000000000000004</v>
      </c>
      <c r="H193" s="23">
        <v>0</v>
      </c>
      <c r="I193" s="23"/>
    </row>
    <row r="194" spans="1:9" ht="15" x14ac:dyDescent="0.2">
      <c r="A194" s="23">
        <v>0</v>
      </c>
      <c r="B194" s="24">
        <v>6.7</v>
      </c>
      <c r="C194" s="25">
        <v>3.6</v>
      </c>
      <c r="D194" s="24">
        <v>3.3</v>
      </c>
      <c r="E194" s="24">
        <v>4.8</v>
      </c>
      <c r="F194" s="24">
        <v>2.9</v>
      </c>
      <c r="G194" s="24">
        <v>2.8</v>
      </c>
      <c r="H194" s="23">
        <v>0</v>
      </c>
      <c r="I194" s="23"/>
    </row>
    <row r="195" spans="1:9" ht="15" x14ac:dyDescent="0.2">
      <c r="A195" s="23">
        <v>0</v>
      </c>
      <c r="B195" s="24">
        <v>5.2</v>
      </c>
      <c r="C195" s="25">
        <v>3.8</v>
      </c>
      <c r="D195" s="24">
        <v>3.3</v>
      </c>
      <c r="E195" s="24">
        <v>5</v>
      </c>
      <c r="F195" s="24">
        <v>4.3</v>
      </c>
      <c r="G195" s="24">
        <v>3.3</v>
      </c>
      <c r="H195" s="23">
        <v>0</v>
      </c>
      <c r="I195" s="23"/>
    </row>
    <row r="196" spans="1:9" ht="15" x14ac:dyDescent="0.2">
      <c r="A196" s="23">
        <v>0</v>
      </c>
      <c r="B196" s="24">
        <v>6.4</v>
      </c>
      <c r="C196" s="25">
        <v>3.3</v>
      </c>
      <c r="D196" s="24">
        <v>5.3</v>
      </c>
      <c r="E196" s="24">
        <v>4.5</v>
      </c>
      <c r="F196" s="24">
        <v>3.6</v>
      </c>
      <c r="G196" s="24">
        <v>3</v>
      </c>
      <c r="H196" s="23">
        <v>0</v>
      </c>
      <c r="I196" s="23"/>
    </row>
    <row r="197" spans="1:9" ht="15" x14ac:dyDescent="0.2">
      <c r="A197" s="23">
        <v>0</v>
      </c>
      <c r="B197" s="24">
        <v>7.6</v>
      </c>
      <c r="C197" s="25">
        <v>5.0999999999999996</v>
      </c>
      <c r="D197" s="24">
        <v>4.8</v>
      </c>
      <c r="E197" s="24">
        <v>5.4</v>
      </c>
      <c r="F197" s="24">
        <v>4.4000000000000004</v>
      </c>
      <c r="G197" s="24">
        <v>4</v>
      </c>
      <c r="H197" s="23">
        <v>0</v>
      </c>
      <c r="I197" s="23"/>
    </row>
    <row r="198" spans="1:9" ht="15" x14ac:dyDescent="0.2">
      <c r="A198" s="23">
        <v>0</v>
      </c>
      <c r="B198" s="24">
        <v>5.9</v>
      </c>
      <c r="C198" s="25">
        <v>5.5</v>
      </c>
      <c r="D198" s="24">
        <v>3.3</v>
      </c>
      <c r="E198" s="24">
        <v>6.2</v>
      </c>
      <c r="F198" s="24">
        <v>6</v>
      </c>
      <c r="G198" s="24">
        <v>5.4</v>
      </c>
      <c r="H198" s="23">
        <v>1</v>
      </c>
      <c r="I198" s="23"/>
    </row>
    <row r="199" spans="1:9" ht="15" x14ac:dyDescent="0.2">
      <c r="A199" s="23">
        <v>1</v>
      </c>
      <c r="B199" s="24">
        <v>9.6999999999999993</v>
      </c>
      <c r="C199" s="25">
        <v>6.5</v>
      </c>
      <c r="D199" s="24">
        <v>5.3</v>
      </c>
      <c r="E199" s="24">
        <v>6.1</v>
      </c>
      <c r="F199" s="24">
        <v>4.4000000000000004</v>
      </c>
      <c r="G199" s="24">
        <v>4.2</v>
      </c>
      <c r="H199" s="23">
        <v>1</v>
      </c>
      <c r="I199" s="23"/>
    </row>
    <row r="200" spans="1:9" ht="15" x14ac:dyDescent="0.2">
      <c r="A200" s="23">
        <v>1</v>
      </c>
      <c r="B200" s="24">
        <v>5.5</v>
      </c>
      <c r="C200" s="25">
        <v>5.5</v>
      </c>
      <c r="D200" s="24">
        <v>6.5</v>
      </c>
      <c r="E200" s="24">
        <v>8.1999999999999993</v>
      </c>
      <c r="F200" s="24">
        <v>5.9</v>
      </c>
      <c r="G200" s="24">
        <v>4.9000000000000004</v>
      </c>
      <c r="H200" s="23">
        <v>1</v>
      </c>
      <c r="I200" s="23"/>
    </row>
    <row r="201" spans="1:9" ht="15" x14ac:dyDescent="0.2">
      <c r="A201" s="23">
        <v>1</v>
      </c>
      <c r="B201" s="24">
        <v>9.6999999999999993</v>
      </c>
      <c r="C201" s="25">
        <v>6.5</v>
      </c>
      <c r="D201" s="24">
        <v>5.3</v>
      </c>
      <c r="E201" s="24">
        <v>6.1</v>
      </c>
      <c r="F201" s="24">
        <v>4.3</v>
      </c>
      <c r="G201" s="24">
        <v>4.2</v>
      </c>
      <c r="H201" s="23">
        <v>0</v>
      </c>
      <c r="I201" s="23"/>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1"/>
  <sheetViews>
    <sheetView workbookViewId="0">
      <selection activeCell="Q16" sqref="Q16"/>
    </sheetView>
  </sheetViews>
  <sheetFormatPr defaultRowHeight="12.75" x14ac:dyDescent="0.2"/>
  <cols>
    <col min="17" max="17" width="15.42578125" bestFit="1" customWidth="1"/>
  </cols>
  <sheetData>
    <row r="1" spans="1:34" ht="15.75" x14ac:dyDescent="0.2">
      <c r="A1" s="21" t="s">
        <v>44</v>
      </c>
      <c r="B1" s="21" t="s">
        <v>46</v>
      </c>
      <c r="C1" s="21" t="s">
        <v>49</v>
      </c>
      <c r="D1" s="21" t="s">
        <v>52</v>
      </c>
      <c r="E1" s="21" t="s">
        <v>259</v>
      </c>
      <c r="F1" s="21" t="s">
        <v>263</v>
      </c>
      <c r="G1" s="21" t="s">
        <v>42</v>
      </c>
      <c r="I1" s="39" t="s">
        <v>332</v>
      </c>
      <c r="J1" s="39"/>
      <c r="K1" s="39"/>
      <c r="L1" s="39"/>
      <c r="M1" s="39"/>
      <c r="N1" s="39"/>
      <c r="O1" s="39"/>
      <c r="P1" s="39"/>
      <c r="Q1" s="39"/>
      <c r="R1" s="39" t="s">
        <v>335</v>
      </c>
      <c r="S1" s="39"/>
      <c r="T1" s="39"/>
      <c r="U1" s="39" t="s">
        <v>336</v>
      </c>
      <c r="V1" s="39"/>
      <c r="W1" s="39"/>
      <c r="X1" s="39"/>
      <c r="Y1" s="39"/>
      <c r="Z1" s="39"/>
      <c r="AA1" s="39"/>
      <c r="AB1" s="39"/>
      <c r="AC1" s="39" t="s">
        <v>337</v>
      </c>
      <c r="AD1" s="39"/>
      <c r="AE1" s="39" t="s">
        <v>338</v>
      </c>
      <c r="AF1" s="39"/>
      <c r="AG1" s="39"/>
      <c r="AH1" s="39"/>
    </row>
    <row r="2" spans="1:34" ht="15.75" thickBot="1" x14ac:dyDescent="0.25">
      <c r="A2" s="23">
        <v>1</v>
      </c>
      <c r="B2" s="24">
        <v>8.5</v>
      </c>
      <c r="C2" s="25">
        <v>5.4</v>
      </c>
      <c r="D2" s="24">
        <v>6</v>
      </c>
      <c r="E2" s="24">
        <v>5</v>
      </c>
      <c r="F2" s="24">
        <v>3.7</v>
      </c>
      <c r="G2" s="23">
        <v>1</v>
      </c>
      <c r="I2" s="39"/>
      <c r="J2" s="39"/>
      <c r="K2" s="39" t="s">
        <v>333</v>
      </c>
      <c r="L2" s="39">
        <v>20</v>
      </c>
      <c r="M2" s="39"/>
      <c r="N2" s="39" t="s">
        <v>334</v>
      </c>
      <c r="O2" s="39">
        <v>0.05</v>
      </c>
      <c r="P2" s="39"/>
      <c r="Q2" s="39"/>
      <c r="R2" s="39"/>
      <c r="S2" s="39"/>
      <c r="T2" s="39"/>
      <c r="U2" s="39"/>
      <c r="V2" s="39"/>
      <c r="W2" s="39"/>
      <c r="X2" s="39"/>
      <c r="Y2" s="39"/>
      <c r="Z2" s="39"/>
      <c r="AA2" s="39"/>
      <c r="AB2" s="39"/>
      <c r="AC2" s="39"/>
      <c r="AD2" s="39"/>
      <c r="AE2" s="39"/>
      <c r="AF2" s="39"/>
      <c r="AG2" s="39"/>
      <c r="AH2" s="39"/>
    </row>
    <row r="3" spans="1:34" ht="15.75" thickTop="1" x14ac:dyDescent="0.2">
      <c r="A3" s="23">
        <v>0</v>
      </c>
      <c r="B3" s="24">
        <v>8.1999999999999993</v>
      </c>
      <c r="C3" s="25">
        <v>2.7</v>
      </c>
      <c r="D3" s="24">
        <v>3.1</v>
      </c>
      <c r="E3" s="24">
        <v>3.9</v>
      </c>
      <c r="F3" s="24">
        <v>4.9000000000000004</v>
      </c>
      <c r="G3" s="23">
        <v>0</v>
      </c>
      <c r="I3" s="65" t="str">
        <f t="array" ref="I3:P10">[1]!LogitCoeff(A1:G201,TRUE,TRUE,TRUE,O2,L2)</f>
        <v/>
      </c>
      <c r="J3" s="65" t="str">
        <v>coeff</v>
      </c>
      <c r="K3" s="65" t="str">
        <v>s.e.</v>
      </c>
      <c r="L3" s="65" t="str">
        <v>Wald</v>
      </c>
      <c r="M3" s="65" t="str">
        <v>p-value</v>
      </c>
      <c r="N3" s="65" t="str">
        <v>exp(b)</v>
      </c>
      <c r="O3" s="65" t="str">
        <v>lower</v>
      </c>
      <c r="P3" s="65" t="str">
        <v>upper</v>
      </c>
      <c r="Q3" s="39" t="s">
        <v>341</v>
      </c>
      <c r="R3" s="39" t="str">
        <f t="array" ref="R3:S12">[1]!LogitLL(A2:G201,J4:J10,TRUE)</f>
        <v>LL</v>
      </c>
      <c r="S3" s="66">
        <v>-96.71418830630256</v>
      </c>
      <c r="T3" s="39"/>
      <c r="U3" s="67">
        <f t="array" ref="U3:AA9">[1]!LogitCov(A2:G201,J4:J10)</f>
        <v>4.8464459318929451</v>
      </c>
      <c r="V3" s="68">
        <v>0.13331289067182592</v>
      </c>
      <c r="W3" s="68">
        <v>-0.27328823639538025</v>
      </c>
      <c r="X3" s="68">
        <v>7.8554902898680751E-2</v>
      </c>
      <c r="Y3" s="68">
        <v>-0.3076487608155109</v>
      </c>
      <c r="Z3" s="68">
        <v>2.8364146906603546E-3</v>
      </c>
      <c r="AA3" s="69">
        <v>-0.38245028231433104</v>
      </c>
      <c r="AB3" s="39"/>
      <c r="AC3" s="66">
        <f t="array" ref="AC3:AC9">[1]!LogitConverge(A2:G201,J4:J10)</f>
        <v>1.3211653993039363E-14</v>
      </c>
      <c r="AD3" s="39"/>
      <c r="AE3" s="39" t="str">
        <f t="array" ref="AE3:AH7">[1]!LogitCorrect(A2:G201,J4:J10,TRUE,AF9)</f>
        <v/>
      </c>
      <c r="AF3" s="70" t="str">
        <v>Obs Suc</v>
      </c>
      <c r="AG3" s="70" t="str">
        <v>Obs Fail</v>
      </c>
      <c r="AH3" s="70" t="str">
        <v>Total</v>
      </c>
    </row>
    <row r="4" spans="1:34" ht="15" x14ac:dyDescent="0.2">
      <c r="A4" s="23">
        <v>1</v>
      </c>
      <c r="B4" s="24">
        <v>9.1999999999999993</v>
      </c>
      <c r="C4" s="25">
        <v>4.9000000000000004</v>
      </c>
      <c r="D4" s="24">
        <v>5.8</v>
      </c>
      <c r="E4" s="24">
        <v>5.4</v>
      </c>
      <c r="F4" s="24">
        <v>4.5</v>
      </c>
      <c r="G4" s="23">
        <v>1</v>
      </c>
      <c r="I4" s="39" t="str">
        <v>intercept</v>
      </c>
      <c r="J4" s="39">
        <v>-11.890910136528714</v>
      </c>
      <c r="K4" s="39">
        <v>2.2014644970775565</v>
      </c>
      <c r="L4" s="39">
        <v>29.174728422024366</v>
      </c>
      <c r="M4" s="39">
        <v>6.6136228604740666E-8</v>
      </c>
      <c r="N4" s="39">
        <v>6.8524100426202564E-6</v>
      </c>
      <c r="O4" s="39" t="str">
        <v/>
      </c>
      <c r="P4" s="39" t="str">
        <v/>
      </c>
      <c r="Q4" s="39"/>
      <c r="R4" s="39" t="str">
        <v>LL0</v>
      </c>
      <c r="S4" s="71">
        <v>-138.62943611198907</v>
      </c>
      <c r="T4" s="39"/>
      <c r="U4" s="72">
        <v>0.13331289067182878</v>
      </c>
      <c r="V4" s="39">
        <v>0.14266482064176375</v>
      </c>
      <c r="W4" s="39">
        <v>-1.428633513900341E-2</v>
      </c>
      <c r="X4" s="39">
        <v>-4.2994268519376839E-3</v>
      </c>
      <c r="Y4" s="39">
        <v>-1.2633089782209127E-2</v>
      </c>
      <c r="Z4" s="39">
        <v>-1.2278471117740388E-2</v>
      </c>
      <c r="AA4" s="73">
        <v>1.3586357883271536E-2</v>
      </c>
      <c r="AB4" s="39"/>
      <c r="AC4" s="71">
        <v>8.7707618945387367E-15</v>
      </c>
      <c r="AD4" s="39"/>
      <c r="AE4" s="39" t="str">
        <v>Pred Suc</v>
      </c>
      <c r="AF4" s="67">
        <v>76</v>
      </c>
      <c r="AG4" s="69">
        <v>24</v>
      </c>
      <c r="AH4" s="39">
        <v>100</v>
      </c>
    </row>
    <row r="5" spans="1:34" ht="15" x14ac:dyDescent="0.2">
      <c r="A5" s="23">
        <v>0</v>
      </c>
      <c r="B5" s="24">
        <v>6.4</v>
      </c>
      <c r="C5" s="25">
        <v>3.3</v>
      </c>
      <c r="D5" s="24">
        <v>4.5</v>
      </c>
      <c r="E5" s="24">
        <v>4.3</v>
      </c>
      <c r="F5" s="24">
        <v>3</v>
      </c>
      <c r="G5" s="23">
        <v>0</v>
      </c>
      <c r="I5" s="39" t="str">
        <v>Dist_Channel</v>
      </c>
      <c r="J5" s="39">
        <v>0.91710680510108922</v>
      </c>
      <c r="K5" s="39">
        <v>0.37770996894676101</v>
      </c>
      <c r="L5" s="39">
        <v>5.8955311350001534</v>
      </c>
      <c r="M5" s="39">
        <v>1.5179351060442103E-2</v>
      </c>
      <c r="N5" s="39">
        <v>2.5020410157632234</v>
      </c>
      <c r="O5" s="39">
        <v>1.1934029754576287</v>
      </c>
      <c r="P5" s="39">
        <v>5.2456792661849097</v>
      </c>
      <c r="Q5" s="39">
        <f>(N5-1)*100</f>
        <v>150.20410157632233</v>
      </c>
      <c r="R5" s="39" t="str">
        <v>Chi-sq</v>
      </c>
      <c r="S5" s="71">
        <v>83.83049561137301</v>
      </c>
      <c r="T5" s="39"/>
      <c r="U5" s="72">
        <v>-0.27328823639538069</v>
      </c>
      <c r="V5" s="39">
        <v>-1.4286335139003254E-2</v>
      </c>
      <c r="W5" s="39">
        <v>2.5205399587947944E-2</v>
      </c>
      <c r="X5" s="39">
        <v>-1.0830405826110785E-2</v>
      </c>
      <c r="Y5" s="39">
        <v>1.8144253563573697E-2</v>
      </c>
      <c r="Z5" s="39">
        <v>-5.1845370343248853E-3</v>
      </c>
      <c r="AA5" s="73">
        <v>1.4808529612434378E-2</v>
      </c>
      <c r="AB5" s="39"/>
      <c r="AC5" s="71">
        <v>1.4388490399142029E-13</v>
      </c>
      <c r="AD5" s="39"/>
      <c r="AE5" s="39" t="str">
        <v>Pred Fail</v>
      </c>
      <c r="AF5" s="74">
        <v>24</v>
      </c>
      <c r="AG5" s="75">
        <v>76</v>
      </c>
      <c r="AH5" s="39">
        <v>100</v>
      </c>
    </row>
    <row r="6" spans="1:34" ht="15" x14ac:dyDescent="0.2">
      <c r="A6" s="23">
        <v>1</v>
      </c>
      <c r="B6" s="24">
        <v>9</v>
      </c>
      <c r="C6" s="25">
        <v>4.9000000000000004</v>
      </c>
      <c r="D6" s="24">
        <v>4.5</v>
      </c>
      <c r="E6" s="24">
        <v>4.5</v>
      </c>
      <c r="F6" s="24">
        <v>3.5</v>
      </c>
      <c r="G6" s="23">
        <v>0</v>
      </c>
      <c r="I6" s="39" t="str">
        <v>Quality</v>
      </c>
      <c r="J6" s="39">
        <v>0.54346559962933139</v>
      </c>
      <c r="K6" s="39">
        <v>0.15876208485639037</v>
      </c>
      <c r="L6" s="39">
        <v>11.717920080969343</v>
      </c>
      <c r="M6" s="39">
        <v>6.1901101415207105E-4</v>
      </c>
      <c r="N6" s="39">
        <v>1.7219641717928993</v>
      </c>
      <c r="O6" s="39">
        <v>1.2614951332702269</v>
      </c>
      <c r="P6" s="39">
        <v>2.3505129197381005</v>
      </c>
      <c r="Q6" s="39">
        <f t="shared" ref="Q6:Q10" si="0">(N6-1)*100</f>
        <v>72.196417179289924</v>
      </c>
      <c r="R6" s="39" t="str">
        <v>df</v>
      </c>
      <c r="S6" s="71">
        <v>6</v>
      </c>
      <c r="T6" s="39"/>
      <c r="U6" s="72">
        <v>7.8554902898676754E-2</v>
      </c>
      <c r="V6" s="39">
        <v>-4.2994268519378513E-3</v>
      </c>
      <c r="W6" s="39">
        <v>-1.083040582611053E-2</v>
      </c>
      <c r="X6" s="39">
        <v>5.3388142841468422E-2</v>
      </c>
      <c r="Y6" s="39">
        <v>-3.26414644104739E-2</v>
      </c>
      <c r="Z6" s="39">
        <v>-2.9065991406849916E-3</v>
      </c>
      <c r="AA6" s="73">
        <v>-1.2023473750031478E-2</v>
      </c>
      <c r="AB6" s="39"/>
      <c r="AC6" s="71">
        <v>7.1054273576010019E-14</v>
      </c>
      <c r="AD6" s="39"/>
      <c r="AE6" s="39" t="str">
        <v>Total</v>
      </c>
      <c r="AF6" s="39">
        <v>100</v>
      </c>
      <c r="AG6" s="39">
        <v>100</v>
      </c>
      <c r="AH6" s="39">
        <v>200</v>
      </c>
    </row>
    <row r="7" spans="1:34" ht="15" x14ac:dyDescent="0.2">
      <c r="A7" s="23">
        <v>0</v>
      </c>
      <c r="B7" s="24">
        <v>6.5</v>
      </c>
      <c r="C7" s="25">
        <v>2.8</v>
      </c>
      <c r="D7" s="24">
        <v>3.7</v>
      </c>
      <c r="E7" s="24">
        <v>3.6</v>
      </c>
      <c r="F7" s="24">
        <v>3.3</v>
      </c>
      <c r="G7" s="23">
        <v>0</v>
      </c>
      <c r="I7" s="39" t="str">
        <v>SM_Presence</v>
      </c>
      <c r="J7" s="39">
        <v>0.33376306526113231</v>
      </c>
      <c r="K7" s="39">
        <v>0.23105874326990597</v>
      </c>
      <c r="L7" s="39">
        <v>2.0865641283551177</v>
      </c>
      <c r="M7" s="43">
        <v>0.14859994832423773</v>
      </c>
      <c r="N7" s="39">
        <v>1.3962122931859879</v>
      </c>
      <c r="O7" s="39">
        <v>0.88771569560408436</v>
      </c>
      <c r="P7" s="39">
        <v>2.1959832154562915</v>
      </c>
      <c r="Q7" s="39">
        <f t="shared" si="0"/>
        <v>39.621229318598793</v>
      </c>
      <c r="R7" s="39" t="str">
        <v>p-value</v>
      </c>
      <c r="S7" s="71">
        <v>5.5511151231257827E-16</v>
      </c>
      <c r="T7" s="39"/>
      <c r="U7" s="72">
        <v>-0.30764876081550985</v>
      </c>
      <c r="V7" s="39">
        <v>-1.2633089782208841E-2</v>
      </c>
      <c r="W7" s="39">
        <v>1.8144253563573579E-2</v>
      </c>
      <c r="X7" s="39">
        <v>-3.2641464410474212E-2</v>
      </c>
      <c r="Y7" s="39">
        <v>5.6562424824089914E-2</v>
      </c>
      <c r="Z7" s="39">
        <v>-5.1539959917240542E-3</v>
      </c>
      <c r="AA7" s="73">
        <v>1.1788282219874173E-2</v>
      </c>
      <c r="AB7" s="39"/>
      <c r="AC7" s="71">
        <v>4.1744385725905886E-14</v>
      </c>
      <c r="AD7" s="39"/>
      <c r="AE7" s="39" t="str">
        <v>Accuracy</v>
      </c>
      <c r="AF7" s="39">
        <v>0.76</v>
      </c>
      <c r="AG7" s="39">
        <v>0.76</v>
      </c>
      <c r="AH7" s="39">
        <v>0.76</v>
      </c>
    </row>
    <row r="8" spans="1:34" ht="15" x14ac:dyDescent="0.2">
      <c r="A8" s="23">
        <v>0</v>
      </c>
      <c r="B8" s="24">
        <v>6.9</v>
      </c>
      <c r="C8" s="25">
        <v>3.7</v>
      </c>
      <c r="D8" s="24">
        <v>5.4</v>
      </c>
      <c r="E8" s="24">
        <v>2.1</v>
      </c>
      <c r="F8" s="24">
        <v>2</v>
      </c>
      <c r="G8" s="23">
        <v>1</v>
      </c>
      <c r="I8" s="39" t="str">
        <v>Brand_Image</v>
      </c>
      <c r="J8" s="39">
        <v>0.37639724459460766</v>
      </c>
      <c r="K8" s="39">
        <v>0.23782856183412585</v>
      </c>
      <c r="L8" s="39">
        <v>2.5047526901300183</v>
      </c>
      <c r="M8" s="43">
        <v>0.11350330176117152</v>
      </c>
      <c r="N8" s="39">
        <v>1.4570258144535853</v>
      </c>
      <c r="O8" s="39">
        <v>0.9141705102022224</v>
      </c>
      <c r="P8" s="39">
        <v>2.3222409827183377</v>
      </c>
      <c r="Q8" s="39">
        <f t="shared" si="0"/>
        <v>45.702581445358526</v>
      </c>
      <c r="R8" s="39" t="str">
        <v>R-sq (L)</v>
      </c>
      <c r="S8" s="71">
        <v>0.30235460073447962</v>
      </c>
      <c r="T8" s="39"/>
      <c r="U8" s="72">
        <v>2.8364146906570686E-3</v>
      </c>
      <c r="V8" s="39">
        <v>-1.2278471117740639E-2</v>
      </c>
      <c r="W8" s="39">
        <v>-5.1845370343246468E-3</v>
      </c>
      <c r="X8" s="39">
        <v>-2.9065991406849252E-3</v>
      </c>
      <c r="Y8" s="39">
        <v>-5.1539959917235884E-3</v>
      </c>
      <c r="Z8" s="39">
        <v>9.3329741914790904E-2</v>
      </c>
      <c r="AA8" s="73">
        <v>-8.2726696043361705E-2</v>
      </c>
      <c r="AB8" s="39"/>
      <c r="AC8" s="71">
        <v>6.3948846218409017E-14</v>
      </c>
      <c r="AD8" s="39"/>
      <c r="AE8" s="39"/>
      <c r="AF8" s="39"/>
      <c r="AG8" s="39"/>
      <c r="AH8" s="39"/>
    </row>
    <row r="9" spans="1:34" ht="15" x14ac:dyDescent="0.2">
      <c r="A9" s="23">
        <v>0</v>
      </c>
      <c r="B9" s="24">
        <v>6.2</v>
      </c>
      <c r="C9" s="25">
        <v>4.8</v>
      </c>
      <c r="D9" s="24">
        <v>5.0999999999999996</v>
      </c>
      <c r="E9" s="24">
        <v>4.3</v>
      </c>
      <c r="F9" s="24">
        <v>3.7</v>
      </c>
      <c r="G9" s="23">
        <v>0</v>
      </c>
      <c r="I9" s="39" t="str">
        <v>Order_Fulfillment</v>
      </c>
      <c r="J9" s="39">
        <v>-0.21233347057541091</v>
      </c>
      <c r="K9" s="39">
        <v>0.3054991684355069</v>
      </c>
      <c r="L9" s="39">
        <v>0.48307754635991346</v>
      </c>
      <c r="M9" s="43">
        <v>0.48703161168106635</v>
      </c>
      <c r="N9" s="39">
        <v>0.80869497661781464</v>
      </c>
      <c r="O9" s="39">
        <v>0.4443686190024268</v>
      </c>
      <c r="P9" s="39">
        <v>1.4717231083397371</v>
      </c>
      <c r="Q9" s="39">
        <f t="shared" si="0"/>
        <v>-19.130502338218534</v>
      </c>
      <c r="R9" s="39" t="str">
        <v>R-sq (CS)</v>
      </c>
      <c r="S9" s="71">
        <v>0.3423960825445922</v>
      </c>
      <c r="T9" s="39"/>
      <c r="U9" s="74">
        <v>-0.38245028231432354</v>
      </c>
      <c r="V9" s="78">
        <v>1.3586357883272051E-2</v>
      </c>
      <c r="W9" s="78">
        <v>1.4808529612433875E-2</v>
      </c>
      <c r="X9" s="78">
        <v>-1.202347375003167E-2</v>
      </c>
      <c r="Y9" s="78">
        <v>1.1788282219873349E-2</v>
      </c>
      <c r="Z9" s="78">
        <v>-8.2726696043361386E-2</v>
      </c>
      <c r="AA9" s="75">
        <v>0.15664307780039666</v>
      </c>
      <c r="AB9" s="39"/>
      <c r="AC9" s="77">
        <v>4.9737991503207013E-14</v>
      </c>
      <c r="AD9" s="39"/>
      <c r="AE9" s="39" t="s">
        <v>339</v>
      </c>
      <c r="AF9" s="76">
        <v>0.5</v>
      </c>
      <c r="AG9" s="39"/>
      <c r="AH9" s="39"/>
    </row>
    <row r="10" spans="1:34" ht="15" x14ac:dyDescent="0.2">
      <c r="A10" s="23">
        <v>0</v>
      </c>
      <c r="B10" s="24">
        <v>5.8</v>
      </c>
      <c r="C10" s="25">
        <v>5.0999999999999996</v>
      </c>
      <c r="D10" s="24">
        <v>5.8</v>
      </c>
      <c r="E10" s="24">
        <v>4.4000000000000004</v>
      </c>
      <c r="F10" s="24">
        <v>4.5999999999999996</v>
      </c>
      <c r="G10" s="23">
        <v>1</v>
      </c>
      <c r="I10" s="79" t="str">
        <v>Shipping_Speed</v>
      </c>
      <c r="J10" s="79">
        <v>1.2052445151413866</v>
      </c>
      <c r="K10" s="79">
        <v>0.39578160366595494</v>
      </c>
      <c r="L10" s="79">
        <v>9.2734027042638516</v>
      </c>
      <c r="M10" s="79">
        <v>2.3250535811246698E-3</v>
      </c>
      <c r="N10" s="79">
        <v>3.3375750659417913</v>
      </c>
      <c r="O10" s="79">
        <v>1.5365303056474617</v>
      </c>
      <c r="P10" s="79">
        <v>7.2497153358146367</v>
      </c>
      <c r="Q10" s="39">
        <f t="shared" si="0"/>
        <v>233.75750659417912</v>
      </c>
      <c r="R10" s="39" t="str">
        <v>R-sq (N)</v>
      </c>
      <c r="S10" s="71">
        <v>0.45652811005945626</v>
      </c>
      <c r="T10" s="39"/>
      <c r="U10" s="39"/>
      <c r="V10" s="39"/>
      <c r="W10" s="39"/>
      <c r="X10" s="39"/>
      <c r="Y10" s="39"/>
      <c r="Z10" s="39"/>
      <c r="AA10" s="39"/>
      <c r="AB10" s="39"/>
      <c r="AC10" s="39"/>
      <c r="AD10" s="39"/>
      <c r="AE10" s="39"/>
      <c r="AF10" s="39"/>
      <c r="AG10" s="39"/>
      <c r="AH10" s="39"/>
    </row>
    <row r="11" spans="1:34" ht="15" x14ac:dyDescent="0.2">
      <c r="A11" s="23">
        <v>0</v>
      </c>
      <c r="B11" s="24">
        <v>6.4</v>
      </c>
      <c r="C11" s="25">
        <v>4.5</v>
      </c>
      <c r="D11" s="24">
        <v>5.7</v>
      </c>
      <c r="E11" s="24">
        <v>4.0999999999999996</v>
      </c>
      <c r="F11" s="24">
        <v>4.4000000000000004</v>
      </c>
      <c r="G11" s="23">
        <v>0</v>
      </c>
      <c r="I11" s="39"/>
      <c r="J11" s="39"/>
      <c r="K11" s="39"/>
      <c r="L11" s="39"/>
      <c r="M11" s="39"/>
      <c r="N11" s="39"/>
      <c r="O11" s="39"/>
      <c r="P11" s="39"/>
      <c r="Q11" s="39"/>
      <c r="R11" s="39" t="str">
        <v>AIC</v>
      </c>
      <c r="S11" s="71">
        <v>207.42837661260512</v>
      </c>
      <c r="T11" s="39"/>
      <c r="U11" s="39"/>
      <c r="V11" s="39"/>
      <c r="W11" s="39"/>
      <c r="X11" s="39"/>
      <c r="Y11" s="39"/>
      <c r="Z11" s="39"/>
      <c r="AA11" s="39"/>
      <c r="AB11" s="39"/>
      <c r="AC11" s="39"/>
      <c r="AD11" s="39"/>
      <c r="AE11" s="39" t="s">
        <v>340</v>
      </c>
      <c r="AF11" s="76">
        <f>[1]!LogitAUC(A2:G201,J4:J10)</f>
        <v>0.84859999999999958</v>
      </c>
      <c r="AG11" s="39"/>
      <c r="AH11" s="39"/>
    </row>
    <row r="12" spans="1:34" ht="15" x14ac:dyDescent="0.2">
      <c r="A12" s="23">
        <v>1</v>
      </c>
      <c r="B12" s="24">
        <v>8.6999999999999993</v>
      </c>
      <c r="C12" s="25">
        <v>4.7</v>
      </c>
      <c r="D12" s="24">
        <v>4.5999999999999996</v>
      </c>
      <c r="E12" s="24">
        <v>3.8</v>
      </c>
      <c r="F12" s="24">
        <v>4</v>
      </c>
      <c r="G12" s="23">
        <v>1</v>
      </c>
      <c r="I12" s="39"/>
      <c r="J12" s="39"/>
      <c r="K12" s="39"/>
      <c r="L12" s="39"/>
      <c r="M12" s="39"/>
      <c r="N12" s="39"/>
      <c r="O12" s="39"/>
      <c r="P12" s="39"/>
      <c r="Q12" s="39"/>
      <c r="R12" s="39" t="str">
        <v>BIC</v>
      </c>
      <c r="S12" s="77">
        <v>230.51659817844137</v>
      </c>
      <c r="T12" s="39"/>
      <c r="U12" s="39"/>
      <c r="V12" s="39"/>
      <c r="W12" s="39"/>
      <c r="X12" s="39"/>
      <c r="Y12" s="39"/>
      <c r="Z12" s="39"/>
      <c r="AA12" s="39"/>
      <c r="AB12" s="39"/>
      <c r="AC12" s="39"/>
      <c r="AD12" s="39"/>
      <c r="AE12" s="39"/>
      <c r="AF12" s="39"/>
      <c r="AG12" s="39"/>
      <c r="AH12" s="39"/>
    </row>
    <row r="13" spans="1:34" ht="15" x14ac:dyDescent="0.2">
      <c r="A13" s="23">
        <v>0</v>
      </c>
      <c r="B13" s="24">
        <v>6.1</v>
      </c>
      <c r="C13" s="25">
        <v>4.9000000000000004</v>
      </c>
      <c r="D13" s="24">
        <v>6.4</v>
      </c>
      <c r="E13" s="24">
        <v>3</v>
      </c>
      <c r="F13" s="24">
        <v>3.2</v>
      </c>
      <c r="G13" s="23">
        <v>0</v>
      </c>
    </row>
    <row r="14" spans="1:34" ht="15" x14ac:dyDescent="0.2">
      <c r="A14" s="23">
        <v>1</v>
      </c>
      <c r="B14" s="24">
        <v>9.5</v>
      </c>
      <c r="C14" s="25">
        <v>7.1</v>
      </c>
      <c r="D14" s="24">
        <v>6.6</v>
      </c>
      <c r="E14" s="24">
        <v>5.0999999999999996</v>
      </c>
      <c r="F14" s="24">
        <v>4.4000000000000004</v>
      </c>
      <c r="G14" s="23">
        <v>1</v>
      </c>
    </row>
    <row r="15" spans="1:34" ht="15" x14ac:dyDescent="0.2">
      <c r="A15" s="23">
        <v>1</v>
      </c>
      <c r="B15" s="24">
        <v>9.1999999999999993</v>
      </c>
      <c r="C15" s="25">
        <v>5.4</v>
      </c>
      <c r="D15" s="24">
        <v>4.8</v>
      </c>
      <c r="E15" s="24">
        <v>4.5</v>
      </c>
      <c r="F15" s="24">
        <v>4.2</v>
      </c>
      <c r="G15" s="23">
        <v>0</v>
      </c>
    </row>
    <row r="16" spans="1:34" ht="15" x14ac:dyDescent="0.2">
      <c r="A16" s="23">
        <v>1</v>
      </c>
      <c r="B16" s="24">
        <v>6.3</v>
      </c>
      <c r="C16" s="25">
        <v>4.5</v>
      </c>
      <c r="D16" s="24">
        <v>5.9</v>
      </c>
      <c r="E16" s="24">
        <v>4.8</v>
      </c>
      <c r="F16" s="24">
        <v>5.2</v>
      </c>
      <c r="G16" s="23">
        <v>1</v>
      </c>
    </row>
    <row r="17" spans="1:7" ht="15" x14ac:dyDescent="0.2">
      <c r="A17" s="23">
        <v>0</v>
      </c>
      <c r="B17" s="24">
        <v>8.6999999999999993</v>
      </c>
      <c r="C17" s="25">
        <v>3.2</v>
      </c>
      <c r="D17" s="24">
        <v>3.8</v>
      </c>
      <c r="E17" s="24">
        <v>4.3</v>
      </c>
      <c r="F17" s="24">
        <v>4.5</v>
      </c>
      <c r="G17" s="23">
        <v>0</v>
      </c>
    </row>
    <row r="18" spans="1:7" ht="15" x14ac:dyDescent="0.2">
      <c r="A18" s="23">
        <v>1</v>
      </c>
      <c r="B18" s="24">
        <v>5.7</v>
      </c>
      <c r="C18" s="25">
        <v>4</v>
      </c>
      <c r="D18" s="24">
        <v>5.0999999999999996</v>
      </c>
      <c r="E18" s="24">
        <v>4.2</v>
      </c>
      <c r="F18" s="24">
        <v>4.5</v>
      </c>
      <c r="G18" s="23">
        <v>1</v>
      </c>
    </row>
    <row r="19" spans="1:7" ht="15" x14ac:dyDescent="0.2">
      <c r="A19" s="23">
        <v>0</v>
      </c>
      <c r="B19" s="24">
        <v>5.9</v>
      </c>
      <c r="C19" s="25">
        <v>5.6</v>
      </c>
      <c r="D19" s="24">
        <v>5.5</v>
      </c>
      <c r="E19" s="24">
        <v>5.7</v>
      </c>
      <c r="F19" s="24">
        <v>4.8</v>
      </c>
      <c r="G19" s="23">
        <v>0</v>
      </c>
    </row>
    <row r="20" spans="1:7" ht="15" x14ac:dyDescent="0.2">
      <c r="A20" s="23">
        <v>0</v>
      </c>
      <c r="B20" s="24">
        <v>5.6</v>
      </c>
      <c r="C20" s="25">
        <v>4.9000000000000004</v>
      </c>
      <c r="D20" s="24">
        <v>5.6</v>
      </c>
      <c r="E20" s="24">
        <v>5</v>
      </c>
      <c r="F20" s="24">
        <v>4.5</v>
      </c>
      <c r="G20" s="23">
        <v>1</v>
      </c>
    </row>
    <row r="21" spans="1:7" ht="15" x14ac:dyDescent="0.2">
      <c r="A21" s="23">
        <v>0</v>
      </c>
      <c r="B21" s="24">
        <v>9.1</v>
      </c>
      <c r="C21" s="25">
        <v>6</v>
      </c>
      <c r="D21" s="24">
        <v>7.1</v>
      </c>
      <c r="E21" s="24">
        <v>4.5</v>
      </c>
      <c r="F21" s="24">
        <v>4.4000000000000004</v>
      </c>
      <c r="G21" s="23">
        <v>1</v>
      </c>
    </row>
    <row r="22" spans="1:7" ht="15" x14ac:dyDescent="0.2">
      <c r="A22" s="23">
        <v>0</v>
      </c>
      <c r="B22" s="24">
        <v>5.2</v>
      </c>
      <c r="C22" s="25">
        <v>3.8</v>
      </c>
      <c r="D22" s="24">
        <v>5</v>
      </c>
      <c r="E22" s="24">
        <v>3.3</v>
      </c>
      <c r="F22" s="24">
        <v>3.3</v>
      </c>
      <c r="G22" s="23">
        <v>0</v>
      </c>
    </row>
    <row r="23" spans="1:7" ht="15" x14ac:dyDescent="0.2">
      <c r="A23" s="23">
        <v>1</v>
      </c>
      <c r="B23" s="24">
        <v>9.6</v>
      </c>
      <c r="C23" s="25">
        <v>7.2</v>
      </c>
      <c r="D23" s="24">
        <v>7.8</v>
      </c>
      <c r="E23" s="24">
        <v>4.3</v>
      </c>
      <c r="F23" s="24">
        <v>4.3</v>
      </c>
      <c r="G23" s="23">
        <v>1</v>
      </c>
    </row>
    <row r="24" spans="1:7" ht="15" x14ac:dyDescent="0.2">
      <c r="A24" s="23">
        <v>1</v>
      </c>
      <c r="B24" s="24">
        <v>8.6</v>
      </c>
      <c r="C24" s="25">
        <v>5.0999999999999996</v>
      </c>
      <c r="D24" s="24">
        <v>4.7</v>
      </c>
      <c r="E24" s="24">
        <v>4.8</v>
      </c>
      <c r="F24" s="24">
        <v>4</v>
      </c>
      <c r="G24" s="23">
        <v>1</v>
      </c>
    </row>
    <row r="25" spans="1:7" ht="15" x14ac:dyDescent="0.2">
      <c r="A25" s="23">
        <v>1</v>
      </c>
      <c r="B25" s="24">
        <v>9.3000000000000007</v>
      </c>
      <c r="C25" s="25">
        <v>3.9</v>
      </c>
      <c r="D25" s="24">
        <v>4.5</v>
      </c>
      <c r="E25" s="24">
        <v>6.7</v>
      </c>
      <c r="F25" s="24">
        <v>4.5</v>
      </c>
      <c r="G25" s="23">
        <v>1</v>
      </c>
    </row>
    <row r="26" spans="1:7" ht="15" x14ac:dyDescent="0.2">
      <c r="A26" s="23">
        <v>0</v>
      </c>
      <c r="B26" s="24">
        <v>6</v>
      </c>
      <c r="C26" s="25">
        <v>4.0999999999999996</v>
      </c>
      <c r="D26" s="24">
        <v>5.3</v>
      </c>
      <c r="E26" s="24">
        <v>4.7</v>
      </c>
      <c r="F26" s="24">
        <v>4</v>
      </c>
      <c r="G26" s="23">
        <v>0</v>
      </c>
    </row>
    <row r="27" spans="1:7" ht="15" x14ac:dyDescent="0.2">
      <c r="A27" s="23">
        <v>0</v>
      </c>
      <c r="B27" s="24">
        <v>6.4</v>
      </c>
      <c r="C27" s="25">
        <v>3.6</v>
      </c>
      <c r="D27" s="24">
        <v>5.3</v>
      </c>
      <c r="E27" s="24">
        <v>5.6</v>
      </c>
      <c r="F27" s="24">
        <v>3.9</v>
      </c>
      <c r="G27" s="23">
        <v>0</v>
      </c>
    </row>
    <row r="28" spans="1:7" ht="15" x14ac:dyDescent="0.2">
      <c r="A28" s="23">
        <v>0</v>
      </c>
      <c r="B28" s="24">
        <v>8.5</v>
      </c>
      <c r="C28" s="25">
        <v>3</v>
      </c>
      <c r="D28" s="24">
        <v>3.7</v>
      </c>
      <c r="E28" s="24">
        <v>5.3</v>
      </c>
      <c r="F28" s="24">
        <v>4.4000000000000004</v>
      </c>
      <c r="G28" s="23">
        <v>1</v>
      </c>
    </row>
    <row r="29" spans="1:7" ht="15" x14ac:dyDescent="0.2">
      <c r="A29" s="23">
        <v>0</v>
      </c>
      <c r="B29" s="24">
        <v>7</v>
      </c>
      <c r="C29" s="25">
        <v>3.3</v>
      </c>
      <c r="D29" s="24">
        <v>4.2</v>
      </c>
      <c r="E29" s="24">
        <v>4.3</v>
      </c>
      <c r="F29" s="24">
        <v>3.7</v>
      </c>
      <c r="G29" s="23">
        <v>0</v>
      </c>
    </row>
    <row r="30" spans="1:7" ht="15" x14ac:dyDescent="0.2">
      <c r="A30" s="23">
        <v>0</v>
      </c>
      <c r="B30" s="24">
        <v>8.5</v>
      </c>
      <c r="C30" s="25">
        <v>3</v>
      </c>
      <c r="D30" s="24">
        <v>3.7</v>
      </c>
      <c r="E30" s="24">
        <v>5.7</v>
      </c>
      <c r="F30" s="24">
        <v>4.4000000000000004</v>
      </c>
      <c r="G30" s="23">
        <v>0</v>
      </c>
    </row>
    <row r="31" spans="1:7" ht="15" x14ac:dyDescent="0.2">
      <c r="A31" s="23">
        <v>0</v>
      </c>
      <c r="B31" s="24">
        <v>7.6</v>
      </c>
      <c r="C31" s="25">
        <v>3.6</v>
      </c>
      <c r="D31" s="24">
        <v>4.5999999999999996</v>
      </c>
      <c r="E31" s="24">
        <v>4.7</v>
      </c>
      <c r="F31" s="24">
        <v>3.5</v>
      </c>
      <c r="G31" s="23">
        <v>0</v>
      </c>
    </row>
    <row r="32" spans="1:7" ht="15" x14ac:dyDescent="0.2">
      <c r="A32" s="23">
        <v>1</v>
      </c>
      <c r="B32" s="24">
        <v>6.9</v>
      </c>
      <c r="C32" s="25">
        <v>3.4</v>
      </c>
      <c r="D32" s="24">
        <v>4.7</v>
      </c>
      <c r="E32" s="24">
        <v>3.7</v>
      </c>
      <c r="F32" s="24">
        <v>3.3</v>
      </c>
      <c r="G32" s="23">
        <v>0</v>
      </c>
    </row>
    <row r="33" spans="1:7" ht="15" x14ac:dyDescent="0.2">
      <c r="A33" s="23">
        <v>0</v>
      </c>
      <c r="B33" s="24">
        <v>8.1</v>
      </c>
      <c r="C33" s="25">
        <v>2.5</v>
      </c>
      <c r="D33" s="24">
        <v>3.8</v>
      </c>
      <c r="E33" s="24">
        <v>3</v>
      </c>
      <c r="F33" s="24">
        <v>3</v>
      </c>
      <c r="G33" s="23">
        <v>0</v>
      </c>
    </row>
    <row r="34" spans="1:7" ht="15" x14ac:dyDescent="0.2">
      <c r="A34" s="23">
        <v>0</v>
      </c>
      <c r="B34" s="24">
        <v>6.7</v>
      </c>
      <c r="C34" s="25">
        <v>3.7</v>
      </c>
      <c r="D34" s="24">
        <v>4.9000000000000004</v>
      </c>
      <c r="E34" s="24">
        <v>3.5</v>
      </c>
      <c r="F34" s="24">
        <v>3.4</v>
      </c>
      <c r="G34" s="23">
        <v>0</v>
      </c>
    </row>
    <row r="35" spans="1:7" ht="15" x14ac:dyDescent="0.2">
      <c r="A35" s="23">
        <v>0</v>
      </c>
      <c r="B35" s="24">
        <v>8</v>
      </c>
      <c r="C35" s="25">
        <v>4.8</v>
      </c>
      <c r="D35" s="24">
        <v>4.7</v>
      </c>
      <c r="E35" s="24">
        <v>4.7</v>
      </c>
      <c r="F35" s="24">
        <v>4.2</v>
      </c>
      <c r="G35" s="23">
        <v>1</v>
      </c>
    </row>
    <row r="36" spans="1:7" ht="15" x14ac:dyDescent="0.2">
      <c r="A36" s="23">
        <v>0</v>
      </c>
      <c r="B36" s="24">
        <v>6.7</v>
      </c>
      <c r="C36" s="25">
        <v>4</v>
      </c>
      <c r="D36" s="24">
        <v>6.8</v>
      </c>
      <c r="E36" s="24">
        <v>2.5</v>
      </c>
      <c r="F36" s="24">
        <v>3.5</v>
      </c>
      <c r="G36" s="23">
        <v>0</v>
      </c>
    </row>
    <row r="37" spans="1:7" ht="15" x14ac:dyDescent="0.2">
      <c r="A37" s="23">
        <v>0</v>
      </c>
      <c r="B37" s="24">
        <v>8.6999999999999993</v>
      </c>
      <c r="C37" s="25">
        <v>3.2</v>
      </c>
      <c r="D37" s="24">
        <v>2.9</v>
      </c>
      <c r="E37" s="24">
        <v>3.1</v>
      </c>
      <c r="F37" s="24">
        <v>2.5</v>
      </c>
      <c r="G37" s="23">
        <v>0</v>
      </c>
    </row>
    <row r="38" spans="1:7" ht="15" x14ac:dyDescent="0.2">
      <c r="A38" s="23">
        <v>1</v>
      </c>
      <c r="B38" s="24">
        <v>9</v>
      </c>
      <c r="C38" s="25">
        <v>3.4</v>
      </c>
      <c r="D38" s="24">
        <v>4.5</v>
      </c>
      <c r="E38" s="24">
        <v>3.9</v>
      </c>
      <c r="F38" s="24">
        <v>3.5</v>
      </c>
      <c r="G38" s="23">
        <v>1</v>
      </c>
    </row>
    <row r="39" spans="1:7" ht="15" x14ac:dyDescent="0.2">
      <c r="A39" s="23">
        <v>1</v>
      </c>
      <c r="B39" s="24">
        <v>9.6</v>
      </c>
      <c r="C39" s="25">
        <v>5.6</v>
      </c>
      <c r="D39" s="24">
        <v>5.5</v>
      </c>
      <c r="E39" s="24">
        <v>5.2</v>
      </c>
      <c r="F39" s="24">
        <v>4.9000000000000004</v>
      </c>
      <c r="G39" s="23">
        <v>1</v>
      </c>
    </row>
    <row r="40" spans="1:7" ht="15" x14ac:dyDescent="0.2">
      <c r="A40" s="23">
        <v>0</v>
      </c>
      <c r="B40" s="24">
        <v>8.1999999999999993</v>
      </c>
      <c r="C40" s="25">
        <v>3.6</v>
      </c>
      <c r="D40" s="24">
        <v>5</v>
      </c>
      <c r="E40" s="24">
        <v>4.7</v>
      </c>
      <c r="F40" s="24">
        <v>4.5</v>
      </c>
      <c r="G40" s="23">
        <v>0</v>
      </c>
    </row>
    <row r="41" spans="1:7" ht="15" x14ac:dyDescent="0.2">
      <c r="A41" s="23">
        <v>0</v>
      </c>
      <c r="B41" s="24">
        <v>6.1</v>
      </c>
      <c r="C41" s="25">
        <v>4.9000000000000004</v>
      </c>
      <c r="D41" s="24">
        <v>6.4</v>
      </c>
      <c r="E41" s="24">
        <v>4.5</v>
      </c>
      <c r="F41" s="24">
        <v>3.2</v>
      </c>
      <c r="G41" s="23">
        <v>0</v>
      </c>
    </row>
    <row r="42" spans="1:7" ht="15" x14ac:dyDescent="0.2">
      <c r="A42" s="23">
        <v>0</v>
      </c>
      <c r="B42" s="24">
        <v>8.3000000000000007</v>
      </c>
      <c r="C42" s="25">
        <v>4.9000000000000004</v>
      </c>
      <c r="D42" s="24">
        <v>5.2</v>
      </c>
      <c r="E42" s="24">
        <v>4.5999999999999996</v>
      </c>
      <c r="F42" s="24">
        <v>3.9</v>
      </c>
      <c r="G42" s="23">
        <v>1</v>
      </c>
    </row>
    <row r="43" spans="1:7" ht="15" x14ac:dyDescent="0.2">
      <c r="A43" s="23">
        <v>1</v>
      </c>
      <c r="B43" s="24">
        <v>9.4</v>
      </c>
      <c r="C43" s="25">
        <v>5.3</v>
      </c>
      <c r="D43" s="24">
        <v>4.9000000000000004</v>
      </c>
      <c r="E43" s="24">
        <v>4.0999999999999996</v>
      </c>
      <c r="F43" s="24">
        <v>4.0999999999999996</v>
      </c>
      <c r="G43" s="23">
        <v>1</v>
      </c>
    </row>
    <row r="44" spans="1:7" ht="15" x14ac:dyDescent="0.2">
      <c r="A44" s="23">
        <v>1</v>
      </c>
      <c r="B44" s="24">
        <v>9.3000000000000007</v>
      </c>
      <c r="C44" s="25">
        <v>5.0999999999999996</v>
      </c>
      <c r="D44" s="24">
        <v>6.3</v>
      </c>
      <c r="E44" s="24">
        <v>4.5999999999999996</v>
      </c>
      <c r="F44" s="24">
        <v>4.3</v>
      </c>
      <c r="G44" s="23">
        <v>1</v>
      </c>
    </row>
    <row r="45" spans="1:7" ht="15" x14ac:dyDescent="0.2">
      <c r="A45" s="23">
        <v>1</v>
      </c>
      <c r="B45" s="24">
        <v>5.0999999999999996</v>
      </c>
      <c r="C45" s="25">
        <v>6.6</v>
      </c>
      <c r="D45" s="24">
        <v>7.8</v>
      </c>
      <c r="E45" s="24">
        <v>4.9000000000000004</v>
      </c>
      <c r="F45" s="24">
        <v>4.5</v>
      </c>
      <c r="G45" s="23">
        <v>1</v>
      </c>
    </row>
    <row r="46" spans="1:7" ht="15" x14ac:dyDescent="0.2">
      <c r="A46" s="23">
        <v>0</v>
      </c>
      <c r="B46" s="24">
        <v>8</v>
      </c>
      <c r="C46" s="25">
        <v>2.5</v>
      </c>
      <c r="D46" s="24">
        <v>3</v>
      </c>
      <c r="E46" s="24">
        <v>4.3</v>
      </c>
      <c r="F46" s="24">
        <v>4.7</v>
      </c>
      <c r="G46" s="23">
        <v>0</v>
      </c>
    </row>
    <row r="47" spans="1:7" ht="15" x14ac:dyDescent="0.2">
      <c r="A47" s="23">
        <v>0</v>
      </c>
      <c r="B47" s="24">
        <v>5.9</v>
      </c>
      <c r="C47" s="25">
        <v>5.6</v>
      </c>
      <c r="D47" s="24">
        <v>5.5</v>
      </c>
      <c r="E47" s="24">
        <v>5.2</v>
      </c>
      <c r="F47" s="24">
        <v>4.8</v>
      </c>
      <c r="G47" s="23">
        <v>1</v>
      </c>
    </row>
    <row r="48" spans="1:7" ht="15" x14ac:dyDescent="0.2">
      <c r="A48" s="23">
        <v>1</v>
      </c>
      <c r="B48" s="24">
        <v>10</v>
      </c>
      <c r="C48" s="25">
        <v>5.8</v>
      </c>
      <c r="D48" s="24">
        <v>4.5</v>
      </c>
      <c r="E48" s="24">
        <v>5</v>
      </c>
      <c r="F48" s="24">
        <v>3.5</v>
      </c>
      <c r="G48" s="23">
        <v>1</v>
      </c>
    </row>
    <row r="49" spans="1:7" ht="15" x14ac:dyDescent="0.2">
      <c r="A49" s="23">
        <v>0</v>
      </c>
      <c r="B49" s="24">
        <v>5.7</v>
      </c>
      <c r="C49" s="25">
        <v>3.8</v>
      </c>
      <c r="D49" s="24">
        <v>6</v>
      </c>
      <c r="E49" s="24">
        <v>6.5</v>
      </c>
      <c r="F49" s="24">
        <v>5.2</v>
      </c>
      <c r="G49" s="23">
        <v>1</v>
      </c>
    </row>
    <row r="50" spans="1:7" ht="15" x14ac:dyDescent="0.2">
      <c r="A50" s="23">
        <v>1</v>
      </c>
      <c r="B50" s="24">
        <v>9.9</v>
      </c>
      <c r="C50" s="25">
        <v>5.2</v>
      </c>
      <c r="D50" s="24">
        <v>6.7</v>
      </c>
      <c r="E50" s="24">
        <v>4.5</v>
      </c>
      <c r="F50" s="24">
        <v>3.9</v>
      </c>
      <c r="G50" s="23">
        <v>1</v>
      </c>
    </row>
    <row r="51" spans="1:7" ht="15" x14ac:dyDescent="0.2">
      <c r="A51" s="23">
        <v>1</v>
      </c>
      <c r="B51" s="24">
        <v>7.9</v>
      </c>
      <c r="C51" s="25">
        <v>3.9</v>
      </c>
      <c r="D51" s="24">
        <v>5.8</v>
      </c>
      <c r="E51" s="24">
        <v>4.0999999999999996</v>
      </c>
      <c r="F51" s="24">
        <v>4.3</v>
      </c>
      <c r="G51" s="23">
        <v>1</v>
      </c>
    </row>
    <row r="52" spans="1:7" ht="15" x14ac:dyDescent="0.2">
      <c r="A52" s="23">
        <v>0</v>
      </c>
      <c r="B52" s="24">
        <v>6.7</v>
      </c>
      <c r="C52" s="25">
        <v>3.6</v>
      </c>
      <c r="D52" s="24">
        <v>4.8</v>
      </c>
      <c r="E52" s="24">
        <v>4</v>
      </c>
      <c r="F52" s="24">
        <v>2.8</v>
      </c>
      <c r="G52" s="23">
        <v>1</v>
      </c>
    </row>
    <row r="53" spans="1:7" ht="15" x14ac:dyDescent="0.2">
      <c r="A53" s="23">
        <v>0</v>
      </c>
      <c r="B53" s="24">
        <v>8.1999999999999993</v>
      </c>
      <c r="C53" s="25">
        <v>4.2</v>
      </c>
      <c r="D53" s="24">
        <v>3.1</v>
      </c>
      <c r="E53" s="24">
        <v>4.5</v>
      </c>
      <c r="F53" s="24">
        <v>4.9000000000000004</v>
      </c>
      <c r="G53" s="23">
        <v>1</v>
      </c>
    </row>
    <row r="54" spans="1:7" ht="15" x14ac:dyDescent="0.2">
      <c r="A54" s="23">
        <v>1</v>
      </c>
      <c r="B54" s="24">
        <v>9.4</v>
      </c>
      <c r="C54" s="25">
        <v>4</v>
      </c>
      <c r="D54" s="24">
        <v>4.5999999999999996</v>
      </c>
      <c r="E54" s="24">
        <v>4.7</v>
      </c>
      <c r="F54" s="24">
        <v>4.5999999999999996</v>
      </c>
      <c r="G54" s="23">
        <v>1</v>
      </c>
    </row>
    <row r="55" spans="1:7" ht="15" x14ac:dyDescent="0.2">
      <c r="A55" s="23">
        <v>1</v>
      </c>
      <c r="B55" s="24">
        <v>6.9</v>
      </c>
      <c r="C55" s="25">
        <v>3.4</v>
      </c>
      <c r="D55" s="24">
        <v>4.7</v>
      </c>
      <c r="E55" s="24">
        <v>3.2</v>
      </c>
      <c r="F55" s="24">
        <v>3.3</v>
      </c>
      <c r="G55" s="23">
        <v>1</v>
      </c>
    </row>
    <row r="56" spans="1:7" ht="15" x14ac:dyDescent="0.2">
      <c r="A56" s="23">
        <v>0</v>
      </c>
      <c r="B56" s="24">
        <v>8</v>
      </c>
      <c r="C56" s="25">
        <v>4.8</v>
      </c>
      <c r="D56" s="24">
        <v>4.7</v>
      </c>
      <c r="E56" s="24">
        <v>4.9000000000000004</v>
      </c>
      <c r="F56" s="24">
        <v>4.2</v>
      </c>
      <c r="G56" s="23">
        <v>1</v>
      </c>
    </row>
    <row r="57" spans="1:7" ht="15" x14ac:dyDescent="0.2">
      <c r="A57" s="23">
        <v>0</v>
      </c>
      <c r="B57" s="24">
        <v>9.3000000000000007</v>
      </c>
      <c r="C57" s="25">
        <v>5.3</v>
      </c>
      <c r="D57" s="24">
        <v>5.5</v>
      </c>
      <c r="E57" s="24">
        <v>4.0999999999999996</v>
      </c>
      <c r="F57" s="24">
        <v>3.4</v>
      </c>
      <c r="G57" s="23">
        <v>1</v>
      </c>
    </row>
    <row r="58" spans="1:7" ht="15" x14ac:dyDescent="0.2">
      <c r="A58" s="23">
        <v>1</v>
      </c>
      <c r="B58" s="24">
        <v>7.4</v>
      </c>
      <c r="C58" s="25">
        <v>6.6</v>
      </c>
      <c r="D58" s="24">
        <v>6.9</v>
      </c>
      <c r="E58" s="24">
        <v>5.7</v>
      </c>
      <c r="F58" s="24">
        <v>5.5</v>
      </c>
      <c r="G58" s="23">
        <v>1</v>
      </c>
    </row>
    <row r="59" spans="1:7" ht="15" x14ac:dyDescent="0.2">
      <c r="A59" s="23">
        <v>0</v>
      </c>
      <c r="B59" s="24">
        <v>7.6</v>
      </c>
      <c r="C59" s="25">
        <v>3.6</v>
      </c>
      <c r="D59" s="24">
        <v>5.4</v>
      </c>
      <c r="E59" s="24">
        <v>4.5999999999999996</v>
      </c>
      <c r="F59" s="24">
        <v>4</v>
      </c>
      <c r="G59" s="23">
        <v>1</v>
      </c>
    </row>
    <row r="60" spans="1:7" ht="15" x14ac:dyDescent="0.2">
      <c r="A60" s="23">
        <v>0</v>
      </c>
      <c r="B60" s="24">
        <v>10</v>
      </c>
      <c r="C60" s="25">
        <v>4.3</v>
      </c>
      <c r="D60" s="24">
        <v>4.5</v>
      </c>
      <c r="E60" s="24">
        <v>3.7</v>
      </c>
      <c r="F60" s="24">
        <v>3.5</v>
      </c>
      <c r="G60" s="23">
        <v>0</v>
      </c>
    </row>
    <row r="61" spans="1:7" ht="15" x14ac:dyDescent="0.2">
      <c r="A61" s="23">
        <v>0</v>
      </c>
      <c r="B61" s="24">
        <v>9.9</v>
      </c>
      <c r="C61" s="25">
        <v>4.3</v>
      </c>
      <c r="D61" s="24">
        <v>3.5</v>
      </c>
      <c r="E61" s="24">
        <v>5.6</v>
      </c>
      <c r="F61" s="24">
        <v>4</v>
      </c>
      <c r="G61" s="23">
        <v>1</v>
      </c>
    </row>
    <row r="62" spans="1:7" ht="15" x14ac:dyDescent="0.2">
      <c r="A62" s="23">
        <v>0</v>
      </c>
      <c r="B62" s="24">
        <v>8.6999999999999993</v>
      </c>
      <c r="C62" s="25">
        <v>3.2</v>
      </c>
      <c r="D62" s="24">
        <v>3.8</v>
      </c>
      <c r="E62" s="24">
        <v>5.4</v>
      </c>
      <c r="F62" s="24">
        <v>4.5</v>
      </c>
      <c r="G62" s="23">
        <v>0</v>
      </c>
    </row>
    <row r="63" spans="1:7" ht="15" x14ac:dyDescent="0.2">
      <c r="A63" s="23">
        <v>1</v>
      </c>
      <c r="B63" s="24">
        <v>8.4</v>
      </c>
      <c r="C63" s="25">
        <v>5.3</v>
      </c>
      <c r="D63" s="24">
        <v>5.9</v>
      </c>
      <c r="E63" s="24">
        <v>2.7</v>
      </c>
      <c r="F63" s="24">
        <v>3.6</v>
      </c>
      <c r="G63" s="23">
        <v>1</v>
      </c>
    </row>
    <row r="64" spans="1:7" ht="15" x14ac:dyDescent="0.2">
      <c r="A64" s="23">
        <v>1</v>
      </c>
      <c r="B64" s="24">
        <v>8.8000000000000007</v>
      </c>
      <c r="C64" s="25">
        <v>5.4</v>
      </c>
      <c r="D64" s="24">
        <v>4.8</v>
      </c>
      <c r="E64" s="24">
        <v>4.4000000000000004</v>
      </c>
      <c r="F64" s="24">
        <v>2.9</v>
      </c>
      <c r="G64" s="23">
        <v>0</v>
      </c>
    </row>
    <row r="65" spans="1:7" ht="15" x14ac:dyDescent="0.2">
      <c r="A65" s="23">
        <v>0</v>
      </c>
      <c r="B65" s="24">
        <v>7.7</v>
      </c>
      <c r="C65" s="25">
        <v>3.7</v>
      </c>
      <c r="D65" s="24">
        <v>3.4</v>
      </c>
      <c r="E65" s="24">
        <v>3.3</v>
      </c>
      <c r="F65" s="24">
        <v>2.6</v>
      </c>
      <c r="G65" s="23">
        <v>0</v>
      </c>
    </row>
    <row r="66" spans="1:7" ht="15" x14ac:dyDescent="0.2">
      <c r="A66" s="23">
        <v>0</v>
      </c>
      <c r="B66" s="24">
        <v>6.6</v>
      </c>
      <c r="C66" s="25">
        <v>3.6</v>
      </c>
      <c r="D66" s="24">
        <v>4.8</v>
      </c>
      <c r="E66" s="24">
        <v>3.5</v>
      </c>
      <c r="F66" s="24">
        <v>2.8</v>
      </c>
      <c r="G66" s="23">
        <v>0</v>
      </c>
    </row>
    <row r="67" spans="1:7" ht="15" x14ac:dyDescent="0.2">
      <c r="A67" s="23">
        <v>0</v>
      </c>
      <c r="B67" s="24">
        <v>5.7</v>
      </c>
      <c r="C67" s="25">
        <v>5.3</v>
      </c>
      <c r="D67" s="24">
        <v>6</v>
      </c>
      <c r="E67" s="24">
        <v>4.7</v>
      </c>
      <c r="F67" s="24">
        <v>5.2</v>
      </c>
      <c r="G67" s="23">
        <v>0</v>
      </c>
    </row>
    <row r="68" spans="1:7" ht="15" x14ac:dyDescent="0.2">
      <c r="A68" s="23">
        <v>0</v>
      </c>
      <c r="B68" s="24">
        <v>5.7</v>
      </c>
      <c r="C68" s="25">
        <v>4</v>
      </c>
      <c r="D68" s="24">
        <v>5.0999999999999996</v>
      </c>
      <c r="E68" s="24">
        <v>5</v>
      </c>
      <c r="F68" s="24">
        <v>4.5</v>
      </c>
      <c r="G68" s="23">
        <v>0</v>
      </c>
    </row>
    <row r="69" spans="1:7" ht="15" x14ac:dyDescent="0.2">
      <c r="A69" s="23">
        <v>1</v>
      </c>
      <c r="B69" s="24">
        <v>5.5</v>
      </c>
      <c r="C69" s="25">
        <v>5.2</v>
      </c>
      <c r="D69" s="24">
        <v>4.9000000000000004</v>
      </c>
      <c r="E69" s="24">
        <v>4.5</v>
      </c>
      <c r="F69" s="24">
        <v>4.3</v>
      </c>
      <c r="G69" s="23">
        <v>0</v>
      </c>
    </row>
    <row r="70" spans="1:7" ht="15" x14ac:dyDescent="0.2">
      <c r="A70" s="23">
        <v>0</v>
      </c>
      <c r="B70" s="24">
        <v>7.5</v>
      </c>
      <c r="C70" s="25">
        <v>3.5</v>
      </c>
      <c r="D70" s="24">
        <v>4.5</v>
      </c>
      <c r="E70" s="24">
        <v>4</v>
      </c>
      <c r="F70" s="24">
        <v>3.4</v>
      </c>
      <c r="G70" s="23">
        <v>0</v>
      </c>
    </row>
    <row r="71" spans="1:7" ht="15" x14ac:dyDescent="0.2">
      <c r="A71" s="23">
        <v>0</v>
      </c>
      <c r="B71" s="24">
        <v>6.4</v>
      </c>
      <c r="C71" s="25">
        <v>5.0999999999999996</v>
      </c>
      <c r="D71" s="24">
        <v>5.3</v>
      </c>
      <c r="E71" s="24">
        <v>4.7</v>
      </c>
      <c r="F71" s="24">
        <v>3.9</v>
      </c>
      <c r="G71" s="23">
        <v>0</v>
      </c>
    </row>
    <row r="72" spans="1:7" ht="15" x14ac:dyDescent="0.2">
      <c r="A72" s="23">
        <v>0</v>
      </c>
      <c r="B72" s="24">
        <v>9.1</v>
      </c>
      <c r="C72" s="25">
        <v>6</v>
      </c>
      <c r="D72" s="24">
        <v>7.1</v>
      </c>
      <c r="E72" s="24">
        <v>5.4</v>
      </c>
      <c r="F72" s="24">
        <v>4.4000000000000004</v>
      </c>
      <c r="G72" s="23">
        <v>1</v>
      </c>
    </row>
    <row r="73" spans="1:7" ht="15" x14ac:dyDescent="0.2">
      <c r="A73" s="23">
        <v>1</v>
      </c>
      <c r="B73" s="24">
        <v>6.7</v>
      </c>
      <c r="C73" s="25">
        <v>3.2</v>
      </c>
      <c r="D73" s="24">
        <v>4.5</v>
      </c>
      <c r="E73" s="24">
        <v>2.9</v>
      </c>
      <c r="F73" s="24">
        <v>3.1</v>
      </c>
      <c r="G73" s="23">
        <v>0</v>
      </c>
    </row>
    <row r="74" spans="1:7" ht="15" x14ac:dyDescent="0.2">
      <c r="A74" s="23">
        <v>0</v>
      </c>
      <c r="B74" s="24">
        <v>6.5</v>
      </c>
      <c r="C74" s="25">
        <v>5.8</v>
      </c>
      <c r="D74" s="24">
        <v>6</v>
      </c>
      <c r="E74" s="24">
        <v>4.5999999999999996</v>
      </c>
      <c r="F74" s="24">
        <v>4.5999999999999996</v>
      </c>
      <c r="G74" s="23">
        <v>0</v>
      </c>
    </row>
    <row r="75" spans="1:7" ht="15" x14ac:dyDescent="0.2">
      <c r="A75" s="23">
        <v>1</v>
      </c>
      <c r="B75" s="24">
        <v>9.9</v>
      </c>
      <c r="C75" s="25">
        <v>5.2</v>
      </c>
      <c r="D75" s="24">
        <v>6.7</v>
      </c>
      <c r="E75" s="24">
        <v>4.0999999999999996</v>
      </c>
      <c r="F75" s="24">
        <v>3.9</v>
      </c>
      <c r="G75" s="23">
        <v>1</v>
      </c>
    </row>
    <row r="76" spans="1:7" ht="15" x14ac:dyDescent="0.2">
      <c r="A76" s="23">
        <v>1</v>
      </c>
      <c r="B76" s="24">
        <v>8.5</v>
      </c>
      <c r="C76" s="25">
        <v>5.4</v>
      </c>
      <c r="D76" s="24">
        <v>6</v>
      </c>
      <c r="E76" s="24">
        <v>4.4000000000000004</v>
      </c>
      <c r="F76" s="24">
        <v>3.7</v>
      </c>
      <c r="G76" s="23">
        <v>1</v>
      </c>
    </row>
    <row r="77" spans="1:7" ht="15" x14ac:dyDescent="0.2">
      <c r="A77" s="23">
        <v>0</v>
      </c>
      <c r="B77" s="24">
        <v>9.9</v>
      </c>
      <c r="C77" s="25">
        <v>4.5</v>
      </c>
      <c r="D77" s="24">
        <v>4.8</v>
      </c>
      <c r="E77" s="24">
        <v>3.1</v>
      </c>
      <c r="F77" s="24">
        <v>3.8</v>
      </c>
      <c r="G77" s="23">
        <v>0</v>
      </c>
    </row>
    <row r="78" spans="1:7" ht="15" x14ac:dyDescent="0.2">
      <c r="A78" s="23">
        <v>1</v>
      </c>
      <c r="B78" s="24">
        <v>7.6</v>
      </c>
      <c r="C78" s="25">
        <v>3.6</v>
      </c>
      <c r="D78" s="24">
        <v>5</v>
      </c>
      <c r="E78" s="24">
        <v>4.5</v>
      </c>
      <c r="F78" s="24">
        <v>3.9</v>
      </c>
      <c r="G78" s="23">
        <v>0</v>
      </c>
    </row>
    <row r="79" spans="1:7" ht="15" x14ac:dyDescent="0.2">
      <c r="A79" s="23">
        <v>1</v>
      </c>
      <c r="B79" s="24">
        <v>9.4</v>
      </c>
      <c r="C79" s="25">
        <v>5.3</v>
      </c>
      <c r="D79" s="24">
        <v>4.9000000000000004</v>
      </c>
      <c r="E79" s="24">
        <v>4.3</v>
      </c>
      <c r="F79" s="24">
        <v>4.0999999999999996</v>
      </c>
      <c r="G79" s="23">
        <v>1</v>
      </c>
    </row>
    <row r="80" spans="1:7" ht="15" x14ac:dyDescent="0.2">
      <c r="A80" s="23">
        <v>1</v>
      </c>
      <c r="B80" s="24">
        <v>9.3000000000000007</v>
      </c>
      <c r="C80" s="25">
        <v>5</v>
      </c>
      <c r="D80" s="24">
        <v>5.9</v>
      </c>
      <c r="E80" s="24">
        <v>5.2</v>
      </c>
      <c r="F80" s="24">
        <v>4.5999999999999996</v>
      </c>
      <c r="G80" s="23">
        <v>1</v>
      </c>
    </row>
    <row r="81" spans="1:7" ht="15" x14ac:dyDescent="0.2">
      <c r="A81" s="23">
        <v>0</v>
      </c>
      <c r="B81" s="24">
        <v>7.1</v>
      </c>
      <c r="C81" s="25">
        <v>3.4</v>
      </c>
      <c r="D81" s="24">
        <v>5.9</v>
      </c>
      <c r="E81" s="24">
        <v>2.6</v>
      </c>
      <c r="F81" s="24">
        <v>2.7</v>
      </c>
      <c r="G81" s="23">
        <v>0</v>
      </c>
    </row>
    <row r="82" spans="1:7" ht="15" x14ac:dyDescent="0.2">
      <c r="A82" s="23">
        <v>0</v>
      </c>
      <c r="B82" s="24">
        <v>9.9</v>
      </c>
      <c r="C82" s="25">
        <v>4.5</v>
      </c>
      <c r="D82" s="24">
        <v>4.8</v>
      </c>
      <c r="E82" s="24">
        <v>3.2</v>
      </c>
      <c r="F82" s="24">
        <v>3.8</v>
      </c>
      <c r="G82" s="23">
        <v>1</v>
      </c>
    </row>
    <row r="83" spans="1:7" ht="15" x14ac:dyDescent="0.2">
      <c r="A83" s="23">
        <v>0</v>
      </c>
      <c r="B83" s="24">
        <v>8.6999999999999993</v>
      </c>
      <c r="C83" s="25">
        <v>4.7</v>
      </c>
      <c r="D83" s="24">
        <v>4.5999999999999996</v>
      </c>
      <c r="E83" s="24">
        <v>4.3</v>
      </c>
      <c r="F83" s="24">
        <v>4</v>
      </c>
      <c r="G83" s="23">
        <v>1</v>
      </c>
    </row>
    <row r="84" spans="1:7" ht="15" x14ac:dyDescent="0.2">
      <c r="A84" s="23">
        <v>1</v>
      </c>
      <c r="B84" s="24">
        <v>8.6</v>
      </c>
      <c r="C84" s="25">
        <v>4.4000000000000004</v>
      </c>
      <c r="D84" s="24">
        <v>4</v>
      </c>
      <c r="E84" s="24">
        <v>2.7</v>
      </c>
      <c r="F84" s="24">
        <v>3</v>
      </c>
      <c r="G84" s="23">
        <v>0</v>
      </c>
    </row>
    <row r="85" spans="1:7" ht="15" x14ac:dyDescent="0.2">
      <c r="A85" s="23">
        <v>0</v>
      </c>
      <c r="B85" s="24">
        <v>6.4</v>
      </c>
      <c r="C85" s="25">
        <v>3.2</v>
      </c>
      <c r="D85" s="24">
        <v>5</v>
      </c>
      <c r="E85" s="24">
        <v>2</v>
      </c>
      <c r="F85" s="24">
        <v>1.6</v>
      </c>
      <c r="G85" s="23">
        <v>0</v>
      </c>
    </row>
    <row r="86" spans="1:7" ht="15" x14ac:dyDescent="0.2">
      <c r="A86" s="23">
        <v>1</v>
      </c>
      <c r="B86" s="24">
        <v>7.7</v>
      </c>
      <c r="C86" s="25">
        <v>4.0999999999999996</v>
      </c>
      <c r="D86" s="24">
        <v>4.3</v>
      </c>
      <c r="E86" s="24">
        <v>4.7</v>
      </c>
      <c r="F86" s="24">
        <v>4.3</v>
      </c>
      <c r="G86" s="23">
        <v>1</v>
      </c>
    </row>
    <row r="87" spans="1:7" ht="15" x14ac:dyDescent="0.2">
      <c r="A87" s="23">
        <v>0</v>
      </c>
      <c r="B87" s="24">
        <v>7.5</v>
      </c>
      <c r="C87" s="25">
        <v>3.5</v>
      </c>
      <c r="D87" s="24">
        <v>4.5</v>
      </c>
      <c r="E87" s="24">
        <v>3.4</v>
      </c>
      <c r="F87" s="24">
        <v>3.4</v>
      </c>
      <c r="G87" s="23">
        <v>0</v>
      </c>
    </row>
    <row r="88" spans="1:7" ht="15" x14ac:dyDescent="0.2">
      <c r="A88" s="23">
        <v>0</v>
      </c>
      <c r="B88" s="24">
        <v>5</v>
      </c>
      <c r="C88" s="25">
        <v>3.6</v>
      </c>
      <c r="D88" s="24">
        <v>4.9000000000000004</v>
      </c>
      <c r="E88" s="24">
        <v>2.4</v>
      </c>
      <c r="F88" s="24">
        <v>3.1</v>
      </c>
      <c r="G88" s="23">
        <v>0</v>
      </c>
    </row>
    <row r="89" spans="1:7" ht="15" x14ac:dyDescent="0.2">
      <c r="A89" s="23">
        <v>1</v>
      </c>
      <c r="B89" s="24">
        <v>7.7</v>
      </c>
      <c r="C89" s="25">
        <v>4.0999999999999996</v>
      </c>
      <c r="D89" s="24">
        <v>4.3</v>
      </c>
      <c r="E89" s="24">
        <v>5.0999999999999996</v>
      </c>
      <c r="F89" s="24">
        <v>4.3</v>
      </c>
      <c r="G89" s="23">
        <v>1</v>
      </c>
    </row>
    <row r="90" spans="1:7" ht="15" x14ac:dyDescent="0.2">
      <c r="A90" s="23">
        <v>1</v>
      </c>
      <c r="B90" s="24">
        <v>9.1</v>
      </c>
      <c r="C90" s="25">
        <v>3.6</v>
      </c>
      <c r="D90" s="24">
        <v>4.5999999999999996</v>
      </c>
      <c r="E90" s="24">
        <v>4.5999999999999996</v>
      </c>
      <c r="F90" s="24">
        <v>3.9</v>
      </c>
      <c r="G90" s="23">
        <v>0</v>
      </c>
    </row>
    <row r="91" spans="1:7" ht="15" x14ac:dyDescent="0.2">
      <c r="A91" s="23">
        <v>1</v>
      </c>
      <c r="B91" s="24">
        <v>5.5</v>
      </c>
      <c r="C91" s="25">
        <v>7</v>
      </c>
      <c r="D91" s="24">
        <v>8.1999999999999993</v>
      </c>
      <c r="E91" s="24">
        <v>5.5</v>
      </c>
      <c r="F91" s="24">
        <v>4.9000000000000004</v>
      </c>
      <c r="G91" s="23">
        <v>1</v>
      </c>
    </row>
    <row r="92" spans="1:7" ht="15" x14ac:dyDescent="0.2">
      <c r="A92" s="23">
        <v>0</v>
      </c>
      <c r="B92" s="24">
        <v>9.1</v>
      </c>
      <c r="C92" s="25">
        <v>5.2</v>
      </c>
      <c r="D92" s="24">
        <v>5.4</v>
      </c>
      <c r="E92" s="24">
        <v>4.4000000000000004</v>
      </c>
      <c r="F92" s="24">
        <v>3.3</v>
      </c>
      <c r="G92" s="23">
        <v>1</v>
      </c>
    </row>
    <row r="93" spans="1:7" ht="15" x14ac:dyDescent="0.2">
      <c r="A93" s="23">
        <v>0</v>
      </c>
      <c r="B93" s="24">
        <v>7.1</v>
      </c>
      <c r="C93" s="25">
        <v>4.2</v>
      </c>
      <c r="D93" s="24">
        <v>4.5</v>
      </c>
      <c r="E93" s="24">
        <v>2</v>
      </c>
      <c r="F93" s="24">
        <v>2.4</v>
      </c>
      <c r="G93" s="23">
        <v>0</v>
      </c>
    </row>
    <row r="94" spans="1:7" ht="15" x14ac:dyDescent="0.2">
      <c r="A94" s="23">
        <v>1</v>
      </c>
      <c r="B94" s="24">
        <v>9.1999999999999993</v>
      </c>
      <c r="C94" s="25">
        <v>5.4</v>
      </c>
      <c r="D94" s="24">
        <v>4.8</v>
      </c>
      <c r="E94" s="24">
        <v>4.4000000000000004</v>
      </c>
      <c r="F94" s="24">
        <v>4.2</v>
      </c>
      <c r="G94" s="23">
        <v>1</v>
      </c>
    </row>
    <row r="95" spans="1:7" ht="15" x14ac:dyDescent="0.2">
      <c r="A95" s="23">
        <v>1</v>
      </c>
      <c r="B95" s="24">
        <v>9.3000000000000007</v>
      </c>
      <c r="C95" s="25">
        <v>5</v>
      </c>
      <c r="D95" s="24">
        <v>5.9</v>
      </c>
      <c r="E95" s="24">
        <v>4.8</v>
      </c>
      <c r="F95" s="24">
        <v>4.5999999999999996</v>
      </c>
      <c r="G95" s="23">
        <v>1</v>
      </c>
    </row>
    <row r="96" spans="1:7" ht="15" x14ac:dyDescent="0.2">
      <c r="A96" s="23">
        <v>0</v>
      </c>
      <c r="B96" s="24">
        <v>9.3000000000000007</v>
      </c>
      <c r="C96" s="25">
        <v>5.3</v>
      </c>
      <c r="D96" s="24">
        <v>5.5</v>
      </c>
      <c r="E96" s="24">
        <v>3.6</v>
      </c>
      <c r="F96" s="24">
        <v>3.4</v>
      </c>
      <c r="G96" s="23">
        <v>1</v>
      </c>
    </row>
    <row r="97" spans="1:7" ht="15" x14ac:dyDescent="0.2">
      <c r="A97" s="23">
        <v>1</v>
      </c>
      <c r="B97" s="24">
        <v>8.6</v>
      </c>
      <c r="C97" s="25">
        <v>6.3</v>
      </c>
      <c r="D97" s="24">
        <v>5.7</v>
      </c>
      <c r="E97" s="24">
        <v>4.9000000000000004</v>
      </c>
      <c r="F97" s="24">
        <v>3.6</v>
      </c>
      <c r="G97" s="23">
        <v>1</v>
      </c>
    </row>
    <row r="98" spans="1:7" ht="15" x14ac:dyDescent="0.2">
      <c r="A98" s="23">
        <v>1</v>
      </c>
      <c r="B98" s="24">
        <v>7.4</v>
      </c>
      <c r="C98" s="25">
        <v>3.4</v>
      </c>
      <c r="D98" s="24">
        <v>4.8</v>
      </c>
      <c r="E98" s="24">
        <v>4.2</v>
      </c>
      <c r="F98" s="24">
        <v>3.7</v>
      </c>
      <c r="G98" s="23">
        <v>0</v>
      </c>
    </row>
    <row r="99" spans="1:7" ht="15" x14ac:dyDescent="0.2">
      <c r="A99" s="23">
        <v>1</v>
      </c>
      <c r="B99" s="24">
        <v>8.6999999999999993</v>
      </c>
      <c r="C99" s="25">
        <v>4.7</v>
      </c>
      <c r="D99" s="24">
        <v>2.9</v>
      </c>
      <c r="E99" s="24">
        <v>3.1</v>
      </c>
      <c r="F99" s="24">
        <v>2.5</v>
      </c>
      <c r="G99" s="23">
        <v>1</v>
      </c>
    </row>
    <row r="100" spans="1:7" ht="15" x14ac:dyDescent="0.2">
      <c r="A100" s="23">
        <v>1</v>
      </c>
      <c r="B100" s="24">
        <v>7.8</v>
      </c>
      <c r="C100" s="25">
        <v>4.9000000000000004</v>
      </c>
      <c r="D100" s="24">
        <v>7.1</v>
      </c>
      <c r="E100" s="24">
        <v>4.3</v>
      </c>
      <c r="F100" s="24">
        <v>3.9</v>
      </c>
      <c r="G100" s="23">
        <v>1</v>
      </c>
    </row>
    <row r="101" spans="1:7" ht="15" x14ac:dyDescent="0.2">
      <c r="A101" s="23">
        <v>0</v>
      </c>
      <c r="B101" s="24">
        <v>7.9</v>
      </c>
      <c r="C101" s="25">
        <v>3</v>
      </c>
      <c r="D101" s="24">
        <v>4.8</v>
      </c>
      <c r="E101" s="24">
        <v>3.4</v>
      </c>
      <c r="F101" s="24">
        <v>3.5</v>
      </c>
      <c r="G101" s="23">
        <v>1</v>
      </c>
    </row>
    <row r="102" spans="1:7" ht="15" x14ac:dyDescent="0.2">
      <c r="A102" s="23">
        <v>0</v>
      </c>
      <c r="B102" s="24">
        <v>7.6</v>
      </c>
      <c r="C102" s="25">
        <v>3.6</v>
      </c>
      <c r="D102" s="24">
        <v>4.5999999999999996</v>
      </c>
      <c r="E102" s="24">
        <v>3.1</v>
      </c>
      <c r="F102" s="24">
        <v>3.5</v>
      </c>
      <c r="G102" s="23">
        <v>0</v>
      </c>
    </row>
    <row r="103" spans="1:7" ht="15" x14ac:dyDescent="0.2">
      <c r="A103" s="23">
        <v>1</v>
      </c>
      <c r="B103" s="24">
        <v>9.1999999999999993</v>
      </c>
      <c r="C103" s="25">
        <v>5</v>
      </c>
      <c r="D103" s="24">
        <v>6.2</v>
      </c>
      <c r="E103" s="24">
        <v>5.0999999999999996</v>
      </c>
      <c r="F103" s="24">
        <v>4.2</v>
      </c>
      <c r="G103" s="23">
        <v>1</v>
      </c>
    </row>
    <row r="104" spans="1:7" ht="15" x14ac:dyDescent="0.2">
      <c r="A104" s="23">
        <v>1</v>
      </c>
      <c r="B104" s="24">
        <v>7.7</v>
      </c>
      <c r="C104" s="25">
        <v>4.7</v>
      </c>
      <c r="D104" s="24">
        <v>7</v>
      </c>
      <c r="E104" s="24">
        <v>4</v>
      </c>
      <c r="F104" s="24">
        <v>3.7</v>
      </c>
      <c r="G104" s="23">
        <v>1</v>
      </c>
    </row>
    <row r="105" spans="1:7" ht="15" x14ac:dyDescent="0.2">
      <c r="A105" s="23">
        <v>1</v>
      </c>
      <c r="B105" s="24">
        <v>9.5</v>
      </c>
      <c r="C105" s="25">
        <v>7.1</v>
      </c>
      <c r="D105" s="24">
        <v>6.6</v>
      </c>
      <c r="E105" s="24">
        <v>5.6</v>
      </c>
      <c r="F105" s="24">
        <v>4.4000000000000004</v>
      </c>
      <c r="G105" s="23">
        <v>1</v>
      </c>
    </row>
    <row r="106" spans="1:7" ht="15" x14ac:dyDescent="0.2">
      <c r="A106" s="23">
        <v>0</v>
      </c>
      <c r="B106" s="24">
        <v>6.5</v>
      </c>
      <c r="C106" s="25">
        <v>5.8</v>
      </c>
      <c r="D106" s="24">
        <v>6</v>
      </c>
      <c r="E106" s="24">
        <v>5</v>
      </c>
      <c r="F106" s="24">
        <v>4.5999999999999996</v>
      </c>
      <c r="G106" s="23">
        <v>1</v>
      </c>
    </row>
    <row r="107" spans="1:7" ht="15" x14ac:dyDescent="0.2">
      <c r="A107" s="23">
        <v>0</v>
      </c>
      <c r="B107" s="24">
        <v>8.3000000000000007</v>
      </c>
      <c r="C107" s="25">
        <v>3.4</v>
      </c>
      <c r="D107" s="24">
        <v>5.2</v>
      </c>
      <c r="E107" s="24">
        <v>4.2</v>
      </c>
      <c r="F107" s="24">
        <v>3.9</v>
      </c>
      <c r="G107" s="23">
        <v>1</v>
      </c>
    </row>
    <row r="108" spans="1:7" ht="15" x14ac:dyDescent="0.2">
      <c r="A108" s="23">
        <v>1</v>
      </c>
      <c r="B108" s="24">
        <v>9.6</v>
      </c>
      <c r="C108" s="25">
        <v>5.6</v>
      </c>
      <c r="D108" s="24">
        <v>5.5</v>
      </c>
      <c r="E108" s="24">
        <v>4.4000000000000004</v>
      </c>
      <c r="F108" s="24">
        <v>4.9000000000000004</v>
      </c>
      <c r="G108" s="23">
        <v>1</v>
      </c>
    </row>
    <row r="109" spans="1:7" ht="15" x14ac:dyDescent="0.2">
      <c r="A109" s="23">
        <v>0</v>
      </c>
      <c r="B109" s="24">
        <v>5.9</v>
      </c>
      <c r="C109" s="25">
        <v>5.5</v>
      </c>
      <c r="D109" s="24">
        <v>6.2</v>
      </c>
      <c r="E109" s="24">
        <v>5.8</v>
      </c>
      <c r="F109" s="24">
        <v>5.4</v>
      </c>
      <c r="G109" s="23">
        <v>1</v>
      </c>
    </row>
    <row r="110" spans="1:7" ht="15" x14ac:dyDescent="0.2">
      <c r="A110" s="23">
        <v>1</v>
      </c>
      <c r="B110" s="24">
        <v>8.6999999999999993</v>
      </c>
      <c r="C110" s="25">
        <v>3.7</v>
      </c>
      <c r="D110" s="24">
        <v>4.8</v>
      </c>
      <c r="E110" s="24">
        <v>4.5999999999999996</v>
      </c>
      <c r="F110" s="24">
        <v>4.2</v>
      </c>
      <c r="G110" s="23">
        <v>1</v>
      </c>
    </row>
    <row r="111" spans="1:7" ht="15" x14ac:dyDescent="0.2">
      <c r="A111" s="23">
        <v>0</v>
      </c>
      <c r="B111" s="24">
        <v>6.7</v>
      </c>
      <c r="C111" s="25">
        <v>3.2</v>
      </c>
      <c r="D111" s="24">
        <v>4.5</v>
      </c>
      <c r="E111" s="24">
        <v>3.8</v>
      </c>
      <c r="F111" s="24">
        <v>3.1</v>
      </c>
      <c r="G111" s="23">
        <v>0</v>
      </c>
    </row>
    <row r="112" spans="1:7" ht="15" x14ac:dyDescent="0.2">
      <c r="A112" s="23">
        <v>1</v>
      </c>
      <c r="B112" s="24">
        <v>9.6999999999999993</v>
      </c>
      <c r="C112" s="25">
        <v>6.5</v>
      </c>
      <c r="D112" s="24">
        <v>6.1</v>
      </c>
      <c r="E112" s="24">
        <v>3.7</v>
      </c>
      <c r="F112" s="24">
        <v>4.0999999999999996</v>
      </c>
      <c r="G112" s="23">
        <v>1</v>
      </c>
    </row>
    <row r="113" spans="1:7" ht="15" x14ac:dyDescent="0.2">
      <c r="A113" s="23">
        <v>1</v>
      </c>
      <c r="B113" s="24">
        <v>8.8000000000000007</v>
      </c>
      <c r="C113" s="25">
        <v>5</v>
      </c>
      <c r="D113" s="24">
        <v>4.5</v>
      </c>
      <c r="E113" s="24">
        <v>4</v>
      </c>
      <c r="F113" s="24">
        <v>3.9</v>
      </c>
      <c r="G113" s="23">
        <v>0</v>
      </c>
    </row>
    <row r="114" spans="1:7" ht="15" x14ac:dyDescent="0.2">
      <c r="A114" s="23">
        <v>0</v>
      </c>
      <c r="B114" s="24">
        <v>8.1999999999999993</v>
      </c>
      <c r="C114" s="25">
        <v>3.6</v>
      </c>
      <c r="D114" s="24">
        <v>5</v>
      </c>
      <c r="E114" s="24">
        <v>4.5</v>
      </c>
      <c r="F114" s="24">
        <v>4.5</v>
      </c>
      <c r="G114" s="23">
        <v>1</v>
      </c>
    </row>
    <row r="115" spans="1:7" ht="15" x14ac:dyDescent="0.2">
      <c r="A115" s="23">
        <v>1</v>
      </c>
      <c r="B115" s="24">
        <v>8.9</v>
      </c>
      <c r="C115" s="25">
        <v>5.8</v>
      </c>
      <c r="D115" s="24">
        <v>6.9</v>
      </c>
      <c r="E115" s="24">
        <v>4.2</v>
      </c>
      <c r="F115" s="24">
        <v>4.2</v>
      </c>
      <c r="G115" s="23">
        <v>1</v>
      </c>
    </row>
    <row r="116" spans="1:7" ht="15" x14ac:dyDescent="0.2">
      <c r="A116" s="23">
        <v>1</v>
      </c>
      <c r="B116" s="24">
        <v>8.4</v>
      </c>
      <c r="C116" s="25">
        <v>5.3</v>
      </c>
      <c r="D116" s="24">
        <v>5.9</v>
      </c>
      <c r="E116" s="24">
        <v>4</v>
      </c>
      <c r="F116" s="24">
        <v>3.6</v>
      </c>
      <c r="G116" s="23">
        <v>1</v>
      </c>
    </row>
    <row r="117" spans="1:7" ht="15" x14ac:dyDescent="0.2">
      <c r="A117" s="23">
        <v>1</v>
      </c>
      <c r="B117" s="24">
        <v>7.7</v>
      </c>
      <c r="C117" s="25">
        <v>4.7</v>
      </c>
      <c r="D117" s="24">
        <v>7</v>
      </c>
      <c r="E117" s="24">
        <v>5.0999999999999996</v>
      </c>
      <c r="F117" s="24">
        <v>3.7</v>
      </c>
      <c r="G117" s="23">
        <v>0</v>
      </c>
    </row>
    <row r="118" spans="1:7" ht="15" x14ac:dyDescent="0.2">
      <c r="A118" s="23">
        <v>1</v>
      </c>
      <c r="B118" s="24">
        <v>9.1999999999999993</v>
      </c>
      <c r="C118" s="25">
        <v>6.5</v>
      </c>
      <c r="D118" s="24">
        <v>6.2</v>
      </c>
      <c r="E118" s="24">
        <v>4.2</v>
      </c>
      <c r="F118" s="24">
        <v>4.2</v>
      </c>
      <c r="G118" s="23">
        <v>1</v>
      </c>
    </row>
    <row r="119" spans="1:7" ht="15" x14ac:dyDescent="0.2">
      <c r="A119" s="23">
        <v>0</v>
      </c>
      <c r="B119" s="24">
        <v>7.3</v>
      </c>
      <c r="C119" s="25">
        <v>3.6</v>
      </c>
      <c r="D119" s="24">
        <v>6.1</v>
      </c>
      <c r="E119" s="24">
        <v>2.8</v>
      </c>
      <c r="F119" s="24">
        <v>2.9</v>
      </c>
      <c r="G119" s="23">
        <v>0</v>
      </c>
    </row>
    <row r="120" spans="1:7" ht="15" x14ac:dyDescent="0.2">
      <c r="A120" s="23">
        <v>1</v>
      </c>
      <c r="B120" s="24">
        <v>9</v>
      </c>
      <c r="C120" s="25">
        <v>5.6</v>
      </c>
      <c r="D120" s="24">
        <v>5</v>
      </c>
      <c r="E120" s="24">
        <v>3.3</v>
      </c>
      <c r="F120" s="24">
        <v>3.1</v>
      </c>
      <c r="G120" s="23">
        <v>1</v>
      </c>
    </row>
    <row r="121" spans="1:7" ht="15" x14ac:dyDescent="0.2">
      <c r="A121" s="23">
        <v>0</v>
      </c>
      <c r="B121" s="24">
        <v>8.1</v>
      </c>
      <c r="C121" s="25">
        <v>2.5</v>
      </c>
      <c r="D121" s="24">
        <v>3.8</v>
      </c>
      <c r="E121" s="24">
        <v>2.6</v>
      </c>
      <c r="F121" s="24">
        <v>3</v>
      </c>
      <c r="G121" s="23">
        <v>0</v>
      </c>
    </row>
    <row r="122" spans="1:7" ht="15" x14ac:dyDescent="0.2">
      <c r="A122" s="23">
        <v>1</v>
      </c>
      <c r="B122" s="24">
        <v>7.4</v>
      </c>
      <c r="C122" s="25">
        <v>6.6</v>
      </c>
      <c r="D122" s="24">
        <v>6.9</v>
      </c>
      <c r="E122" s="24">
        <v>5.7</v>
      </c>
      <c r="F122" s="24">
        <v>5.5</v>
      </c>
      <c r="G122" s="23">
        <v>1</v>
      </c>
    </row>
    <row r="123" spans="1:7" ht="15" x14ac:dyDescent="0.2">
      <c r="A123" s="23">
        <v>0</v>
      </c>
      <c r="B123" s="24">
        <v>7.9</v>
      </c>
      <c r="C123" s="25">
        <v>4.5</v>
      </c>
      <c r="D123" s="24">
        <v>4.8</v>
      </c>
      <c r="E123" s="24">
        <v>4.8</v>
      </c>
      <c r="F123" s="24">
        <v>3.5</v>
      </c>
      <c r="G123" s="23">
        <v>0</v>
      </c>
    </row>
    <row r="124" spans="1:7" ht="15" x14ac:dyDescent="0.2">
      <c r="A124" s="23">
        <v>0</v>
      </c>
      <c r="B124" s="24">
        <v>7.7</v>
      </c>
      <c r="C124" s="25">
        <v>2.2000000000000002</v>
      </c>
      <c r="D124" s="24">
        <v>3.4</v>
      </c>
      <c r="E124" s="24">
        <v>3.2</v>
      </c>
      <c r="F124" s="24">
        <v>2.6</v>
      </c>
      <c r="G124" s="23">
        <v>0</v>
      </c>
    </row>
    <row r="125" spans="1:7" ht="15" x14ac:dyDescent="0.2">
      <c r="A125" s="23">
        <v>1</v>
      </c>
      <c r="B125" s="24">
        <v>9.4</v>
      </c>
      <c r="C125" s="25">
        <v>4</v>
      </c>
      <c r="D125" s="24">
        <v>4.5999999999999996</v>
      </c>
      <c r="E125" s="24">
        <v>5.8</v>
      </c>
      <c r="F125" s="24">
        <v>4.5999999999999996</v>
      </c>
      <c r="G125" s="23">
        <v>1</v>
      </c>
    </row>
    <row r="126" spans="1:7" ht="15" x14ac:dyDescent="0.2">
      <c r="A126" s="23">
        <v>0</v>
      </c>
      <c r="B126" s="24">
        <v>7.2</v>
      </c>
      <c r="C126" s="25">
        <v>4.3</v>
      </c>
      <c r="D126" s="24">
        <v>4.7</v>
      </c>
      <c r="E126" s="24">
        <v>3.2</v>
      </c>
      <c r="F126" s="24">
        <v>2.5</v>
      </c>
      <c r="G126" s="23">
        <v>0</v>
      </c>
    </row>
    <row r="127" spans="1:7" ht="15" x14ac:dyDescent="0.2">
      <c r="A127" s="23">
        <v>1</v>
      </c>
      <c r="B127" s="24">
        <v>8.3000000000000007</v>
      </c>
      <c r="C127" s="25">
        <v>5.2</v>
      </c>
      <c r="D127" s="24">
        <v>6.1</v>
      </c>
      <c r="E127" s="24">
        <v>4.0999999999999996</v>
      </c>
      <c r="F127" s="24">
        <v>3.1</v>
      </c>
      <c r="G127" s="23">
        <v>1</v>
      </c>
    </row>
    <row r="128" spans="1:7" ht="15" x14ac:dyDescent="0.2">
      <c r="A128" s="23">
        <v>0</v>
      </c>
      <c r="B128" s="24">
        <v>7.9</v>
      </c>
      <c r="C128" s="25">
        <v>5.4</v>
      </c>
      <c r="D128" s="24">
        <v>5.8</v>
      </c>
      <c r="E128" s="24">
        <v>4.5999999999999996</v>
      </c>
      <c r="F128" s="24">
        <v>4.3</v>
      </c>
      <c r="G128" s="23">
        <v>0</v>
      </c>
    </row>
    <row r="129" spans="1:7" ht="15" x14ac:dyDescent="0.2">
      <c r="A129" s="23">
        <v>0</v>
      </c>
      <c r="B129" s="24">
        <v>7.3</v>
      </c>
      <c r="C129" s="25">
        <v>3.6</v>
      </c>
      <c r="D129" s="24">
        <v>6.1</v>
      </c>
      <c r="E129" s="24">
        <v>3.3</v>
      </c>
      <c r="F129" s="24">
        <v>2.9</v>
      </c>
      <c r="G129" s="23">
        <v>0</v>
      </c>
    </row>
    <row r="130" spans="1:7" ht="15" x14ac:dyDescent="0.2">
      <c r="A130" s="23">
        <v>1</v>
      </c>
      <c r="B130" s="24">
        <v>9.6</v>
      </c>
      <c r="C130" s="25">
        <v>7.2</v>
      </c>
      <c r="D130" s="24">
        <v>7.8</v>
      </c>
      <c r="E130" s="24">
        <v>4.4000000000000004</v>
      </c>
      <c r="F130" s="24">
        <v>4.3</v>
      </c>
      <c r="G130" s="23">
        <v>1</v>
      </c>
    </row>
    <row r="131" spans="1:7" ht="15" x14ac:dyDescent="0.2">
      <c r="A131" s="23">
        <v>0</v>
      </c>
      <c r="B131" s="24">
        <v>8.3000000000000007</v>
      </c>
      <c r="C131" s="25">
        <v>2.8</v>
      </c>
      <c r="D131" s="24">
        <v>2.5</v>
      </c>
      <c r="E131" s="24">
        <v>1.2</v>
      </c>
      <c r="F131" s="24">
        <v>2.1</v>
      </c>
      <c r="G131" s="23">
        <v>0</v>
      </c>
    </row>
    <row r="132" spans="1:7" ht="15" x14ac:dyDescent="0.2">
      <c r="A132" s="23">
        <v>1</v>
      </c>
      <c r="B132" s="24">
        <v>8.6</v>
      </c>
      <c r="C132" s="25">
        <v>5.0999999999999996</v>
      </c>
      <c r="D132" s="24">
        <v>4.7</v>
      </c>
      <c r="E132" s="24">
        <v>5</v>
      </c>
      <c r="F132" s="24">
        <v>4</v>
      </c>
      <c r="G132" s="23">
        <v>0</v>
      </c>
    </row>
    <row r="133" spans="1:7" ht="15" x14ac:dyDescent="0.2">
      <c r="A133" s="23">
        <v>0</v>
      </c>
      <c r="B133" s="24">
        <v>8</v>
      </c>
      <c r="C133" s="25">
        <v>2.5</v>
      </c>
      <c r="D133" s="24">
        <v>3</v>
      </c>
      <c r="E133" s="24">
        <v>4.5999999999999996</v>
      </c>
      <c r="F133" s="24">
        <v>4.7</v>
      </c>
      <c r="G133" s="23">
        <v>0</v>
      </c>
    </row>
    <row r="134" spans="1:7" ht="15" x14ac:dyDescent="0.2">
      <c r="A134" s="23">
        <v>0</v>
      </c>
      <c r="B134" s="24">
        <v>6.4</v>
      </c>
      <c r="C134" s="25">
        <v>3.2</v>
      </c>
      <c r="D134" s="24">
        <v>5</v>
      </c>
      <c r="E134" s="24">
        <v>2.4</v>
      </c>
      <c r="F134" s="24">
        <v>1.6</v>
      </c>
      <c r="G134" s="23">
        <v>0</v>
      </c>
    </row>
    <row r="135" spans="1:7" ht="15" x14ac:dyDescent="0.2">
      <c r="A135" s="23">
        <v>0</v>
      </c>
      <c r="B135" s="24">
        <v>6.6</v>
      </c>
      <c r="C135" s="25">
        <v>3.8</v>
      </c>
      <c r="D135" s="24">
        <v>6.6</v>
      </c>
      <c r="E135" s="24">
        <v>4.3</v>
      </c>
      <c r="F135" s="24">
        <v>3.3</v>
      </c>
      <c r="G135" s="23">
        <v>0</v>
      </c>
    </row>
    <row r="136" spans="1:7" ht="15" x14ac:dyDescent="0.2">
      <c r="A136" s="23">
        <v>1</v>
      </c>
      <c r="B136" s="24">
        <v>7.6</v>
      </c>
      <c r="C136" s="25">
        <v>4</v>
      </c>
      <c r="D136" s="24">
        <v>4.2</v>
      </c>
      <c r="E136" s="24">
        <v>3.6</v>
      </c>
      <c r="F136" s="24">
        <v>4.2</v>
      </c>
      <c r="G136" s="23">
        <v>1</v>
      </c>
    </row>
    <row r="137" spans="1:7" ht="15" x14ac:dyDescent="0.2">
      <c r="A137" s="23">
        <v>1</v>
      </c>
      <c r="B137" s="24">
        <v>9.4</v>
      </c>
      <c r="C137" s="25">
        <v>4.0999999999999996</v>
      </c>
      <c r="D137" s="24">
        <v>4.7</v>
      </c>
      <c r="E137" s="24">
        <v>5.0999999999999996</v>
      </c>
      <c r="F137" s="24">
        <v>4.4000000000000004</v>
      </c>
      <c r="G137" s="23">
        <v>1</v>
      </c>
    </row>
    <row r="138" spans="1:7" ht="15" x14ac:dyDescent="0.2">
      <c r="A138" s="23">
        <v>0</v>
      </c>
      <c r="B138" s="24">
        <v>8.3000000000000007</v>
      </c>
      <c r="C138" s="25">
        <v>2.8</v>
      </c>
      <c r="D138" s="24">
        <v>2.5</v>
      </c>
      <c r="E138" s="24">
        <v>1.8</v>
      </c>
      <c r="F138" s="24">
        <v>2.1</v>
      </c>
      <c r="G138" s="23">
        <v>0</v>
      </c>
    </row>
    <row r="139" spans="1:7" ht="15" x14ac:dyDescent="0.2">
      <c r="A139" s="23">
        <v>1</v>
      </c>
      <c r="B139" s="24">
        <v>7.8</v>
      </c>
      <c r="C139" s="25">
        <v>4.9000000000000004</v>
      </c>
      <c r="D139" s="24">
        <v>7.1</v>
      </c>
      <c r="E139" s="24">
        <v>4.0999999999999996</v>
      </c>
      <c r="F139" s="24">
        <v>3.9</v>
      </c>
      <c r="G139" s="23">
        <v>0</v>
      </c>
    </row>
    <row r="140" spans="1:7" ht="15" x14ac:dyDescent="0.2">
      <c r="A140" s="23">
        <v>0</v>
      </c>
      <c r="B140" s="24">
        <v>7.1</v>
      </c>
      <c r="C140" s="25">
        <v>4.2</v>
      </c>
      <c r="D140" s="24">
        <v>4.5</v>
      </c>
      <c r="E140" s="24">
        <v>2.8</v>
      </c>
      <c r="F140" s="24">
        <v>2.4</v>
      </c>
      <c r="G140" s="23">
        <v>0</v>
      </c>
    </row>
    <row r="141" spans="1:7" ht="15" x14ac:dyDescent="0.2">
      <c r="A141" s="23">
        <v>1</v>
      </c>
      <c r="B141" s="24">
        <v>7.6</v>
      </c>
      <c r="C141" s="25">
        <v>3.6</v>
      </c>
      <c r="D141" s="24">
        <v>5</v>
      </c>
      <c r="E141" s="24">
        <v>4.4000000000000004</v>
      </c>
      <c r="F141" s="24">
        <v>3.9</v>
      </c>
      <c r="G141" s="23">
        <v>0</v>
      </c>
    </row>
    <row r="142" spans="1:7" ht="15" x14ac:dyDescent="0.2">
      <c r="A142" s="23">
        <v>0</v>
      </c>
      <c r="B142" s="24">
        <v>5.6</v>
      </c>
      <c r="C142" s="25">
        <v>4.9000000000000004</v>
      </c>
      <c r="D142" s="24">
        <v>5.6</v>
      </c>
      <c r="E142" s="24">
        <v>4.5</v>
      </c>
      <c r="F142" s="24">
        <v>4.5</v>
      </c>
      <c r="G142" s="23">
        <v>0</v>
      </c>
    </row>
    <row r="143" spans="1:7" ht="15" x14ac:dyDescent="0.2">
      <c r="A143" s="23">
        <v>0</v>
      </c>
      <c r="B143" s="24">
        <v>9.9</v>
      </c>
      <c r="C143" s="25">
        <v>4.3</v>
      </c>
      <c r="D143" s="24">
        <v>3.5</v>
      </c>
      <c r="E143" s="24">
        <v>4</v>
      </c>
      <c r="F143" s="24">
        <v>4</v>
      </c>
      <c r="G143" s="23">
        <v>1</v>
      </c>
    </row>
    <row r="144" spans="1:7" ht="15" x14ac:dyDescent="0.2">
      <c r="A144" s="23">
        <v>1</v>
      </c>
      <c r="B144" s="24">
        <v>9.1999999999999993</v>
      </c>
      <c r="C144" s="25">
        <v>4.9000000000000004</v>
      </c>
      <c r="D144" s="24">
        <v>5.8</v>
      </c>
      <c r="E144" s="24">
        <v>4.2</v>
      </c>
      <c r="F144" s="24">
        <v>4.5</v>
      </c>
      <c r="G144" s="23">
        <v>1</v>
      </c>
    </row>
    <row r="145" spans="1:7" ht="15" x14ac:dyDescent="0.2">
      <c r="A145" s="23">
        <v>0</v>
      </c>
      <c r="B145" s="24">
        <v>9.1</v>
      </c>
      <c r="C145" s="25">
        <v>5.3</v>
      </c>
      <c r="D145" s="24">
        <v>4.5</v>
      </c>
      <c r="E145" s="24">
        <v>4.5</v>
      </c>
      <c r="F145" s="24">
        <v>4.2</v>
      </c>
      <c r="G145" s="23">
        <v>0</v>
      </c>
    </row>
    <row r="146" spans="1:7" ht="15" x14ac:dyDescent="0.2">
      <c r="A146" s="23">
        <v>0</v>
      </c>
      <c r="B146" s="24">
        <v>9.9</v>
      </c>
      <c r="C146" s="25">
        <v>5.7</v>
      </c>
      <c r="D146" s="24">
        <v>4.5</v>
      </c>
      <c r="E146" s="24">
        <v>3.8</v>
      </c>
      <c r="F146" s="24">
        <v>3.5</v>
      </c>
      <c r="G146" s="23">
        <v>1</v>
      </c>
    </row>
    <row r="147" spans="1:7" ht="15" x14ac:dyDescent="0.2">
      <c r="A147" s="23">
        <v>1</v>
      </c>
      <c r="B147" s="24">
        <v>9.9</v>
      </c>
      <c r="C147" s="25">
        <v>5.7</v>
      </c>
      <c r="D147" s="24">
        <v>4.5</v>
      </c>
      <c r="E147" s="24">
        <v>4.0999999999999996</v>
      </c>
      <c r="F147" s="24">
        <v>3.5</v>
      </c>
      <c r="G147" s="23">
        <v>1</v>
      </c>
    </row>
    <row r="148" spans="1:7" ht="15" x14ac:dyDescent="0.2">
      <c r="A148" s="23">
        <v>0</v>
      </c>
      <c r="B148" s="24">
        <v>6.6</v>
      </c>
      <c r="C148" s="25">
        <v>3.8</v>
      </c>
      <c r="D148" s="24">
        <v>6.6</v>
      </c>
      <c r="E148" s="24">
        <v>4.5999999999999996</v>
      </c>
      <c r="F148" s="24">
        <v>3.3</v>
      </c>
      <c r="G148" s="23">
        <v>0</v>
      </c>
    </row>
    <row r="149" spans="1:7" ht="15" x14ac:dyDescent="0.2">
      <c r="A149" s="23">
        <v>0</v>
      </c>
      <c r="B149" s="24">
        <v>9.1</v>
      </c>
      <c r="C149" s="25">
        <v>5.2</v>
      </c>
      <c r="D149" s="24">
        <v>5.4</v>
      </c>
      <c r="E149" s="24">
        <v>3.7</v>
      </c>
      <c r="F149" s="24">
        <v>3.3</v>
      </c>
      <c r="G149" s="23">
        <v>0</v>
      </c>
    </row>
    <row r="150" spans="1:7" ht="15" x14ac:dyDescent="0.2">
      <c r="A150" s="23">
        <v>1</v>
      </c>
      <c r="B150" s="24">
        <v>5.0999999999999996</v>
      </c>
      <c r="C150" s="25">
        <v>6.6</v>
      </c>
      <c r="D150" s="24">
        <v>7.8</v>
      </c>
      <c r="E150" s="24">
        <v>5.0999999999999996</v>
      </c>
      <c r="F150" s="24">
        <v>4.5</v>
      </c>
      <c r="G150" s="23">
        <v>1</v>
      </c>
    </row>
    <row r="151" spans="1:7" ht="15" x14ac:dyDescent="0.2">
      <c r="A151" s="23">
        <v>0</v>
      </c>
      <c r="B151" s="24">
        <v>6</v>
      </c>
      <c r="C151" s="25">
        <v>4.0999999999999996</v>
      </c>
      <c r="D151" s="24">
        <v>5.3</v>
      </c>
      <c r="E151" s="24">
        <v>4.3</v>
      </c>
      <c r="F151" s="24">
        <v>4</v>
      </c>
      <c r="G151" s="23">
        <v>0</v>
      </c>
    </row>
    <row r="152" spans="1:7" ht="15" x14ac:dyDescent="0.2">
      <c r="A152" s="23">
        <v>0</v>
      </c>
      <c r="B152" s="24">
        <v>8.9</v>
      </c>
      <c r="C152" s="25">
        <v>5.8</v>
      </c>
      <c r="D152" s="24">
        <v>6.9</v>
      </c>
      <c r="E152" s="24">
        <v>5</v>
      </c>
      <c r="F152" s="24">
        <v>4.2</v>
      </c>
      <c r="G152" s="23">
        <v>0</v>
      </c>
    </row>
    <row r="153" spans="1:7" ht="15" x14ac:dyDescent="0.2">
      <c r="A153" s="23">
        <v>0</v>
      </c>
      <c r="B153" s="24">
        <v>6.2</v>
      </c>
      <c r="C153" s="25">
        <v>3.3</v>
      </c>
      <c r="D153" s="24">
        <v>5.0999999999999996</v>
      </c>
      <c r="E153" s="24">
        <v>4</v>
      </c>
      <c r="F153" s="24">
        <v>3.7</v>
      </c>
      <c r="G153" s="23">
        <v>0</v>
      </c>
    </row>
    <row r="154" spans="1:7" ht="15" x14ac:dyDescent="0.2">
      <c r="A154" s="23">
        <v>0</v>
      </c>
      <c r="B154" s="24">
        <v>7.2</v>
      </c>
      <c r="C154" s="25">
        <v>4.3</v>
      </c>
      <c r="D154" s="24">
        <v>4.7</v>
      </c>
      <c r="E154" s="24">
        <v>3</v>
      </c>
      <c r="F154" s="24">
        <v>2.5</v>
      </c>
      <c r="G154" s="23">
        <v>0</v>
      </c>
    </row>
    <row r="155" spans="1:7" ht="15" x14ac:dyDescent="0.2">
      <c r="A155" s="23">
        <v>1</v>
      </c>
      <c r="B155" s="24">
        <v>8.8000000000000007</v>
      </c>
      <c r="C155" s="25">
        <v>3.5</v>
      </c>
      <c r="D155" s="24">
        <v>4.5</v>
      </c>
      <c r="E155" s="24">
        <v>4.0999999999999996</v>
      </c>
      <c r="F155" s="24">
        <v>3.9</v>
      </c>
      <c r="G155" s="23">
        <v>0</v>
      </c>
    </row>
    <row r="156" spans="1:7" ht="15" x14ac:dyDescent="0.2">
      <c r="A156" s="23">
        <v>0</v>
      </c>
      <c r="B156" s="24">
        <v>6.3</v>
      </c>
      <c r="C156" s="25">
        <v>5.0999999999999996</v>
      </c>
      <c r="D156" s="24">
        <v>6.6</v>
      </c>
      <c r="E156" s="24">
        <v>4.4000000000000004</v>
      </c>
      <c r="F156" s="24">
        <v>3.4</v>
      </c>
      <c r="G156" s="23">
        <v>0</v>
      </c>
    </row>
    <row r="157" spans="1:7" ht="15" x14ac:dyDescent="0.2">
      <c r="A157" s="23">
        <v>0</v>
      </c>
      <c r="B157" s="24">
        <v>9.6999999999999993</v>
      </c>
      <c r="C157" s="25">
        <v>4.3</v>
      </c>
      <c r="D157" s="24">
        <v>4.7</v>
      </c>
      <c r="E157" s="24">
        <v>4</v>
      </c>
      <c r="F157" s="24">
        <v>3.6</v>
      </c>
      <c r="G157" s="23">
        <v>0</v>
      </c>
    </row>
    <row r="158" spans="1:7" ht="15" x14ac:dyDescent="0.2">
      <c r="A158" s="23">
        <v>0</v>
      </c>
      <c r="B158" s="24">
        <v>5</v>
      </c>
      <c r="C158" s="25">
        <v>3.6</v>
      </c>
      <c r="D158" s="24">
        <v>4.9000000000000004</v>
      </c>
      <c r="E158" s="24">
        <v>3.7</v>
      </c>
      <c r="F158" s="24">
        <v>3.1</v>
      </c>
      <c r="G158" s="23">
        <v>0</v>
      </c>
    </row>
    <row r="159" spans="1:7" ht="15" x14ac:dyDescent="0.2">
      <c r="A159" s="23">
        <v>1</v>
      </c>
      <c r="B159" s="24">
        <v>7.4</v>
      </c>
      <c r="C159" s="25">
        <v>3.4</v>
      </c>
      <c r="D159" s="24">
        <v>4.8</v>
      </c>
      <c r="E159" s="24">
        <v>4</v>
      </c>
      <c r="F159" s="24">
        <v>3.7</v>
      </c>
      <c r="G159" s="23">
        <v>0</v>
      </c>
    </row>
    <row r="160" spans="1:7" ht="15" x14ac:dyDescent="0.2">
      <c r="A160" s="23">
        <v>1</v>
      </c>
      <c r="B160" s="24">
        <v>5.5</v>
      </c>
      <c r="C160" s="25">
        <v>3.7</v>
      </c>
      <c r="D160" s="24">
        <v>4.9000000000000004</v>
      </c>
      <c r="E160" s="24">
        <v>4.3</v>
      </c>
      <c r="F160" s="24">
        <v>4.3</v>
      </c>
      <c r="G160" s="23">
        <v>0</v>
      </c>
    </row>
    <row r="161" spans="1:7" ht="15" x14ac:dyDescent="0.2">
      <c r="A161" s="23">
        <v>1</v>
      </c>
      <c r="B161" s="24">
        <v>9.1</v>
      </c>
      <c r="C161" s="25">
        <v>5.0999999999999996</v>
      </c>
      <c r="D161" s="24">
        <v>4.5999999999999996</v>
      </c>
      <c r="E161" s="24">
        <v>4.5999999999999996</v>
      </c>
      <c r="F161" s="24">
        <v>3.9</v>
      </c>
      <c r="G161" s="23">
        <v>1</v>
      </c>
    </row>
    <row r="162" spans="1:7" ht="15" x14ac:dyDescent="0.2">
      <c r="A162" s="23">
        <v>0</v>
      </c>
      <c r="B162" s="24">
        <v>6.7</v>
      </c>
      <c r="C162" s="25">
        <v>3.7</v>
      </c>
      <c r="D162" s="24">
        <v>4.9000000000000004</v>
      </c>
      <c r="E162" s="24">
        <v>3.7</v>
      </c>
      <c r="F162" s="24">
        <v>3.4</v>
      </c>
      <c r="G162" s="23">
        <v>0</v>
      </c>
    </row>
    <row r="163" spans="1:7" ht="15" x14ac:dyDescent="0.2">
      <c r="A163" s="23">
        <v>1</v>
      </c>
      <c r="B163" s="24">
        <v>6.3</v>
      </c>
      <c r="C163" s="25">
        <v>6</v>
      </c>
      <c r="D163" s="24">
        <v>5.9</v>
      </c>
      <c r="E163" s="24">
        <v>6.4</v>
      </c>
      <c r="F163" s="24">
        <v>5.2</v>
      </c>
      <c r="G163" s="23">
        <v>1</v>
      </c>
    </row>
    <row r="164" spans="1:7" ht="15" x14ac:dyDescent="0.2">
      <c r="A164" s="23">
        <v>1</v>
      </c>
      <c r="B164" s="24">
        <v>8.3000000000000007</v>
      </c>
      <c r="C164" s="25">
        <v>3.7</v>
      </c>
      <c r="D164" s="24">
        <v>6.1</v>
      </c>
      <c r="E164" s="24">
        <v>3.6</v>
      </c>
      <c r="F164" s="24">
        <v>3.1</v>
      </c>
      <c r="G164" s="23">
        <v>1</v>
      </c>
    </row>
    <row r="165" spans="1:7" ht="15" x14ac:dyDescent="0.2">
      <c r="A165" s="23">
        <v>1</v>
      </c>
      <c r="B165" s="24">
        <v>8.1999999999999993</v>
      </c>
      <c r="C165" s="25">
        <v>5.0999999999999996</v>
      </c>
      <c r="D165" s="24">
        <v>6</v>
      </c>
      <c r="E165" s="24">
        <v>4.7</v>
      </c>
      <c r="F165" s="24">
        <v>3</v>
      </c>
      <c r="G165" s="23">
        <v>1</v>
      </c>
    </row>
    <row r="166" spans="1:7" ht="15" x14ac:dyDescent="0.2">
      <c r="A166" s="23">
        <v>1</v>
      </c>
      <c r="B166" s="24">
        <v>8.1999999999999993</v>
      </c>
      <c r="C166" s="25">
        <v>3.6</v>
      </c>
      <c r="D166" s="24">
        <v>6</v>
      </c>
      <c r="E166" s="24">
        <v>4</v>
      </c>
      <c r="F166" s="24">
        <v>3</v>
      </c>
      <c r="G166" s="23">
        <v>0</v>
      </c>
    </row>
    <row r="167" spans="1:7" ht="15" x14ac:dyDescent="0.2">
      <c r="A167" s="23">
        <v>1</v>
      </c>
      <c r="B167" s="24">
        <v>9</v>
      </c>
      <c r="C167" s="25">
        <v>5.6</v>
      </c>
      <c r="D167" s="24">
        <v>5</v>
      </c>
      <c r="E167" s="24">
        <v>4.3</v>
      </c>
      <c r="F167" s="24">
        <v>3.1</v>
      </c>
      <c r="G167" s="23">
        <v>0</v>
      </c>
    </row>
    <row r="168" spans="1:7" ht="15" x14ac:dyDescent="0.2">
      <c r="A168" s="23">
        <v>0</v>
      </c>
      <c r="B168" s="24">
        <v>7.1</v>
      </c>
      <c r="C168" s="25">
        <v>3.4</v>
      </c>
      <c r="D168" s="24">
        <v>5.9</v>
      </c>
      <c r="E168" s="24">
        <v>3.6</v>
      </c>
      <c r="F168" s="24">
        <v>2.7</v>
      </c>
      <c r="G168" s="23">
        <v>0</v>
      </c>
    </row>
    <row r="169" spans="1:7" ht="15" x14ac:dyDescent="0.2">
      <c r="A169" s="23">
        <v>0</v>
      </c>
      <c r="B169" s="24">
        <v>6.9</v>
      </c>
      <c r="C169" s="25">
        <v>3.7</v>
      </c>
      <c r="D169" s="24">
        <v>5.4</v>
      </c>
      <c r="E169" s="24">
        <v>2.7</v>
      </c>
      <c r="F169" s="24">
        <v>2</v>
      </c>
      <c r="G169" s="23">
        <v>0</v>
      </c>
    </row>
    <row r="170" spans="1:7" ht="15" x14ac:dyDescent="0.2">
      <c r="A170" s="23">
        <v>1</v>
      </c>
      <c r="B170" s="24">
        <v>8.6</v>
      </c>
      <c r="C170" s="25">
        <v>2.9</v>
      </c>
      <c r="D170" s="24">
        <v>4</v>
      </c>
      <c r="E170" s="24">
        <v>4</v>
      </c>
      <c r="F170" s="24">
        <v>3</v>
      </c>
      <c r="G170" s="23">
        <v>0</v>
      </c>
    </row>
    <row r="171" spans="1:7" ht="15" x14ac:dyDescent="0.2">
      <c r="A171" s="23">
        <v>0</v>
      </c>
      <c r="B171" s="24">
        <v>6.7</v>
      </c>
      <c r="C171" s="25">
        <v>4</v>
      </c>
      <c r="D171" s="24">
        <v>6.8</v>
      </c>
      <c r="E171" s="24">
        <v>3.8</v>
      </c>
      <c r="F171" s="24">
        <v>3.5</v>
      </c>
      <c r="G171" s="23">
        <v>1</v>
      </c>
    </row>
    <row r="172" spans="1:7" ht="15" x14ac:dyDescent="0.2">
      <c r="A172" s="23">
        <v>0</v>
      </c>
      <c r="B172" s="24">
        <v>7</v>
      </c>
      <c r="C172" s="25">
        <v>3.3</v>
      </c>
      <c r="D172" s="24">
        <v>4.2</v>
      </c>
      <c r="E172" s="24">
        <v>3.3</v>
      </c>
      <c r="F172" s="24">
        <v>3.7</v>
      </c>
      <c r="G172" s="23">
        <v>1</v>
      </c>
    </row>
    <row r="173" spans="1:7" ht="15" x14ac:dyDescent="0.2">
      <c r="A173" s="23">
        <v>0</v>
      </c>
      <c r="B173" s="24">
        <v>9.6999999999999993</v>
      </c>
      <c r="C173" s="25">
        <v>2.6</v>
      </c>
      <c r="D173" s="24">
        <v>3.3</v>
      </c>
      <c r="E173" s="24">
        <v>4.5</v>
      </c>
      <c r="F173" s="24">
        <v>3.8</v>
      </c>
      <c r="G173" s="23">
        <v>1</v>
      </c>
    </row>
    <row r="174" spans="1:7" ht="15" x14ac:dyDescent="0.2">
      <c r="A174" s="23">
        <v>1</v>
      </c>
      <c r="B174" s="24">
        <v>9.9</v>
      </c>
      <c r="C174" s="25">
        <v>3.7</v>
      </c>
      <c r="D174" s="24">
        <v>6.7</v>
      </c>
      <c r="E174" s="24">
        <v>5</v>
      </c>
      <c r="F174" s="24">
        <v>3.9</v>
      </c>
      <c r="G174" s="23">
        <v>1</v>
      </c>
    </row>
    <row r="175" spans="1:7" ht="15" x14ac:dyDescent="0.2">
      <c r="A175" s="23">
        <v>1</v>
      </c>
      <c r="B175" s="24">
        <v>8.6</v>
      </c>
      <c r="C175" s="25">
        <v>6.3</v>
      </c>
      <c r="D175" s="24">
        <v>5.7</v>
      </c>
      <c r="E175" s="24">
        <v>4.8</v>
      </c>
      <c r="F175" s="24">
        <v>3.6</v>
      </c>
      <c r="G175" s="23">
        <v>0</v>
      </c>
    </row>
    <row r="176" spans="1:7" ht="15" x14ac:dyDescent="0.2">
      <c r="A176" s="23">
        <v>0</v>
      </c>
      <c r="B176" s="24">
        <v>6.3</v>
      </c>
      <c r="C176" s="25">
        <v>5.0999999999999996</v>
      </c>
      <c r="D176" s="24">
        <v>6.6</v>
      </c>
      <c r="E176" s="24">
        <v>2.8</v>
      </c>
      <c r="F176" s="24">
        <v>3.4</v>
      </c>
      <c r="G176" s="23">
        <v>0</v>
      </c>
    </row>
    <row r="177" spans="1:7" ht="15" x14ac:dyDescent="0.2">
      <c r="A177" s="23">
        <v>1</v>
      </c>
      <c r="B177" s="24">
        <v>9.9</v>
      </c>
      <c r="C177" s="25">
        <v>5.2</v>
      </c>
      <c r="D177" s="24">
        <v>6.7</v>
      </c>
      <c r="E177" s="24">
        <v>4.3</v>
      </c>
      <c r="F177" s="24">
        <v>3.9</v>
      </c>
      <c r="G177" s="23">
        <v>1</v>
      </c>
    </row>
    <row r="178" spans="1:7" ht="15" x14ac:dyDescent="0.2">
      <c r="A178" s="23">
        <v>1</v>
      </c>
      <c r="B178" s="24">
        <v>9.3000000000000007</v>
      </c>
      <c r="C178" s="25">
        <v>3.9</v>
      </c>
      <c r="D178" s="24">
        <v>4.5</v>
      </c>
      <c r="E178" s="24">
        <v>4</v>
      </c>
      <c r="F178" s="24">
        <v>4.5</v>
      </c>
      <c r="G178" s="23">
        <v>1</v>
      </c>
    </row>
    <row r="179" spans="1:7" ht="15" x14ac:dyDescent="0.2">
      <c r="A179" s="23">
        <v>1</v>
      </c>
      <c r="B179" s="24">
        <v>9.6999999999999993</v>
      </c>
      <c r="C179" s="25">
        <v>6.5</v>
      </c>
      <c r="D179" s="24">
        <v>6.1</v>
      </c>
      <c r="E179" s="24">
        <v>4.9000000000000004</v>
      </c>
      <c r="F179" s="24">
        <v>4.0999999999999996</v>
      </c>
      <c r="G179" s="23">
        <v>1</v>
      </c>
    </row>
    <row r="180" spans="1:7" ht="15" x14ac:dyDescent="0.2">
      <c r="A180" s="23">
        <v>0</v>
      </c>
      <c r="B180" s="24">
        <v>9.6999999999999993</v>
      </c>
      <c r="C180" s="25">
        <v>4.0999999999999996</v>
      </c>
      <c r="D180" s="24">
        <v>3.3</v>
      </c>
      <c r="E180" s="24">
        <v>4.5999999999999996</v>
      </c>
      <c r="F180" s="24">
        <v>3.8</v>
      </c>
      <c r="G180" s="23">
        <v>0</v>
      </c>
    </row>
    <row r="181" spans="1:7" ht="15" x14ac:dyDescent="0.2">
      <c r="A181" s="23">
        <v>1</v>
      </c>
      <c r="B181" s="24">
        <v>9.6</v>
      </c>
      <c r="C181" s="25">
        <v>7.2</v>
      </c>
      <c r="D181" s="24">
        <v>7.8</v>
      </c>
      <c r="E181" s="24">
        <v>4</v>
      </c>
      <c r="F181" s="24">
        <v>4.3</v>
      </c>
      <c r="G181" s="23">
        <v>1</v>
      </c>
    </row>
    <row r="182" spans="1:7" ht="15" x14ac:dyDescent="0.2">
      <c r="A182" s="23">
        <v>1</v>
      </c>
      <c r="B182" s="24">
        <v>7.6</v>
      </c>
      <c r="C182" s="25">
        <v>2.5</v>
      </c>
      <c r="D182" s="24">
        <v>4.2</v>
      </c>
      <c r="E182" s="24">
        <v>4.4000000000000004</v>
      </c>
      <c r="F182" s="24">
        <v>4.2</v>
      </c>
      <c r="G182" s="23">
        <v>1</v>
      </c>
    </row>
    <row r="183" spans="1:7" ht="15" x14ac:dyDescent="0.2">
      <c r="A183" s="23">
        <v>0</v>
      </c>
      <c r="B183" s="24">
        <v>9.4</v>
      </c>
      <c r="C183" s="25">
        <v>5.6</v>
      </c>
      <c r="D183" s="24">
        <v>4.7</v>
      </c>
      <c r="E183" s="24">
        <v>4.7</v>
      </c>
      <c r="F183" s="24">
        <v>4.4000000000000004</v>
      </c>
      <c r="G183" s="23">
        <v>1</v>
      </c>
    </row>
    <row r="184" spans="1:7" ht="15" x14ac:dyDescent="0.2">
      <c r="A184" s="23">
        <v>1</v>
      </c>
      <c r="B184" s="24">
        <v>9.6</v>
      </c>
      <c r="C184" s="25">
        <v>7.2</v>
      </c>
      <c r="D184" s="24">
        <v>7.8</v>
      </c>
      <c r="E184" s="24">
        <v>4.5999999999999996</v>
      </c>
      <c r="F184" s="24">
        <v>4.3</v>
      </c>
      <c r="G184" s="23">
        <v>1</v>
      </c>
    </row>
    <row r="185" spans="1:7" ht="15" x14ac:dyDescent="0.2">
      <c r="A185" s="23">
        <v>1</v>
      </c>
      <c r="B185" s="24">
        <v>9.3000000000000007</v>
      </c>
      <c r="C185" s="25">
        <v>6.6</v>
      </c>
      <c r="D185" s="24">
        <v>6.3</v>
      </c>
      <c r="E185" s="24">
        <v>4.4000000000000004</v>
      </c>
      <c r="F185" s="24">
        <v>4.3</v>
      </c>
      <c r="G185" s="23">
        <v>1</v>
      </c>
    </row>
    <row r="186" spans="1:7" ht="15" x14ac:dyDescent="0.2">
      <c r="A186" s="23">
        <v>0</v>
      </c>
      <c r="B186" s="24">
        <v>9.6999999999999993</v>
      </c>
      <c r="C186" s="25">
        <v>2.8</v>
      </c>
      <c r="D186" s="24">
        <v>4.7</v>
      </c>
      <c r="E186" s="24">
        <v>4.7</v>
      </c>
      <c r="F186" s="24">
        <v>3.6</v>
      </c>
      <c r="G186" s="23">
        <v>0</v>
      </c>
    </row>
    <row r="187" spans="1:7" ht="15" x14ac:dyDescent="0.2">
      <c r="A187" s="23">
        <v>1</v>
      </c>
      <c r="B187" s="24">
        <v>9.1</v>
      </c>
      <c r="C187" s="25">
        <v>3.8</v>
      </c>
      <c r="D187" s="24">
        <v>4.5</v>
      </c>
      <c r="E187" s="24">
        <v>6</v>
      </c>
      <c r="F187" s="24">
        <v>4.2</v>
      </c>
      <c r="G187" s="23">
        <v>0</v>
      </c>
    </row>
    <row r="188" spans="1:7" ht="15" x14ac:dyDescent="0.2">
      <c r="A188" s="23">
        <v>0</v>
      </c>
      <c r="B188" s="24">
        <v>6.5</v>
      </c>
      <c r="C188" s="25">
        <v>2.8</v>
      </c>
      <c r="D188" s="24">
        <v>3.7</v>
      </c>
      <c r="E188" s="24">
        <v>4.3</v>
      </c>
      <c r="F188" s="24">
        <v>3.3</v>
      </c>
      <c r="G188" s="23">
        <v>0</v>
      </c>
    </row>
    <row r="189" spans="1:7" ht="15" x14ac:dyDescent="0.2">
      <c r="A189" s="23">
        <v>0</v>
      </c>
      <c r="B189" s="24">
        <v>6.6</v>
      </c>
      <c r="C189" s="25">
        <v>3.6</v>
      </c>
      <c r="D189" s="24">
        <v>4.8</v>
      </c>
      <c r="E189" s="24">
        <v>3.2</v>
      </c>
      <c r="F189" s="24">
        <v>2.8</v>
      </c>
      <c r="G189" s="23">
        <v>1</v>
      </c>
    </row>
    <row r="190" spans="1:7" ht="15" x14ac:dyDescent="0.2">
      <c r="A190" s="23">
        <v>0</v>
      </c>
      <c r="B190" s="24">
        <v>5.8</v>
      </c>
      <c r="C190" s="25">
        <v>3.6</v>
      </c>
      <c r="D190" s="24">
        <v>5.8</v>
      </c>
      <c r="E190" s="24">
        <v>5.9</v>
      </c>
      <c r="F190" s="24">
        <v>4.5999999999999996</v>
      </c>
      <c r="G190" s="23">
        <v>0</v>
      </c>
    </row>
    <row r="191" spans="1:7" ht="15" x14ac:dyDescent="0.2">
      <c r="A191" s="23">
        <v>1</v>
      </c>
      <c r="B191" s="24">
        <v>8.6999999999999993</v>
      </c>
      <c r="C191" s="25">
        <v>3.7</v>
      </c>
      <c r="D191" s="24">
        <v>4.8</v>
      </c>
      <c r="E191" s="24">
        <v>5.5</v>
      </c>
      <c r="F191" s="24">
        <v>4.2</v>
      </c>
      <c r="G191" s="23">
        <v>0</v>
      </c>
    </row>
    <row r="192" spans="1:7" ht="15" x14ac:dyDescent="0.2">
      <c r="A192" s="23">
        <v>1</v>
      </c>
      <c r="B192" s="24">
        <v>8.8000000000000007</v>
      </c>
      <c r="C192" s="25">
        <v>3.9</v>
      </c>
      <c r="D192" s="24">
        <v>4.8</v>
      </c>
      <c r="E192" s="24">
        <v>3.8</v>
      </c>
      <c r="F192" s="24">
        <v>2.9</v>
      </c>
      <c r="G192" s="23">
        <v>1</v>
      </c>
    </row>
    <row r="193" spans="1:7" ht="15" x14ac:dyDescent="0.2">
      <c r="A193" s="23">
        <v>0</v>
      </c>
      <c r="B193" s="24">
        <v>6.4</v>
      </c>
      <c r="C193" s="25">
        <v>4.5</v>
      </c>
      <c r="D193" s="24">
        <v>5.7</v>
      </c>
      <c r="E193" s="24">
        <v>4</v>
      </c>
      <c r="F193" s="24">
        <v>4.4000000000000004</v>
      </c>
      <c r="G193" s="23">
        <v>0</v>
      </c>
    </row>
    <row r="194" spans="1:7" ht="15" x14ac:dyDescent="0.2">
      <c r="A194" s="23">
        <v>0</v>
      </c>
      <c r="B194" s="24">
        <v>6.7</v>
      </c>
      <c r="C194" s="25">
        <v>3.6</v>
      </c>
      <c r="D194" s="24">
        <v>4.8</v>
      </c>
      <c r="E194" s="24">
        <v>2.9</v>
      </c>
      <c r="F194" s="24">
        <v>2.8</v>
      </c>
      <c r="G194" s="23">
        <v>0</v>
      </c>
    </row>
    <row r="195" spans="1:7" ht="15" x14ac:dyDescent="0.2">
      <c r="A195" s="23">
        <v>0</v>
      </c>
      <c r="B195" s="24">
        <v>5.2</v>
      </c>
      <c r="C195" s="25">
        <v>3.8</v>
      </c>
      <c r="D195" s="24">
        <v>5</v>
      </c>
      <c r="E195" s="24">
        <v>4.3</v>
      </c>
      <c r="F195" s="24">
        <v>3.3</v>
      </c>
      <c r="G195" s="23">
        <v>0</v>
      </c>
    </row>
    <row r="196" spans="1:7" ht="15" x14ac:dyDescent="0.2">
      <c r="A196" s="23">
        <v>0</v>
      </c>
      <c r="B196" s="24">
        <v>6.4</v>
      </c>
      <c r="C196" s="25">
        <v>3.3</v>
      </c>
      <c r="D196" s="24">
        <v>4.5</v>
      </c>
      <c r="E196" s="24">
        <v>3.6</v>
      </c>
      <c r="F196" s="24">
        <v>3</v>
      </c>
      <c r="G196" s="23">
        <v>0</v>
      </c>
    </row>
    <row r="197" spans="1:7" ht="15" x14ac:dyDescent="0.2">
      <c r="A197" s="23">
        <v>0</v>
      </c>
      <c r="B197" s="24">
        <v>7.6</v>
      </c>
      <c r="C197" s="25">
        <v>5.0999999999999996</v>
      </c>
      <c r="D197" s="24">
        <v>5.4</v>
      </c>
      <c r="E197" s="24">
        <v>4.4000000000000004</v>
      </c>
      <c r="F197" s="24">
        <v>4</v>
      </c>
      <c r="G197" s="23">
        <v>0</v>
      </c>
    </row>
    <row r="198" spans="1:7" ht="15" x14ac:dyDescent="0.2">
      <c r="A198" s="23">
        <v>0</v>
      </c>
      <c r="B198" s="24">
        <v>5.9</v>
      </c>
      <c r="C198" s="25">
        <v>5.5</v>
      </c>
      <c r="D198" s="24">
        <v>6.2</v>
      </c>
      <c r="E198" s="24">
        <v>6</v>
      </c>
      <c r="F198" s="24">
        <v>5.4</v>
      </c>
      <c r="G198" s="23">
        <v>1</v>
      </c>
    </row>
    <row r="199" spans="1:7" ht="15" x14ac:dyDescent="0.2">
      <c r="A199" s="23">
        <v>1</v>
      </c>
      <c r="B199" s="24">
        <v>9.6999999999999993</v>
      </c>
      <c r="C199" s="25">
        <v>6.5</v>
      </c>
      <c r="D199" s="24">
        <v>6.1</v>
      </c>
      <c r="E199" s="24">
        <v>4.4000000000000004</v>
      </c>
      <c r="F199" s="24">
        <v>4.2</v>
      </c>
      <c r="G199" s="23">
        <v>1</v>
      </c>
    </row>
    <row r="200" spans="1:7" ht="15" x14ac:dyDescent="0.2">
      <c r="A200" s="23">
        <v>1</v>
      </c>
      <c r="B200" s="24">
        <v>5.5</v>
      </c>
      <c r="C200" s="25">
        <v>5.5</v>
      </c>
      <c r="D200" s="24">
        <v>8.1999999999999993</v>
      </c>
      <c r="E200" s="24">
        <v>5.9</v>
      </c>
      <c r="F200" s="24">
        <v>4.9000000000000004</v>
      </c>
      <c r="G200" s="23">
        <v>1</v>
      </c>
    </row>
    <row r="201" spans="1:7" ht="15" x14ac:dyDescent="0.2">
      <c r="A201" s="23">
        <v>1</v>
      </c>
      <c r="B201" s="24">
        <v>9.6999999999999993</v>
      </c>
      <c r="C201" s="25">
        <v>6.5</v>
      </c>
      <c r="D201" s="24">
        <v>6.1</v>
      </c>
      <c r="E201" s="24">
        <v>4.3</v>
      </c>
      <c r="F201" s="24">
        <v>4.2</v>
      </c>
      <c r="G201" s="23">
        <v>0</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1"/>
  <sheetViews>
    <sheetView workbookViewId="0">
      <selection activeCell="P5" sqref="P5:P9"/>
    </sheetView>
  </sheetViews>
  <sheetFormatPr defaultRowHeight="12.75" x14ac:dyDescent="0.2"/>
  <cols>
    <col min="16" max="16" width="15.42578125" bestFit="1" customWidth="1"/>
  </cols>
  <sheetData>
    <row r="1" spans="1:34" ht="15.75" x14ac:dyDescent="0.2">
      <c r="A1" s="21" t="s">
        <v>44</v>
      </c>
      <c r="B1" s="21" t="s">
        <v>46</v>
      </c>
      <c r="C1" s="21" t="s">
        <v>49</v>
      </c>
      <c r="D1" s="21" t="s">
        <v>52</v>
      </c>
      <c r="E1" s="21" t="s">
        <v>263</v>
      </c>
      <c r="F1" s="21" t="s">
        <v>42</v>
      </c>
      <c r="H1" s="39" t="s">
        <v>332</v>
      </c>
      <c r="I1" s="39"/>
      <c r="J1" s="39"/>
      <c r="K1" s="39"/>
      <c r="L1" s="39"/>
      <c r="M1" s="39"/>
      <c r="N1" s="39"/>
      <c r="O1" s="39"/>
      <c r="P1" s="39"/>
      <c r="Q1" s="39" t="s">
        <v>335</v>
      </c>
      <c r="R1" s="39"/>
      <c r="S1" s="39"/>
      <c r="T1" s="39" t="s">
        <v>336</v>
      </c>
      <c r="U1" s="39"/>
      <c r="V1" s="39"/>
      <c r="W1" s="39"/>
      <c r="X1" s="39"/>
      <c r="Y1" s="39"/>
      <c r="Z1" s="39"/>
      <c r="AA1" s="39" t="s">
        <v>337</v>
      </c>
      <c r="AB1" s="39"/>
      <c r="AC1" s="39" t="s">
        <v>338</v>
      </c>
      <c r="AD1" s="39"/>
      <c r="AE1" s="39"/>
      <c r="AF1" s="39"/>
      <c r="AG1" s="39"/>
      <c r="AH1" s="39"/>
    </row>
    <row r="2" spans="1:34" ht="15.75" thickBot="1" x14ac:dyDescent="0.25">
      <c r="A2" s="23">
        <v>1</v>
      </c>
      <c r="B2" s="24">
        <v>8.5</v>
      </c>
      <c r="C2" s="25">
        <v>5.4</v>
      </c>
      <c r="D2" s="24">
        <v>6</v>
      </c>
      <c r="E2" s="24">
        <v>3.7</v>
      </c>
      <c r="F2" s="23">
        <v>1</v>
      </c>
      <c r="H2" s="39"/>
      <c r="I2" s="39"/>
      <c r="J2" s="39" t="s">
        <v>333</v>
      </c>
      <c r="K2" s="39">
        <v>20</v>
      </c>
      <c r="L2" s="39"/>
      <c r="M2" s="39" t="s">
        <v>334</v>
      </c>
      <c r="N2" s="39">
        <v>0.05</v>
      </c>
      <c r="O2" s="39"/>
      <c r="P2" s="39"/>
      <c r="Q2" s="39"/>
      <c r="R2" s="39"/>
      <c r="S2" s="39"/>
      <c r="T2" s="39"/>
      <c r="U2" s="39"/>
      <c r="V2" s="39"/>
      <c r="W2" s="39"/>
      <c r="X2" s="39"/>
      <c r="Y2" s="39"/>
      <c r="Z2" s="39"/>
      <c r="AA2" s="39"/>
      <c r="AB2" s="39"/>
      <c r="AC2" s="39"/>
      <c r="AD2" s="39"/>
      <c r="AE2" s="39"/>
      <c r="AF2" s="39"/>
      <c r="AG2" s="39"/>
      <c r="AH2" s="39"/>
    </row>
    <row r="3" spans="1:34" ht="15.75" thickTop="1" x14ac:dyDescent="0.2">
      <c r="A3" s="23">
        <v>0</v>
      </c>
      <c r="B3" s="24">
        <v>8.1999999999999993</v>
      </c>
      <c r="C3" s="25">
        <v>2.7</v>
      </c>
      <c r="D3" s="24">
        <v>3.1</v>
      </c>
      <c r="E3" s="24">
        <v>4.9000000000000004</v>
      </c>
      <c r="F3" s="23">
        <v>0</v>
      </c>
      <c r="H3" s="65" t="str">
        <f t="array" ref="H3:O9">[1]!LogitCoeff(A1:F201,TRUE,TRUE,TRUE,N2,K2)</f>
        <v/>
      </c>
      <c r="I3" s="65" t="str">
        <v>coeff</v>
      </c>
      <c r="J3" s="65" t="str">
        <v>s.e.</v>
      </c>
      <c r="K3" s="65" t="str">
        <v>Wald</v>
      </c>
      <c r="L3" s="65" t="str">
        <v>p-value</v>
      </c>
      <c r="M3" s="65" t="str">
        <v>exp(b)</v>
      </c>
      <c r="N3" s="65" t="str">
        <v>lower</v>
      </c>
      <c r="O3" s="65" t="str">
        <v>upper</v>
      </c>
      <c r="P3" s="39" t="s">
        <v>341</v>
      </c>
      <c r="Q3" s="39" t="str">
        <f t="array" ref="Q3:R12">[1]!LogitLL(A2:F201,I4:I9,TRUE)</f>
        <v>LL</v>
      </c>
      <c r="R3" s="66">
        <v>-96.956024273036277</v>
      </c>
      <c r="S3" s="39"/>
      <c r="T3" s="67">
        <f t="array" ref="T3:Y8">[1]!LogitCov(A2:F201,I4:I9)</f>
        <v>4.8365352096354535</v>
      </c>
      <c r="U3" s="68">
        <v>0.13616186449049045</v>
      </c>
      <c r="V3" s="68">
        <v>-0.27147135721477605</v>
      </c>
      <c r="W3" s="68">
        <v>8.068098059259067E-2</v>
      </c>
      <c r="X3" s="68">
        <v>-0.30766580219088813</v>
      </c>
      <c r="Y3" s="69">
        <v>-0.38240297096887232</v>
      </c>
      <c r="Z3" s="39"/>
      <c r="AA3" s="66">
        <f t="array" ref="AA3:AA8">[1]!LogitConverge(A2:F201,I4:I9)</f>
        <v>8.1046280797636427E-15</v>
      </c>
      <c r="AB3" s="39"/>
      <c r="AC3" s="39" t="str">
        <f t="array" ref="AC3:AF7">[1]!LogitCorrect(A2:F201,I4:I9,TRUE,AD9)</f>
        <v/>
      </c>
      <c r="AD3" s="70" t="str">
        <v>Obs Suc</v>
      </c>
      <c r="AE3" s="70" t="str">
        <v>Obs Fail</v>
      </c>
      <c r="AF3" s="70" t="str">
        <v>Total</v>
      </c>
      <c r="AG3" s="39"/>
      <c r="AH3" s="39"/>
    </row>
    <row r="4" spans="1:34" ht="15" x14ac:dyDescent="0.2">
      <c r="A4" s="23">
        <v>1</v>
      </c>
      <c r="B4" s="24">
        <v>9.1999999999999993</v>
      </c>
      <c r="C4" s="25">
        <v>4.9000000000000004</v>
      </c>
      <c r="D4" s="24">
        <v>5.8</v>
      </c>
      <c r="E4" s="24">
        <v>4.5</v>
      </c>
      <c r="F4" s="23">
        <v>1</v>
      </c>
      <c r="H4" s="39" t="str">
        <v>intercept</v>
      </c>
      <c r="I4" s="39">
        <v>-11.914245150336614</v>
      </c>
      <c r="J4" s="39">
        <v>2.1992124066663403</v>
      </c>
      <c r="K4" s="39">
        <v>29.349365061900876</v>
      </c>
      <c r="L4" s="39">
        <v>6.0436315396650286E-8</v>
      </c>
      <c r="M4" s="39">
        <v>6.6943601792786979E-6</v>
      </c>
      <c r="N4" s="39" t="str">
        <v/>
      </c>
      <c r="O4" s="39" t="str">
        <v/>
      </c>
      <c r="P4" s="39"/>
      <c r="Q4" s="39" t="str">
        <v>LL0</v>
      </c>
      <c r="R4" s="71">
        <v>-138.62943611198907</v>
      </c>
      <c r="S4" s="39"/>
      <c r="T4" s="72">
        <v>0.13616186449049211</v>
      </c>
      <c r="U4" s="39">
        <v>0.14124085420234908</v>
      </c>
      <c r="V4" s="39">
        <v>-1.506664563193251E-2</v>
      </c>
      <c r="W4" s="39">
        <v>-4.6395813937347326E-3</v>
      </c>
      <c r="X4" s="39">
        <v>-1.3685833131317993E-2</v>
      </c>
      <c r="Y4" s="73">
        <v>2.771132472314928E-3</v>
      </c>
      <c r="Z4" s="39"/>
      <c r="AA4" s="71">
        <v>3.9968028886505635E-15</v>
      </c>
      <c r="AB4" s="39"/>
      <c r="AC4" s="39" t="str">
        <v>Pred Suc</v>
      </c>
      <c r="AD4" s="67">
        <v>76</v>
      </c>
      <c r="AE4" s="69">
        <v>25</v>
      </c>
      <c r="AF4" s="39">
        <v>101</v>
      </c>
      <c r="AG4" s="39"/>
      <c r="AH4" s="39"/>
    </row>
    <row r="5" spans="1:34" ht="15" x14ac:dyDescent="0.2">
      <c r="A5" s="23">
        <v>0</v>
      </c>
      <c r="B5" s="24">
        <v>6.4</v>
      </c>
      <c r="C5" s="25">
        <v>3.3</v>
      </c>
      <c r="D5" s="24">
        <v>4.5</v>
      </c>
      <c r="E5" s="24">
        <v>3</v>
      </c>
      <c r="F5" s="23">
        <v>0</v>
      </c>
      <c r="H5" s="39" t="str">
        <v>Dist_Channel</v>
      </c>
      <c r="I5" s="39">
        <v>0.89300432017144615</v>
      </c>
      <c r="J5" s="39">
        <v>0.37582024187415503</v>
      </c>
      <c r="K5" s="39">
        <v>5.6460768405038975</v>
      </c>
      <c r="L5" s="39">
        <v>1.7494468975514543E-2</v>
      </c>
      <c r="M5" s="39">
        <v>2.4424565611017828</v>
      </c>
      <c r="N5" s="39">
        <v>1.1693057322416762</v>
      </c>
      <c r="O5" s="39">
        <v>5.1018257145053978</v>
      </c>
      <c r="P5" s="41">
        <f>(M5-1)*100</f>
        <v>144.24565611017829</v>
      </c>
      <c r="Q5" s="39" t="str">
        <v>Chi-sq</v>
      </c>
      <c r="R5" s="71">
        <v>83.346823677905576</v>
      </c>
      <c r="S5" s="39"/>
      <c r="T5" s="72">
        <v>-0.27147135721477716</v>
      </c>
      <c r="U5" s="39">
        <v>-1.506664563193242E-2</v>
      </c>
      <c r="V5" s="39">
        <v>2.4784294077768297E-2</v>
      </c>
      <c r="W5" s="39">
        <v>-1.1166765414535377E-2</v>
      </c>
      <c r="X5" s="39">
        <v>1.7840983973767995E-2</v>
      </c>
      <c r="Y5" s="73">
        <v>1.0248904272781771E-2</v>
      </c>
      <c r="Z5" s="39"/>
      <c r="AA5" s="71">
        <v>6.7501559897209518E-14</v>
      </c>
      <c r="AB5" s="39"/>
      <c r="AC5" s="39" t="str">
        <v>Pred Fail</v>
      </c>
      <c r="AD5" s="74">
        <v>24</v>
      </c>
      <c r="AE5" s="75">
        <v>75</v>
      </c>
      <c r="AF5" s="39">
        <v>99</v>
      </c>
      <c r="AG5" s="39"/>
      <c r="AH5" s="39"/>
    </row>
    <row r="6" spans="1:34" ht="15" x14ac:dyDescent="0.2">
      <c r="A6" s="23">
        <v>1</v>
      </c>
      <c r="B6" s="24">
        <v>9</v>
      </c>
      <c r="C6" s="25">
        <v>4.9000000000000004</v>
      </c>
      <c r="D6" s="24">
        <v>4.5</v>
      </c>
      <c r="E6" s="24">
        <v>3.5</v>
      </c>
      <c r="F6" s="23">
        <v>0</v>
      </c>
      <c r="H6" s="39" t="str">
        <v>Quality</v>
      </c>
      <c r="I6" s="39">
        <v>0.53321256392848948</v>
      </c>
      <c r="J6" s="39">
        <v>0.15743028322964805</v>
      </c>
      <c r="K6" s="39">
        <v>11.471605260939803</v>
      </c>
      <c r="L6" s="39">
        <v>7.0667613722708023E-4</v>
      </c>
      <c r="M6" s="39">
        <v>1.704399013638217</v>
      </c>
      <c r="N6" s="39">
        <v>1.2518905875488178</v>
      </c>
      <c r="O6" s="39">
        <v>2.320471155054233</v>
      </c>
      <c r="P6" s="41">
        <f t="shared" ref="P6:P9" si="0">(M6-1)*100</f>
        <v>70.439901363821704</v>
      </c>
      <c r="Q6" s="39" t="str">
        <v>df</v>
      </c>
      <c r="R6" s="71">
        <v>5</v>
      </c>
      <c r="S6" s="39"/>
      <c r="T6" s="72">
        <v>8.0680980592590337E-2</v>
      </c>
      <c r="U6" s="39">
        <v>-4.6395813937348592E-3</v>
      </c>
      <c r="V6" s="39">
        <v>-1.116676541453529E-2</v>
      </c>
      <c r="W6" s="39">
        <v>5.3459311454884681E-2</v>
      </c>
      <c r="X6" s="39">
        <v>-3.2983338531982188E-2</v>
      </c>
      <c r="Y6" s="73">
        <v>-1.4720312868528365E-2</v>
      </c>
      <c r="Z6" s="39"/>
      <c r="AA6" s="71">
        <v>-1.2434497875801753E-14</v>
      </c>
      <c r="AB6" s="39"/>
      <c r="AC6" s="39" t="str">
        <v>Total</v>
      </c>
      <c r="AD6" s="39">
        <v>100</v>
      </c>
      <c r="AE6" s="39">
        <v>100</v>
      </c>
      <c r="AF6" s="39">
        <v>200</v>
      </c>
      <c r="AG6" s="39"/>
      <c r="AH6" s="39"/>
    </row>
    <row r="7" spans="1:34" ht="15" x14ac:dyDescent="0.2">
      <c r="A7" s="23">
        <v>0</v>
      </c>
      <c r="B7" s="24">
        <v>6.5</v>
      </c>
      <c r="C7" s="25">
        <v>2.8</v>
      </c>
      <c r="D7" s="24">
        <v>3.7</v>
      </c>
      <c r="E7" s="24">
        <v>3.3</v>
      </c>
      <c r="F7" s="23">
        <v>0</v>
      </c>
      <c r="H7" s="39" t="str">
        <v>SM_Presence</v>
      </c>
      <c r="I7" s="39">
        <v>0.32812919138222246</v>
      </c>
      <c r="J7" s="39">
        <v>0.23121269743438805</v>
      </c>
      <c r="K7" s="39">
        <v>2.0140320424443265</v>
      </c>
      <c r="L7" s="43">
        <v>0.15585063538455768</v>
      </c>
      <c r="M7" s="39">
        <v>1.3883683259267512</v>
      </c>
      <c r="N7" s="39">
        <v>0.88246216081487905</v>
      </c>
      <c r="O7" s="39">
        <v>2.1843051113451764</v>
      </c>
      <c r="P7" s="41">
        <f t="shared" si="0"/>
        <v>38.836832592675123</v>
      </c>
      <c r="Q7" s="39" t="str">
        <v>p-value</v>
      </c>
      <c r="R7" s="71">
        <v>2.2204460492503131E-16</v>
      </c>
      <c r="S7" s="39"/>
      <c r="T7" s="72">
        <v>-0.30766580219088691</v>
      </c>
      <c r="U7" s="39">
        <v>-1.3685833131317798E-2</v>
      </c>
      <c r="V7" s="39">
        <v>1.7840983973767849E-2</v>
      </c>
      <c r="W7" s="39">
        <v>-3.2983338531982223E-2</v>
      </c>
      <c r="X7" s="39">
        <v>5.649452929198049E-2</v>
      </c>
      <c r="Y7" s="73">
        <v>7.2167494359767449E-3</v>
      </c>
      <c r="Z7" s="39"/>
      <c r="AA7" s="71">
        <v>7.815970093361102E-14</v>
      </c>
      <c r="AB7" s="39"/>
      <c r="AC7" s="39" t="str">
        <v>Accuracy</v>
      </c>
      <c r="AD7" s="39">
        <v>0.76</v>
      </c>
      <c r="AE7" s="39">
        <v>0.75</v>
      </c>
      <c r="AF7" s="39">
        <v>0.755</v>
      </c>
      <c r="AG7" s="39"/>
      <c r="AH7" s="39"/>
    </row>
    <row r="8" spans="1:34" ht="15" x14ac:dyDescent="0.2">
      <c r="A8" s="23">
        <v>0</v>
      </c>
      <c r="B8" s="24">
        <v>6.9</v>
      </c>
      <c r="C8" s="25">
        <v>3.7</v>
      </c>
      <c r="D8" s="24">
        <v>5.4</v>
      </c>
      <c r="E8" s="24">
        <v>2</v>
      </c>
      <c r="F8" s="23">
        <v>1</v>
      </c>
      <c r="H8" s="39" t="str">
        <v>Brand_Image</v>
      </c>
      <c r="I8" s="39">
        <v>0.36490619292594528</v>
      </c>
      <c r="J8" s="39">
        <v>0.23768577848070627</v>
      </c>
      <c r="K8" s="39">
        <v>2.3569809555809798</v>
      </c>
      <c r="L8" s="43">
        <v>0.12472335896621012</v>
      </c>
      <c r="M8" s="39">
        <v>1.4403788840828735</v>
      </c>
      <c r="N8" s="39">
        <v>0.9039787978835836</v>
      </c>
      <c r="O8" s="39">
        <v>2.2950663605929034</v>
      </c>
      <c r="P8" s="41">
        <f t="shared" si="0"/>
        <v>44.037888408287351</v>
      </c>
      <c r="Q8" s="39" t="str">
        <v>R-sq (L)</v>
      </c>
      <c r="R8" s="71">
        <v>0.30061012298490297</v>
      </c>
      <c r="S8" s="39"/>
      <c r="T8" s="74">
        <v>-0.38240297096887133</v>
      </c>
      <c r="U8" s="78">
        <v>2.7711324723150659E-3</v>
      </c>
      <c r="V8" s="78">
        <v>1.0248904272781578E-2</v>
      </c>
      <c r="W8" s="78">
        <v>-1.472031286852825E-2</v>
      </c>
      <c r="X8" s="78">
        <v>7.2167494359767362E-3</v>
      </c>
      <c r="Y8" s="75">
        <v>8.3947838870741837E-2</v>
      </c>
      <c r="Z8" s="39"/>
      <c r="AA8" s="77">
        <v>4.1744385725905886E-14</v>
      </c>
      <c r="AB8" s="39"/>
      <c r="AC8" s="39"/>
      <c r="AD8" s="39"/>
      <c r="AE8" s="39"/>
      <c r="AF8" s="39"/>
      <c r="AG8" s="39"/>
      <c r="AH8" s="39"/>
    </row>
    <row r="9" spans="1:34" ht="15" x14ac:dyDescent="0.2">
      <c r="A9" s="23">
        <v>0</v>
      </c>
      <c r="B9" s="24">
        <v>6.2</v>
      </c>
      <c r="C9" s="25">
        <v>4.8</v>
      </c>
      <c r="D9" s="24">
        <v>5.0999999999999996</v>
      </c>
      <c r="E9" s="24">
        <v>3.7</v>
      </c>
      <c r="F9" s="23">
        <v>0</v>
      </c>
      <c r="H9" s="79" t="str">
        <v>Shipping_Speed</v>
      </c>
      <c r="I9" s="79">
        <v>1.0197013338285683</v>
      </c>
      <c r="J9" s="79">
        <v>0.28973753445271877</v>
      </c>
      <c r="K9" s="79">
        <v>12.386153404291807</v>
      </c>
      <c r="L9" s="79">
        <v>4.3252937316873297E-4</v>
      </c>
      <c r="M9" s="79">
        <v>2.7723666281757389</v>
      </c>
      <c r="N9" s="79">
        <v>1.5711788560541022</v>
      </c>
      <c r="O9" s="79">
        <v>4.8918789171624741</v>
      </c>
      <c r="P9" s="41">
        <f t="shared" si="0"/>
        <v>177.23666281757389</v>
      </c>
      <c r="Q9" s="39" t="str">
        <v>R-sq (CS)</v>
      </c>
      <c r="R9" s="71">
        <v>0.34080383521619206</v>
      </c>
      <c r="S9" s="39"/>
      <c r="T9" s="39"/>
      <c r="U9" s="39"/>
      <c r="V9" s="39"/>
      <c r="W9" s="39"/>
      <c r="X9" s="39"/>
      <c r="Y9" s="39"/>
      <c r="Z9" s="39"/>
      <c r="AA9" s="39"/>
      <c r="AB9" s="39"/>
      <c r="AC9" s="39" t="s">
        <v>339</v>
      </c>
      <c r="AD9" s="76">
        <v>0.5</v>
      </c>
      <c r="AE9" s="39"/>
      <c r="AF9" s="39"/>
      <c r="AG9" s="39"/>
      <c r="AH9" s="39"/>
    </row>
    <row r="10" spans="1:34" ht="15" x14ac:dyDescent="0.2">
      <c r="A10" s="23">
        <v>0</v>
      </c>
      <c r="B10" s="24">
        <v>5.8</v>
      </c>
      <c r="C10" s="25">
        <v>5.0999999999999996</v>
      </c>
      <c r="D10" s="24">
        <v>5.8</v>
      </c>
      <c r="E10" s="24">
        <v>4.5999999999999996</v>
      </c>
      <c r="F10" s="23">
        <v>1</v>
      </c>
      <c r="H10" s="39"/>
      <c r="I10" s="39"/>
      <c r="J10" s="39"/>
      <c r="K10" s="39"/>
      <c r="L10" s="39"/>
      <c r="M10" s="39"/>
      <c r="N10" s="39"/>
      <c r="O10" s="39"/>
      <c r="P10" s="39"/>
      <c r="Q10" s="39" t="str">
        <v>R-sq (N)</v>
      </c>
      <c r="R10" s="71">
        <v>0.45440511362158942</v>
      </c>
      <c r="S10" s="39"/>
      <c r="T10" s="39"/>
      <c r="U10" s="39"/>
      <c r="V10" s="39"/>
      <c r="W10" s="39"/>
      <c r="X10" s="39"/>
      <c r="Y10" s="39"/>
      <c r="Z10" s="39"/>
      <c r="AA10" s="39"/>
      <c r="AB10" s="39"/>
      <c r="AC10" s="39"/>
      <c r="AD10" s="39"/>
      <c r="AE10" s="39"/>
      <c r="AF10" s="39"/>
      <c r="AG10" s="39"/>
      <c r="AH10" s="39"/>
    </row>
    <row r="11" spans="1:34" ht="15" x14ac:dyDescent="0.2">
      <c r="A11" s="23">
        <v>0</v>
      </c>
      <c r="B11" s="24">
        <v>6.4</v>
      </c>
      <c r="C11" s="25">
        <v>4.5</v>
      </c>
      <c r="D11" s="24">
        <v>5.7</v>
      </c>
      <c r="E11" s="24">
        <v>4.4000000000000004</v>
      </c>
      <c r="F11" s="23">
        <v>0</v>
      </c>
      <c r="H11" s="39"/>
      <c r="I11" s="39"/>
      <c r="J11" s="39"/>
      <c r="K11" s="39"/>
      <c r="L11" s="39"/>
      <c r="M11" s="39"/>
      <c r="N11" s="39"/>
      <c r="O11" s="39"/>
      <c r="P11" s="39"/>
      <c r="Q11" s="39" t="str">
        <v>AIC</v>
      </c>
      <c r="R11" s="71">
        <v>205.91204854607255</v>
      </c>
      <c r="S11" s="39"/>
      <c r="T11" s="39"/>
      <c r="U11" s="39"/>
      <c r="V11" s="39"/>
      <c r="W11" s="39"/>
      <c r="X11" s="39"/>
      <c r="Y11" s="39"/>
      <c r="Z11" s="39"/>
      <c r="AA11" s="39"/>
      <c r="AB11" s="39"/>
      <c r="AC11" s="39" t="s">
        <v>340</v>
      </c>
      <c r="AD11" s="76">
        <f>[1]!LogitAUC(A2:F201,I4:I9)</f>
        <v>0.84789999999999954</v>
      </c>
      <c r="AE11" s="39"/>
      <c r="AF11" s="39"/>
      <c r="AG11" s="39"/>
      <c r="AH11" s="39"/>
    </row>
    <row r="12" spans="1:34" ht="15" x14ac:dyDescent="0.2">
      <c r="A12" s="23">
        <v>1</v>
      </c>
      <c r="B12" s="24">
        <v>8.6999999999999993</v>
      </c>
      <c r="C12" s="25">
        <v>4.7</v>
      </c>
      <c r="D12" s="24">
        <v>4.5999999999999996</v>
      </c>
      <c r="E12" s="24">
        <v>4</v>
      </c>
      <c r="F12" s="23">
        <v>1</v>
      </c>
      <c r="H12" s="39"/>
      <c r="I12" s="39"/>
      <c r="J12" s="39"/>
      <c r="K12" s="39"/>
      <c r="L12" s="39"/>
      <c r="M12" s="39"/>
      <c r="N12" s="39"/>
      <c r="O12" s="39"/>
      <c r="P12" s="39"/>
      <c r="Q12" s="39" t="str">
        <v>BIC</v>
      </c>
      <c r="R12" s="77">
        <v>225.70195274536076</v>
      </c>
      <c r="S12" s="39"/>
      <c r="T12" s="39"/>
      <c r="U12" s="39"/>
      <c r="V12" s="39"/>
      <c r="W12" s="39"/>
      <c r="X12" s="39"/>
      <c r="Y12" s="39"/>
      <c r="Z12" s="39"/>
      <c r="AA12" s="39"/>
      <c r="AB12" s="39"/>
      <c r="AC12" s="39"/>
      <c r="AD12" s="39"/>
      <c r="AE12" s="39"/>
      <c r="AF12" s="39"/>
      <c r="AG12" s="39"/>
      <c r="AH12" s="39"/>
    </row>
    <row r="13" spans="1:34" ht="15" x14ac:dyDescent="0.2">
      <c r="A13" s="23">
        <v>0</v>
      </c>
      <c r="B13" s="24">
        <v>6.1</v>
      </c>
      <c r="C13" s="25">
        <v>4.9000000000000004</v>
      </c>
      <c r="D13" s="24">
        <v>6.4</v>
      </c>
      <c r="E13" s="24">
        <v>3.2</v>
      </c>
      <c r="F13" s="23">
        <v>0</v>
      </c>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row>
    <row r="14" spans="1:34" ht="15" x14ac:dyDescent="0.2">
      <c r="A14" s="23">
        <v>1</v>
      </c>
      <c r="B14" s="24">
        <v>9.5</v>
      </c>
      <c r="C14" s="25">
        <v>7.1</v>
      </c>
      <c r="D14" s="24">
        <v>6.6</v>
      </c>
      <c r="E14" s="24">
        <v>4.4000000000000004</v>
      </c>
      <c r="F14" s="23">
        <v>1</v>
      </c>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row>
    <row r="15" spans="1:34" ht="15" x14ac:dyDescent="0.2">
      <c r="A15" s="23">
        <v>1</v>
      </c>
      <c r="B15" s="24">
        <v>9.1999999999999993</v>
      </c>
      <c r="C15" s="25">
        <v>5.4</v>
      </c>
      <c r="D15" s="24">
        <v>4.8</v>
      </c>
      <c r="E15" s="24">
        <v>4.2</v>
      </c>
      <c r="F15" s="23">
        <v>0</v>
      </c>
    </row>
    <row r="16" spans="1:34" ht="15" x14ac:dyDescent="0.2">
      <c r="A16" s="23">
        <v>1</v>
      </c>
      <c r="B16" s="24">
        <v>6.3</v>
      </c>
      <c r="C16" s="25">
        <v>4.5</v>
      </c>
      <c r="D16" s="24">
        <v>5.9</v>
      </c>
      <c r="E16" s="24">
        <v>5.2</v>
      </c>
      <c r="F16" s="23">
        <v>1</v>
      </c>
    </row>
    <row r="17" spans="1:6" ht="15" x14ac:dyDescent="0.2">
      <c r="A17" s="23">
        <v>0</v>
      </c>
      <c r="B17" s="24">
        <v>8.6999999999999993</v>
      </c>
      <c r="C17" s="25">
        <v>3.2</v>
      </c>
      <c r="D17" s="24">
        <v>3.8</v>
      </c>
      <c r="E17" s="24">
        <v>4.5</v>
      </c>
      <c r="F17" s="23">
        <v>0</v>
      </c>
    </row>
    <row r="18" spans="1:6" ht="15" x14ac:dyDescent="0.2">
      <c r="A18" s="23">
        <v>1</v>
      </c>
      <c r="B18" s="24">
        <v>5.7</v>
      </c>
      <c r="C18" s="25">
        <v>4</v>
      </c>
      <c r="D18" s="24">
        <v>5.0999999999999996</v>
      </c>
      <c r="E18" s="24">
        <v>4.5</v>
      </c>
      <c r="F18" s="23">
        <v>1</v>
      </c>
    </row>
    <row r="19" spans="1:6" ht="15" x14ac:dyDescent="0.2">
      <c r="A19" s="23">
        <v>0</v>
      </c>
      <c r="B19" s="24">
        <v>5.9</v>
      </c>
      <c r="C19" s="25">
        <v>5.6</v>
      </c>
      <c r="D19" s="24">
        <v>5.5</v>
      </c>
      <c r="E19" s="24">
        <v>4.8</v>
      </c>
      <c r="F19" s="23">
        <v>0</v>
      </c>
    </row>
    <row r="20" spans="1:6" ht="15" x14ac:dyDescent="0.2">
      <c r="A20" s="23">
        <v>0</v>
      </c>
      <c r="B20" s="24">
        <v>5.6</v>
      </c>
      <c r="C20" s="25">
        <v>4.9000000000000004</v>
      </c>
      <c r="D20" s="24">
        <v>5.6</v>
      </c>
      <c r="E20" s="24">
        <v>4.5</v>
      </c>
      <c r="F20" s="23">
        <v>1</v>
      </c>
    </row>
    <row r="21" spans="1:6" ht="15" x14ac:dyDescent="0.2">
      <c r="A21" s="23">
        <v>0</v>
      </c>
      <c r="B21" s="24">
        <v>9.1</v>
      </c>
      <c r="C21" s="25">
        <v>6</v>
      </c>
      <c r="D21" s="24">
        <v>7.1</v>
      </c>
      <c r="E21" s="24">
        <v>4.4000000000000004</v>
      </c>
      <c r="F21" s="23">
        <v>1</v>
      </c>
    </row>
    <row r="22" spans="1:6" ht="15" x14ac:dyDescent="0.2">
      <c r="A22" s="23">
        <v>0</v>
      </c>
      <c r="B22" s="24">
        <v>5.2</v>
      </c>
      <c r="C22" s="25">
        <v>3.8</v>
      </c>
      <c r="D22" s="24">
        <v>5</v>
      </c>
      <c r="E22" s="24">
        <v>3.3</v>
      </c>
      <c r="F22" s="23">
        <v>0</v>
      </c>
    </row>
    <row r="23" spans="1:6" ht="15" x14ac:dyDescent="0.2">
      <c r="A23" s="23">
        <v>1</v>
      </c>
      <c r="B23" s="24">
        <v>9.6</v>
      </c>
      <c r="C23" s="25">
        <v>7.2</v>
      </c>
      <c r="D23" s="24">
        <v>7.8</v>
      </c>
      <c r="E23" s="24">
        <v>4.3</v>
      </c>
      <c r="F23" s="23">
        <v>1</v>
      </c>
    </row>
    <row r="24" spans="1:6" ht="15" x14ac:dyDescent="0.2">
      <c r="A24" s="23">
        <v>1</v>
      </c>
      <c r="B24" s="24">
        <v>8.6</v>
      </c>
      <c r="C24" s="25">
        <v>5.0999999999999996</v>
      </c>
      <c r="D24" s="24">
        <v>4.7</v>
      </c>
      <c r="E24" s="24">
        <v>4</v>
      </c>
      <c r="F24" s="23">
        <v>1</v>
      </c>
    </row>
    <row r="25" spans="1:6" ht="15" x14ac:dyDescent="0.2">
      <c r="A25" s="23">
        <v>1</v>
      </c>
      <c r="B25" s="24">
        <v>9.3000000000000007</v>
      </c>
      <c r="C25" s="25">
        <v>3.9</v>
      </c>
      <c r="D25" s="24">
        <v>4.5</v>
      </c>
      <c r="E25" s="24">
        <v>4.5</v>
      </c>
      <c r="F25" s="23">
        <v>1</v>
      </c>
    </row>
    <row r="26" spans="1:6" ht="15" x14ac:dyDescent="0.2">
      <c r="A26" s="23">
        <v>0</v>
      </c>
      <c r="B26" s="24">
        <v>6</v>
      </c>
      <c r="C26" s="25">
        <v>4.0999999999999996</v>
      </c>
      <c r="D26" s="24">
        <v>5.3</v>
      </c>
      <c r="E26" s="24">
        <v>4</v>
      </c>
      <c r="F26" s="23">
        <v>0</v>
      </c>
    </row>
    <row r="27" spans="1:6" ht="15" x14ac:dyDescent="0.2">
      <c r="A27" s="23">
        <v>0</v>
      </c>
      <c r="B27" s="24">
        <v>6.4</v>
      </c>
      <c r="C27" s="25">
        <v>3.6</v>
      </c>
      <c r="D27" s="24">
        <v>5.3</v>
      </c>
      <c r="E27" s="24">
        <v>3.9</v>
      </c>
      <c r="F27" s="23">
        <v>0</v>
      </c>
    </row>
    <row r="28" spans="1:6" ht="15" x14ac:dyDescent="0.2">
      <c r="A28" s="23">
        <v>0</v>
      </c>
      <c r="B28" s="24">
        <v>8.5</v>
      </c>
      <c r="C28" s="25">
        <v>3</v>
      </c>
      <c r="D28" s="24">
        <v>3.7</v>
      </c>
      <c r="E28" s="24">
        <v>4.4000000000000004</v>
      </c>
      <c r="F28" s="23">
        <v>1</v>
      </c>
    </row>
    <row r="29" spans="1:6" ht="15" x14ac:dyDescent="0.2">
      <c r="A29" s="23">
        <v>0</v>
      </c>
      <c r="B29" s="24">
        <v>7</v>
      </c>
      <c r="C29" s="25">
        <v>3.3</v>
      </c>
      <c r="D29" s="24">
        <v>4.2</v>
      </c>
      <c r="E29" s="24">
        <v>3.7</v>
      </c>
      <c r="F29" s="23">
        <v>0</v>
      </c>
    </row>
    <row r="30" spans="1:6" ht="15" x14ac:dyDescent="0.2">
      <c r="A30" s="23">
        <v>0</v>
      </c>
      <c r="B30" s="24">
        <v>8.5</v>
      </c>
      <c r="C30" s="25">
        <v>3</v>
      </c>
      <c r="D30" s="24">
        <v>3.7</v>
      </c>
      <c r="E30" s="24">
        <v>4.4000000000000004</v>
      </c>
      <c r="F30" s="23">
        <v>0</v>
      </c>
    </row>
    <row r="31" spans="1:6" ht="15" x14ac:dyDescent="0.2">
      <c r="A31" s="23">
        <v>0</v>
      </c>
      <c r="B31" s="24">
        <v>7.6</v>
      </c>
      <c r="C31" s="25">
        <v>3.6</v>
      </c>
      <c r="D31" s="24">
        <v>4.5999999999999996</v>
      </c>
      <c r="E31" s="24">
        <v>3.5</v>
      </c>
      <c r="F31" s="23">
        <v>0</v>
      </c>
    </row>
    <row r="32" spans="1:6" ht="15" x14ac:dyDescent="0.2">
      <c r="A32" s="23">
        <v>1</v>
      </c>
      <c r="B32" s="24">
        <v>6.9</v>
      </c>
      <c r="C32" s="25">
        <v>3.4</v>
      </c>
      <c r="D32" s="24">
        <v>4.7</v>
      </c>
      <c r="E32" s="24">
        <v>3.3</v>
      </c>
      <c r="F32" s="23">
        <v>0</v>
      </c>
    </row>
    <row r="33" spans="1:6" ht="15" x14ac:dyDescent="0.2">
      <c r="A33" s="23">
        <v>0</v>
      </c>
      <c r="B33" s="24">
        <v>8.1</v>
      </c>
      <c r="C33" s="25">
        <v>2.5</v>
      </c>
      <c r="D33" s="24">
        <v>3.8</v>
      </c>
      <c r="E33" s="24">
        <v>3</v>
      </c>
      <c r="F33" s="23">
        <v>0</v>
      </c>
    </row>
    <row r="34" spans="1:6" ht="15" x14ac:dyDescent="0.2">
      <c r="A34" s="23">
        <v>0</v>
      </c>
      <c r="B34" s="24">
        <v>6.7</v>
      </c>
      <c r="C34" s="25">
        <v>3.7</v>
      </c>
      <c r="D34" s="24">
        <v>4.9000000000000004</v>
      </c>
      <c r="E34" s="24">
        <v>3.4</v>
      </c>
      <c r="F34" s="23">
        <v>0</v>
      </c>
    </row>
    <row r="35" spans="1:6" ht="15" x14ac:dyDescent="0.2">
      <c r="A35" s="23">
        <v>0</v>
      </c>
      <c r="B35" s="24">
        <v>8</v>
      </c>
      <c r="C35" s="25">
        <v>4.8</v>
      </c>
      <c r="D35" s="24">
        <v>4.7</v>
      </c>
      <c r="E35" s="24">
        <v>4.2</v>
      </c>
      <c r="F35" s="23">
        <v>1</v>
      </c>
    </row>
    <row r="36" spans="1:6" ht="15" x14ac:dyDescent="0.2">
      <c r="A36" s="23">
        <v>0</v>
      </c>
      <c r="B36" s="24">
        <v>6.7</v>
      </c>
      <c r="C36" s="25">
        <v>4</v>
      </c>
      <c r="D36" s="24">
        <v>6.8</v>
      </c>
      <c r="E36" s="24">
        <v>3.5</v>
      </c>
      <c r="F36" s="23">
        <v>0</v>
      </c>
    </row>
    <row r="37" spans="1:6" ht="15" x14ac:dyDescent="0.2">
      <c r="A37" s="23">
        <v>0</v>
      </c>
      <c r="B37" s="24">
        <v>8.6999999999999993</v>
      </c>
      <c r="C37" s="25">
        <v>3.2</v>
      </c>
      <c r="D37" s="24">
        <v>2.9</v>
      </c>
      <c r="E37" s="24">
        <v>2.5</v>
      </c>
      <c r="F37" s="23">
        <v>0</v>
      </c>
    </row>
    <row r="38" spans="1:6" ht="15" x14ac:dyDescent="0.2">
      <c r="A38" s="23">
        <v>1</v>
      </c>
      <c r="B38" s="24">
        <v>9</v>
      </c>
      <c r="C38" s="25">
        <v>3.4</v>
      </c>
      <c r="D38" s="24">
        <v>4.5</v>
      </c>
      <c r="E38" s="24">
        <v>3.5</v>
      </c>
      <c r="F38" s="23">
        <v>1</v>
      </c>
    </row>
    <row r="39" spans="1:6" ht="15" x14ac:dyDescent="0.2">
      <c r="A39" s="23">
        <v>1</v>
      </c>
      <c r="B39" s="24">
        <v>9.6</v>
      </c>
      <c r="C39" s="25">
        <v>5.6</v>
      </c>
      <c r="D39" s="24">
        <v>5.5</v>
      </c>
      <c r="E39" s="24">
        <v>4.9000000000000004</v>
      </c>
      <c r="F39" s="23">
        <v>1</v>
      </c>
    </row>
    <row r="40" spans="1:6" ht="15" x14ac:dyDescent="0.2">
      <c r="A40" s="23">
        <v>0</v>
      </c>
      <c r="B40" s="24">
        <v>8.1999999999999993</v>
      </c>
      <c r="C40" s="25">
        <v>3.6</v>
      </c>
      <c r="D40" s="24">
        <v>5</v>
      </c>
      <c r="E40" s="24">
        <v>4.5</v>
      </c>
      <c r="F40" s="23">
        <v>0</v>
      </c>
    </row>
    <row r="41" spans="1:6" ht="15" x14ac:dyDescent="0.2">
      <c r="A41" s="23">
        <v>0</v>
      </c>
      <c r="B41" s="24">
        <v>6.1</v>
      </c>
      <c r="C41" s="25">
        <v>4.9000000000000004</v>
      </c>
      <c r="D41" s="24">
        <v>6.4</v>
      </c>
      <c r="E41" s="24">
        <v>3.2</v>
      </c>
      <c r="F41" s="23">
        <v>0</v>
      </c>
    </row>
    <row r="42" spans="1:6" ht="15" x14ac:dyDescent="0.2">
      <c r="A42" s="23">
        <v>0</v>
      </c>
      <c r="B42" s="24">
        <v>8.3000000000000007</v>
      </c>
      <c r="C42" s="25">
        <v>4.9000000000000004</v>
      </c>
      <c r="D42" s="24">
        <v>5.2</v>
      </c>
      <c r="E42" s="24">
        <v>3.9</v>
      </c>
      <c r="F42" s="23">
        <v>1</v>
      </c>
    </row>
    <row r="43" spans="1:6" ht="15" x14ac:dyDescent="0.2">
      <c r="A43" s="23">
        <v>1</v>
      </c>
      <c r="B43" s="24">
        <v>9.4</v>
      </c>
      <c r="C43" s="25">
        <v>5.3</v>
      </c>
      <c r="D43" s="24">
        <v>4.9000000000000004</v>
      </c>
      <c r="E43" s="24">
        <v>4.0999999999999996</v>
      </c>
      <c r="F43" s="23">
        <v>1</v>
      </c>
    </row>
    <row r="44" spans="1:6" ht="15" x14ac:dyDescent="0.2">
      <c r="A44" s="23">
        <v>1</v>
      </c>
      <c r="B44" s="24">
        <v>9.3000000000000007</v>
      </c>
      <c r="C44" s="25">
        <v>5.0999999999999996</v>
      </c>
      <c r="D44" s="24">
        <v>6.3</v>
      </c>
      <c r="E44" s="24">
        <v>4.3</v>
      </c>
      <c r="F44" s="23">
        <v>1</v>
      </c>
    </row>
    <row r="45" spans="1:6" ht="15" x14ac:dyDescent="0.2">
      <c r="A45" s="23">
        <v>1</v>
      </c>
      <c r="B45" s="24">
        <v>5.0999999999999996</v>
      </c>
      <c r="C45" s="25">
        <v>6.6</v>
      </c>
      <c r="D45" s="24">
        <v>7.8</v>
      </c>
      <c r="E45" s="24">
        <v>4.5</v>
      </c>
      <c r="F45" s="23">
        <v>1</v>
      </c>
    </row>
    <row r="46" spans="1:6" ht="15" x14ac:dyDescent="0.2">
      <c r="A46" s="23">
        <v>0</v>
      </c>
      <c r="B46" s="24">
        <v>8</v>
      </c>
      <c r="C46" s="25">
        <v>2.5</v>
      </c>
      <c r="D46" s="24">
        <v>3</v>
      </c>
      <c r="E46" s="24">
        <v>4.7</v>
      </c>
      <c r="F46" s="23">
        <v>0</v>
      </c>
    </row>
    <row r="47" spans="1:6" ht="15" x14ac:dyDescent="0.2">
      <c r="A47" s="23">
        <v>0</v>
      </c>
      <c r="B47" s="24">
        <v>5.9</v>
      </c>
      <c r="C47" s="25">
        <v>5.6</v>
      </c>
      <c r="D47" s="24">
        <v>5.5</v>
      </c>
      <c r="E47" s="24">
        <v>4.8</v>
      </c>
      <c r="F47" s="23">
        <v>1</v>
      </c>
    </row>
    <row r="48" spans="1:6" ht="15" x14ac:dyDescent="0.2">
      <c r="A48" s="23">
        <v>1</v>
      </c>
      <c r="B48" s="24">
        <v>10</v>
      </c>
      <c r="C48" s="25">
        <v>5.8</v>
      </c>
      <c r="D48" s="24">
        <v>4.5</v>
      </c>
      <c r="E48" s="24">
        <v>3.5</v>
      </c>
      <c r="F48" s="23">
        <v>1</v>
      </c>
    </row>
    <row r="49" spans="1:6" ht="15" x14ac:dyDescent="0.2">
      <c r="A49" s="23">
        <v>0</v>
      </c>
      <c r="B49" s="24">
        <v>5.7</v>
      </c>
      <c r="C49" s="25">
        <v>3.8</v>
      </c>
      <c r="D49" s="24">
        <v>6</v>
      </c>
      <c r="E49" s="24">
        <v>5.2</v>
      </c>
      <c r="F49" s="23">
        <v>1</v>
      </c>
    </row>
    <row r="50" spans="1:6" ht="15" x14ac:dyDescent="0.2">
      <c r="A50" s="23">
        <v>1</v>
      </c>
      <c r="B50" s="24">
        <v>9.9</v>
      </c>
      <c r="C50" s="25">
        <v>5.2</v>
      </c>
      <c r="D50" s="24">
        <v>6.7</v>
      </c>
      <c r="E50" s="24">
        <v>3.9</v>
      </c>
      <c r="F50" s="23">
        <v>1</v>
      </c>
    </row>
    <row r="51" spans="1:6" ht="15" x14ac:dyDescent="0.2">
      <c r="A51" s="23">
        <v>1</v>
      </c>
      <c r="B51" s="24">
        <v>7.9</v>
      </c>
      <c r="C51" s="25">
        <v>3.9</v>
      </c>
      <c r="D51" s="24">
        <v>5.8</v>
      </c>
      <c r="E51" s="24">
        <v>4.3</v>
      </c>
      <c r="F51" s="23">
        <v>1</v>
      </c>
    </row>
    <row r="52" spans="1:6" ht="15" x14ac:dyDescent="0.2">
      <c r="A52" s="23">
        <v>0</v>
      </c>
      <c r="B52" s="24">
        <v>6.7</v>
      </c>
      <c r="C52" s="25">
        <v>3.6</v>
      </c>
      <c r="D52" s="24">
        <v>4.8</v>
      </c>
      <c r="E52" s="24">
        <v>2.8</v>
      </c>
      <c r="F52" s="23">
        <v>1</v>
      </c>
    </row>
    <row r="53" spans="1:6" ht="15" x14ac:dyDescent="0.2">
      <c r="A53" s="23">
        <v>0</v>
      </c>
      <c r="B53" s="24">
        <v>8.1999999999999993</v>
      </c>
      <c r="C53" s="25">
        <v>4.2</v>
      </c>
      <c r="D53" s="24">
        <v>3.1</v>
      </c>
      <c r="E53" s="24">
        <v>4.9000000000000004</v>
      </c>
      <c r="F53" s="23">
        <v>1</v>
      </c>
    </row>
    <row r="54" spans="1:6" ht="15" x14ac:dyDescent="0.2">
      <c r="A54" s="23">
        <v>1</v>
      </c>
      <c r="B54" s="24">
        <v>9.4</v>
      </c>
      <c r="C54" s="25">
        <v>4</v>
      </c>
      <c r="D54" s="24">
        <v>4.5999999999999996</v>
      </c>
      <c r="E54" s="24">
        <v>4.5999999999999996</v>
      </c>
      <c r="F54" s="23">
        <v>1</v>
      </c>
    </row>
    <row r="55" spans="1:6" ht="15" x14ac:dyDescent="0.2">
      <c r="A55" s="23">
        <v>1</v>
      </c>
      <c r="B55" s="24">
        <v>6.9</v>
      </c>
      <c r="C55" s="25">
        <v>3.4</v>
      </c>
      <c r="D55" s="24">
        <v>4.7</v>
      </c>
      <c r="E55" s="24">
        <v>3.3</v>
      </c>
      <c r="F55" s="23">
        <v>1</v>
      </c>
    </row>
    <row r="56" spans="1:6" ht="15" x14ac:dyDescent="0.2">
      <c r="A56" s="23">
        <v>0</v>
      </c>
      <c r="B56" s="24">
        <v>8</v>
      </c>
      <c r="C56" s="25">
        <v>4.8</v>
      </c>
      <c r="D56" s="24">
        <v>4.7</v>
      </c>
      <c r="E56" s="24">
        <v>4.2</v>
      </c>
      <c r="F56" s="23">
        <v>1</v>
      </c>
    </row>
    <row r="57" spans="1:6" ht="15" x14ac:dyDescent="0.2">
      <c r="A57" s="23">
        <v>0</v>
      </c>
      <c r="B57" s="24">
        <v>9.3000000000000007</v>
      </c>
      <c r="C57" s="25">
        <v>5.3</v>
      </c>
      <c r="D57" s="24">
        <v>5.5</v>
      </c>
      <c r="E57" s="24">
        <v>3.4</v>
      </c>
      <c r="F57" s="23">
        <v>1</v>
      </c>
    </row>
    <row r="58" spans="1:6" ht="15" x14ac:dyDescent="0.2">
      <c r="A58" s="23">
        <v>1</v>
      </c>
      <c r="B58" s="24">
        <v>7.4</v>
      </c>
      <c r="C58" s="25">
        <v>6.6</v>
      </c>
      <c r="D58" s="24">
        <v>6.9</v>
      </c>
      <c r="E58" s="24">
        <v>5.5</v>
      </c>
      <c r="F58" s="23">
        <v>1</v>
      </c>
    </row>
    <row r="59" spans="1:6" ht="15" x14ac:dyDescent="0.2">
      <c r="A59" s="23">
        <v>0</v>
      </c>
      <c r="B59" s="24">
        <v>7.6</v>
      </c>
      <c r="C59" s="25">
        <v>3.6</v>
      </c>
      <c r="D59" s="24">
        <v>5.4</v>
      </c>
      <c r="E59" s="24">
        <v>4</v>
      </c>
      <c r="F59" s="23">
        <v>1</v>
      </c>
    </row>
    <row r="60" spans="1:6" ht="15" x14ac:dyDescent="0.2">
      <c r="A60" s="23">
        <v>0</v>
      </c>
      <c r="B60" s="24">
        <v>10</v>
      </c>
      <c r="C60" s="25">
        <v>4.3</v>
      </c>
      <c r="D60" s="24">
        <v>4.5</v>
      </c>
      <c r="E60" s="24">
        <v>3.5</v>
      </c>
      <c r="F60" s="23">
        <v>0</v>
      </c>
    </row>
    <row r="61" spans="1:6" ht="15" x14ac:dyDescent="0.2">
      <c r="A61" s="23">
        <v>0</v>
      </c>
      <c r="B61" s="24">
        <v>9.9</v>
      </c>
      <c r="C61" s="25">
        <v>4.3</v>
      </c>
      <c r="D61" s="24">
        <v>3.5</v>
      </c>
      <c r="E61" s="24">
        <v>4</v>
      </c>
      <c r="F61" s="23">
        <v>1</v>
      </c>
    </row>
    <row r="62" spans="1:6" ht="15" x14ac:dyDescent="0.2">
      <c r="A62" s="23">
        <v>0</v>
      </c>
      <c r="B62" s="24">
        <v>8.6999999999999993</v>
      </c>
      <c r="C62" s="25">
        <v>3.2</v>
      </c>
      <c r="D62" s="24">
        <v>3.8</v>
      </c>
      <c r="E62" s="24">
        <v>4.5</v>
      </c>
      <c r="F62" s="23">
        <v>0</v>
      </c>
    </row>
    <row r="63" spans="1:6" ht="15" x14ac:dyDescent="0.2">
      <c r="A63" s="23">
        <v>1</v>
      </c>
      <c r="B63" s="24">
        <v>8.4</v>
      </c>
      <c r="C63" s="25">
        <v>5.3</v>
      </c>
      <c r="D63" s="24">
        <v>5.9</v>
      </c>
      <c r="E63" s="24">
        <v>3.6</v>
      </c>
      <c r="F63" s="23">
        <v>1</v>
      </c>
    </row>
    <row r="64" spans="1:6" ht="15" x14ac:dyDescent="0.2">
      <c r="A64" s="23">
        <v>1</v>
      </c>
      <c r="B64" s="24">
        <v>8.8000000000000007</v>
      </c>
      <c r="C64" s="25">
        <v>5.4</v>
      </c>
      <c r="D64" s="24">
        <v>4.8</v>
      </c>
      <c r="E64" s="24">
        <v>2.9</v>
      </c>
      <c r="F64" s="23">
        <v>0</v>
      </c>
    </row>
    <row r="65" spans="1:6" ht="15" x14ac:dyDescent="0.2">
      <c r="A65" s="23">
        <v>0</v>
      </c>
      <c r="B65" s="24">
        <v>7.7</v>
      </c>
      <c r="C65" s="25">
        <v>3.7</v>
      </c>
      <c r="D65" s="24">
        <v>3.4</v>
      </c>
      <c r="E65" s="24">
        <v>2.6</v>
      </c>
      <c r="F65" s="23">
        <v>0</v>
      </c>
    </row>
    <row r="66" spans="1:6" ht="15" x14ac:dyDescent="0.2">
      <c r="A66" s="23">
        <v>0</v>
      </c>
      <c r="B66" s="24">
        <v>6.6</v>
      </c>
      <c r="C66" s="25">
        <v>3.6</v>
      </c>
      <c r="D66" s="24">
        <v>4.8</v>
      </c>
      <c r="E66" s="24">
        <v>2.8</v>
      </c>
      <c r="F66" s="23">
        <v>0</v>
      </c>
    </row>
    <row r="67" spans="1:6" ht="15" x14ac:dyDescent="0.2">
      <c r="A67" s="23">
        <v>0</v>
      </c>
      <c r="B67" s="24">
        <v>5.7</v>
      </c>
      <c r="C67" s="25">
        <v>5.3</v>
      </c>
      <c r="D67" s="24">
        <v>6</v>
      </c>
      <c r="E67" s="24">
        <v>5.2</v>
      </c>
      <c r="F67" s="23">
        <v>0</v>
      </c>
    </row>
    <row r="68" spans="1:6" ht="15" x14ac:dyDescent="0.2">
      <c r="A68" s="23">
        <v>0</v>
      </c>
      <c r="B68" s="24">
        <v>5.7</v>
      </c>
      <c r="C68" s="25">
        <v>4</v>
      </c>
      <c r="D68" s="24">
        <v>5.0999999999999996</v>
      </c>
      <c r="E68" s="24">
        <v>4.5</v>
      </c>
      <c r="F68" s="23">
        <v>0</v>
      </c>
    </row>
    <row r="69" spans="1:6" ht="15" x14ac:dyDescent="0.2">
      <c r="A69" s="23">
        <v>1</v>
      </c>
      <c r="B69" s="24">
        <v>5.5</v>
      </c>
      <c r="C69" s="25">
        <v>5.2</v>
      </c>
      <c r="D69" s="24">
        <v>4.9000000000000004</v>
      </c>
      <c r="E69" s="24">
        <v>4.3</v>
      </c>
      <c r="F69" s="23">
        <v>0</v>
      </c>
    </row>
    <row r="70" spans="1:6" ht="15" x14ac:dyDescent="0.2">
      <c r="A70" s="23">
        <v>0</v>
      </c>
      <c r="B70" s="24">
        <v>7.5</v>
      </c>
      <c r="C70" s="25">
        <v>3.5</v>
      </c>
      <c r="D70" s="24">
        <v>4.5</v>
      </c>
      <c r="E70" s="24">
        <v>3.4</v>
      </c>
      <c r="F70" s="23">
        <v>0</v>
      </c>
    </row>
    <row r="71" spans="1:6" ht="15" x14ac:dyDescent="0.2">
      <c r="A71" s="23">
        <v>0</v>
      </c>
      <c r="B71" s="24">
        <v>6.4</v>
      </c>
      <c r="C71" s="25">
        <v>5.0999999999999996</v>
      </c>
      <c r="D71" s="24">
        <v>5.3</v>
      </c>
      <c r="E71" s="24">
        <v>3.9</v>
      </c>
      <c r="F71" s="23">
        <v>0</v>
      </c>
    </row>
    <row r="72" spans="1:6" ht="15" x14ac:dyDescent="0.2">
      <c r="A72" s="23">
        <v>0</v>
      </c>
      <c r="B72" s="24">
        <v>9.1</v>
      </c>
      <c r="C72" s="25">
        <v>6</v>
      </c>
      <c r="D72" s="24">
        <v>7.1</v>
      </c>
      <c r="E72" s="24">
        <v>4.4000000000000004</v>
      </c>
      <c r="F72" s="23">
        <v>1</v>
      </c>
    </row>
    <row r="73" spans="1:6" ht="15" x14ac:dyDescent="0.2">
      <c r="A73" s="23">
        <v>1</v>
      </c>
      <c r="B73" s="24">
        <v>6.7</v>
      </c>
      <c r="C73" s="25">
        <v>3.2</v>
      </c>
      <c r="D73" s="24">
        <v>4.5</v>
      </c>
      <c r="E73" s="24">
        <v>3.1</v>
      </c>
      <c r="F73" s="23">
        <v>0</v>
      </c>
    </row>
    <row r="74" spans="1:6" ht="15" x14ac:dyDescent="0.2">
      <c r="A74" s="23">
        <v>0</v>
      </c>
      <c r="B74" s="24">
        <v>6.5</v>
      </c>
      <c r="C74" s="25">
        <v>5.8</v>
      </c>
      <c r="D74" s="24">
        <v>6</v>
      </c>
      <c r="E74" s="24">
        <v>4.5999999999999996</v>
      </c>
      <c r="F74" s="23">
        <v>0</v>
      </c>
    </row>
    <row r="75" spans="1:6" ht="15" x14ac:dyDescent="0.2">
      <c r="A75" s="23">
        <v>1</v>
      </c>
      <c r="B75" s="24">
        <v>9.9</v>
      </c>
      <c r="C75" s="25">
        <v>5.2</v>
      </c>
      <c r="D75" s="24">
        <v>6.7</v>
      </c>
      <c r="E75" s="24">
        <v>3.9</v>
      </c>
      <c r="F75" s="23">
        <v>1</v>
      </c>
    </row>
    <row r="76" spans="1:6" ht="15" x14ac:dyDescent="0.2">
      <c r="A76" s="23">
        <v>1</v>
      </c>
      <c r="B76" s="24">
        <v>8.5</v>
      </c>
      <c r="C76" s="25">
        <v>5.4</v>
      </c>
      <c r="D76" s="24">
        <v>6</v>
      </c>
      <c r="E76" s="24">
        <v>3.7</v>
      </c>
      <c r="F76" s="23">
        <v>1</v>
      </c>
    </row>
    <row r="77" spans="1:6" ht="15" x14ac:dyDescent="0.2">
      <c r="A77" s="23">
        <v>0</v>
      </c>
      <c r="B77" s="24">
        <v>9.9</v>
      </c>
      <c r="C77" s="25">
        <v>4.5</v>
      </c>
      <c r="D77" s="24">
        <v>4.8</v>
      </c>
      <c r="E77" s="24">
        <v>3.8</v>
      </c>
      <c r="F77" s="23">
        <v>0</v>
      </c>
    </row>
    <row r="78" spans="1:6" ht="15" x14ac:dyDescent="0.2">
      <c r="A78" s="23">
        <v>1</v>
      </c>
      <c r="B78" s="24">
        <v>7.6</v>
      </c>
      <c r="C78" s="25">
        <v>3.6</v>
      </c>
      <c r="D78" s="24">
        <v>5</v>
      </c>
      <c r="E78" s="24">
        <v>3.9</v>
      </c>
      <c r="F78" s="23">
        <v>0</v>
      </c>
    </row>
    <row r="79" spans="1:6" ht="15" x14ac:dyDescent="0.2">
      <c r="A79" s="23">
        <v>1</v>
      </c>
      <c r="B79" s="24">
        <v>9.4</v>
      </c>
      <c r="C79" s="25">
        <v>5.3</v>
      </c>
      <c r="D79" s="24">
        <v>4.9000000000000004</v>
      </c>
      <c r="E79" s="24">
        <v>4.0999999999999996</v>
      </c>
      <c r="F79" s="23">
        <v>1</v>
      </c>
    </row>
    <row r="80" spans="1:6" ht="15" x14ac:dyDescent="0.2">
      <c r="A80" s="23">
        <v>1</v>
      </c>
      <c r="B80" s="24">
        <v>9.3000000000000007</v>
      </c>
      <c r="C80" s="25">
        <v>5</v>
      </c>
      <c r="D80" s="24">
        <v>5.9</v>
      </c>
      <c r="E80" s="24">
        <v>4.5999999999999996</v>
      </c>
      <c r="F80" s="23">
        <v>1</v>
      </c>
    </row>
    <row r="81" spans="1:6" ht="15" x14ac:dyDescent="0.2">
      <c r="A81" s="23">
        <v>0</v>
      </c>
      <c r="B81" s="24">
        <v>7.1</v>
      </c>
      <c r="C81" s="25">
        <v>3.4</v>
      </c>
      <c r="D81" s="24">
        <v>5.9</v>
      </c>
      <c r="E81" s="24">
        <v>2.7</v>
      </c>
      <c r="F81" s="23">
        <v>0</v>
      </c>
    </row>
    <row r="82" spans="1:6" ht="15" x14ac:dyDescent="0.2">
      <c r="A82" s="23">
        <v>0</v>
      </c>
      <c r="B82" s="24">
        <v>9.9</v>
      </c>
      <c r="C82" s="25">
        <v>4.5</v>
      </c>
      <c r="D82" s="24">
        <v>4.8</v>
      </c>
      <c r="E82" s="24">
        <v>3.8</v>
      </c>
      <c r="F82" s="23">
        <v>1</v>
      </c>
    </row>
    <row r="83" spans="1:6" ht="15" x14ac:dyDescent="0.2">
      <c r="A83" s="23">
        <v>0</v>
      </c>
      <c r="B83" s="24">
        <v>8.6999999999999993</v>
      </c>
      <c r="C83" s="25">
        <v>4.7</v>
      </c>
      <c r="D83" s="24">
        <v>4.5999999999999996</v>
      </c>
      <c r="E83" s="24">
        <v>4</v>
      </c>
      <c r="F83" s="23">
        <v>1</v>
      </c>
    </row>
    <row r="84" spans="1:6" ht="15" x14ac:dyDescent="0.2">
      <c r="A84" s="23">
        <v>1</v>
      </c>
      <c r="B84" s="24">
        <v>8.6</v>
      </c>
      <c r="C84" s="25">
        <v>4.4000000000000004</v>
      </c>
      <c r="D84" s="24">
        <v>4</v>
      </c>
      <c r="E84" s="24">
        <v>3</v>
      </c>
      <c r="F84" s="23">
        <v>0</v>
      </c>
    </row>
    <row r="85" spans="1:6" ht="15" x14ac:dyDescent="0.2">
      <c r="A85" s="23">
        <v>0</v>
      </c>
      <c r="B85" s="24">
        <v>6.4</v>
      </c>
      <c r="C85" s="25">
        <v>3.2</v>
      </c>
      <c r="D85" s="24">
        <v>5</v>
      </c>
      <c r="E85" s="24">
        <v>1.6</v>
      </c>
      <c r="F85" s="23">
        <v>0</v>
      </c>
    </row>
    <row r="86" spans="1:6" ht="15" x14ac:dyDescent="0.2">
      <c r="A86" s="23">
        <v>1</v>
      </c>
      <c r="B86" s="24">
        <v>7.7</v>
      </c>
      <c r="C86" s="25">
        <v>4.0999999999999996</v>
      </c>
      <c r="D86" s="24">
        <v>4.3</v>
      </c>
      <c r="E86" s="24">
        <v>4.3</v>
      </c>
      <c r="F86" s="23">
        <v>1</v>
      </c>
    </row>
    <row r="87" spans="1:6" ht="15" x14ac:dyDescent="0.2">
      <c r="A87" s="23">
        <v>0</v>
      </c>
      <c r="B87" s="24">
        <v>7.5</v>
      </c>
      <c r="C87" s="25">
        <v>3.5</v>
      </c>
      <c r="D87" s="24">
        <v>4.5</v>
      </c>
      <c r="E87" s="24">
        <v>3.4</v>
      </c>
      <c r="F87" s="23">
        <v>0</v>
      </c>
    </row>
    <row r="88" spans="1:6" ht="15" x14ac:dyDescent="0.2">
      <c r="A88" s="23">
        <v>0</v>
      </c>
      <c r="B88" s="24">
        <v>5</v>
      </c>
      <c r="C88" s="25">
        <v>3.6</v>
      </c>
      <c r="D88" s="24">
        <v>4.9000000000000004</v>
      </c>
      <c r="E88" s="24">
        <v>3.1</v>
      </c>
      <c r="F88" s="23">
        <v>0</v>
      </c>
    </row>
    <row r="89" spans="1:6" ht="15" x14ac:dyDescent="0.2">
      <c r="A89" s="23">
        <v>1</v>
      </c>
      <c r="B89" s="24">
        <v>7.7</v>
      </c>
      <c r="C89" s="25">
        <v>4.0999999999999996</v>
      </c>
      <c r="D89" s="24">
        <v>4.3</v>
      </c>
      <c r="E89" s="24">
        <v>4.3</v>
      </c>
      <c r="F89" s="23">
        <v>1</v>
      </c>
    </row>
    <row r="90" spans="1:6" ht="15" x14ac:dyDescent="0.2">
      <c r="A90" s="23">
        <v>1</v>
      </c>
      <c r="B90" s="24">
        <v>9.1</v>
      </c>
      <c r="C90" s="25">
        <v>3.6</v>
      </c>
      <c r="D90" s="24">
        <v>4.5999999999999996</v>
      </c>
      <c r="E90" s="24">
        <v>3.9</v>
      </c>
      <c r="F90" s="23">
        <v>0</v>
      </c>
    </row>
    <row r="91" spans="1:6" ht="15" x14ac:dyDescent="0.2">
      <c r="A91" s="23">
        <v>1</v>
      </c>
      <c r="B91" s="24">
        <v>5.5</v>
      </c>
      <c r="C91" s="25">
        <v>7</v>
      </c>
      <c r="D91" s="24">
        <v>8.1999999999999993</v>
      </c>
      <c r="E91" s="24">
        <v>4.9000000000000004</v>
      </c>
      <c r="F91" s="23">
        <v>1</v>
      </c>
    </row>
    <row r="92" spans="1:6" ht="15" x14ac:dyDescent="0.2">
      <c r="A92" s="23">
        <v>0</v>
      </c>
      <c r="B92" s="24">
        <v>9.1</v>
      </c>
      <c r="C92" s="25">
        <v>5.2</v>
      </c>
      <c r="D92" s="24">
        <v>5.4</v>
      </c>
      <c r="E92" s="24">
        <v>3.3</v>
      </c>
      <c r="F92" s="23">
        <v>1</v>
      </c>
    </row>
    <row r="93" spans="1:6" ht="15" x14ac:dyDescent="0.2">
      <c r="A93" s="23">
        <v>0</v>
      </c>
      <c r="B93" s="24">
        <v>7.1</v>
      </c>
      <c r="C93" s="25">
        <v>4.2</v>
      </c>
      <c r="D93" s="24">
        <v>4.5</v>
      </c>
      <c r="E93" s="24">
        <v>2.4</v>
      </c>
      <c r="F93" s="23">
        <v>0</v>
      </c>
    </row>
    <row r="94" spans="1:6" ht="15" x14ac:dyDescent="0.2">
      <c r="A94" s="23">
        <v>1</v>
      </c>
      <c r="B94" s="24">
        <v>9.1999999999999993</v>
      </c>
      <c r="C94" s="25">
        <v>5.4</v>
      </c>
      <c r="D94" s="24">
        <v>4.8</v>
      </c>
      <c r="E94" s="24">
        <v>4.2</v>
      </c>
      <c r="F94" s="23">
        <v>1</v>
      </c>
    </row>
    <row r="95" spans="1:6" ht="15" x14ac:dyDescent="0.2">
      <c r="A95" s="23">
        <v>1</v>
      </c>
      <c r="B95" s="24">
        <v>9.3000000000000007</v>
      </c>
      <c r="C95" s="25">
        <v>5</v>
      </c>
      <c r="D95" s="24">
        <v>5.9</v>
      </c>
      <c r="E95" s="24">
        <v>4.5999999999999996</v>
      </c>
      <c r="F95" s="23">
        <v>1</v>
      </c>
    </row>
    <row r="96" spans="1:6" ht="15" x14ac:dyDescent="0.2">
      <c r="A96" s="23">
        <v>0</v>
      </c>
      <c r="B96" s="24">
        <v>9.3000000000000007</v>
      </c>
      <c r="C96" s="25">
        <v>5.3</v>
      </c>
      <c r="D96" s="24">
        <v>5.5</v>
      </c>
      <c r="E96" s="24">
        <v>3.4</v>
      </c>
      <c r="F96" s="23">
        <v>1</v>
      </c>
    </row>
    <row r="97" spans="1:6" ht="15" x14ac:dyDescent="0.2">
      <c r="A97" s="23">
        <v>1</v>
      </c>
      <c r="B97" s="24">
        <v>8.6</v>
      </c>
      <c r="C97" s="25">
        <v>6.3</v>
      </c>
      <c r="D97" s="24">
        <v>5.7</v>
      </c>
      <c r="E97" s="24">
        <v>3.6</v>
      </c>
      <c r="F97" s="23">
        <v>1</v>
      </c>
    </row>
    <row r="98" spans="1:6" ht="15" x14ac:dyDescent="0.2">
      <c r="A98" s="23">
        <v>1</v>
      </c>
      <c r="B98" s="24">
        <v>7.4</v>
      </c>
      <c r="C98" s="25">
        <v>3.4</v>
      </c>
      <c r="D98" s="24">
        <v>4.8</v>
      </c>
      <c r="E98" s="24">
        <v>3.7</v>
      </c>
      <c r="F98" s="23">
        <v>0</v>
      </c>
    </row>
    <row r="99" spans="1:6" ht="15" x14ac:dyDescent="0.2">
      <c r="A99" s="23">
        <v>1</v>
      </c>
      <c r="B99" s="24">
        <v>8.6999999999999993</v>
      </c>
      <c r="C99" s="25">
        <v>4.7</v>
      </c>
      <c r="D99" s="24">
        <v>2.9</v>
      </c>
      <c r="E99" s="24">
        <v>2.5</v>
      </c>
      <c r="F99" s="23">
        <v>1</v>
      </c>
    </row>
    <row r="100" spans="1:6" ht="15" x14ac:dyDescent="0.2">
      <c r="A100" s="23">
        <v>1</v>
      </c>
      <c r="B100" s="24">
        <v>7.8</v>
      </c>
      <c r="C100" s="25">
        <v>4.9000000000000004</v>
      </c>
      <c r="D100" s="24">
        <v>7.1</v>
      </c>
      <c r="E100" s="24">
        <v>3.9</v>
      </c>
      <c r="F100" s="23">
        <v>1</v>
      </c>
    </row>
    <row r="101" spans="1:6" ht="15" x14ac:dyDescent="0.2">
      <c r="A101" s="23">
        <v>0</v>
      </c>
      <c r="B101" s="24">
        <v>7.9</v>
      </c>
      <c r="C101" s="25">
        <v>3</v>
      </c>
      <c r="D101" s="24">
        <v>4.8</v>
      </c>
      <c r="E101" s="24">
        <v>3.5</v>
      </c>
      <c r="F101" s="23">
        <v>1</v>
      </c>
    </row>
    <row r="102" spans="1:6" ht="15" x14ac:dyDescent="0.2">
      <c r="A102" s="23">
        <v>0</v>
      </c>
      <c r="B102" s="24">
        <v>7.6</v>
      </c>
      <c r="C102" s="25">
        <v>3.6</v>
      </c>
      <c r="D102" s="24">
        <v>4.5999999999999996</v>
      </c>
      <c r="E102" s="24">
        <v>3.5</v>
      </c>
      <c r="F102" s="23">
        <v>0</v>
      </c>
    </row>
    <row r="103" spans="1:6" ht="15" x14ac:dyDescent="0.2">
      <c r="A103" s="23">
        <v>1</v>
      </c>
      <c r="B103" s="24">
        <v>9.1999999999999993</v>
      </c>
      <c r="C103" s="25">
        <v>5</v>
      </c>
      <c r="D103" s="24">
        <v>6.2</v>
      </c>
      <c r="E103" s="24">
        <v>4.2</v>
      </c>
      <c r="F103" s="23">
        <v>1</v>
      </c>
    </row>
    <row r="104" spans="1:6" ht="15" x14ac:dyDescent="0.2">
      <c r="A104" s="23">
        <v>1</v>
      </c>
      <c r="B104" s="24">
        <v>7.7</v>
      </c>
      <c r="C104" s="25">
        <v>4.7</v>
      </c>
      <c r="D104" s="24">
        <v>7</v>
      </c>
      <c r="E104" s="24">
        <v>3.7</v>
      </c>
      <c r="F104" s="23">
        <v>1</v>
      </c>
    </row>
    <row r="105" spans="1:6" ht="15" x14ac:dyDescent="0.2">
      <c r="A105" s="23">
        <v>1</v>
      </c>
      <c r="B105" s="24">
        <v>9.5</v>
      </c>
      <c r="C105" s="25">
        <v>7.1</v>
      </c>
      <c r="D105" s="24">
        <v>6.6</v>
      </c>
      <c r="E105" s="24">
        <v>4.4000000000000004</v>
      </c>
      <c r="F105" s="23">
        <v>1</v>
      </c>
    </row>
    <row r="106" spans="1:6" ht="15" x14ac:dyDescent="0.2">
      <c r="A106" s="23">
        <v>0</v>
      </c>
      <c r="B106" s="24">
        <v>6.5</v>
      </c>
      <c r="C106" s="25">
        <v>5.8</v>
      </c>
      <c r="D106" s="24">
        <v>6</v>
      </c>
      <c r="E106" s="24">
        <v>4.5999999999999996</v>
      </c>
      <c r="F106" s="23">
        <v>1</v>
      </c>
    </row>
    <row r="107" spans="1:6" ht="15" x14ac:dyDescent="0.2">
      <c r="A107" s="23">
        <v>0</v>
      </c>
      <c r="B107" s="24">
        <v>8.3000000000000007</v>
      </c>
      <c r="C107" s="25">
        <v>3.4</v>
      </c>
      <c r="D107" s="24">
        <v>5.2</v>
      </c>
      <c r="E107" s="24">
        <v>3.9</v>
      </c>
      <c r="F107" s="23">
        <v>1</v>
      </c>
    </row>
    <row r="108" spans="1:6" ht="15" x14ac:dyDescent="0.2">
      <c r="A108" s="23">
        <v>1</v>
      </c>
      <c r="B108" s="24">
        <v>9.6</v>
      </c>
      <c r="C108" s="25">
        <v>5.6</v>
      </c>
      <c r="D108" s="24">
        <v>5.5</v>
      </c>
      <c r="E108" s="24">
        <v>4.9000000000000004</v>
      </c>
      <c r="F108" s="23">
        <v>1</v>
      </c>
    </row>
    <row r="109" spans="1:6" ht="15" x14ac:dyDescent="0.2">
      <c r="A109" s="23">
        <v>0</v>
      </c>
      <c r="B109" s="24">
        <v>5.9</v>
      </c>
      <c r="C109" s="25">
        <v>5.5</v>
      </c>
      <c r="D109" s="24">
        <v>6.2</v>
      </c>
      <c r="E109" s="24">
        <v>5.4</v>
      </c>
      <c r="F109" s="23">
        <v>1</v>
      </c>
    </row>
    <row r="110" spans="1:6" ht="15" x14ac:dyDescent="0.2">
      <c r="A110" s="23">
        <v>1</v>
      </c>
      <c r="B110" s="24">
        <v>8.6999999999999993</v>
      </c>
      <c r="C110" s="25">
        <v>3.7</v>
      </c>
      <c r="D110" s="24">
        <v>4.8</v>
      </c>
      <c r="E110" s="24">
        <v>4.2</v>
      </c>
      <c r="F110" s="23">
        <v>1</v>
      </c>
    </row>
    <row r="111" spans="1:6" ht="15" x14ac:dyDescent="0.2">
      <c r="A111" s="23">
        <v>0</v>
      </c>
      <c r="B111" s="24">
        <v>6.7</v>
      </c>
      <c r="C111" s="25">
        <v>3.2</v>
      </c>
      <c r="D111" s="24">
        <v>4.5</v>
      </c>
      <c r="E111" s="24">
        <v>3.1</v>
      </c>
      <c r="F111" s="23">
        <v>0</v>
      </c>
    </row>
    <row r="112" spans="1:6" ht="15" x14ac:dyDescent="0.2">
      <c r="A112" s="23">
        <v>1</v>
      </c>
      <c r="B112" s="24">
        <v>9.6999999999999993</v>
      </c>
      <c r="C112" s="25">
        <v>6.5</v>
      </c>
      <c r="D112" s="24">
        <v>6.1</v>
      </c>
      <c r="E112" s="24">
        <v>4.0999999999999996</v>
      </c>
      <c r="F112" s="23">
        <v>1</v>
      </c>
    </row>
    <row r="113" spans="1:6" ht="15" x14ac:dyDescent="0.2">
      <c r="A113" s="23">
        <v>1</v>
      </c>
      <c r="B113" s="24">
        <v>8.8000000000000007</v>
      </c>
      <c r="C113" s="25">
        <v>5</v>
      </c>
      <c r="D113" s="24">
        <v>4.5</v>
      </c>
      <c r="E113" s="24">
        <v>3.9</v>
      </c>
      <c r="F113" s="23">
        <v>0</v>
      </c>
    </row>
    <row r="114" spans="1:6" ht="15" x14ac:dyDescent="0.2">
      <c r="A114" s="23">
        <v>0</v>
      </c>
      <c r="B114" s="24">
        <v>8.1999999999999993</v>
      </c>
      <c r="C114" s="25">
        <v>3.6</v>
      </c>
      <c r="D114" s="24">
        <v>5</v>
      </c>
      <c r="E114" s="24">
        <v>4.5</v>
      </c>
      <c r="F114" s="23">
        <v>1</v>
      </c>
    </row>
    <row r="115" spans="1:6" ht="15" x14ac:dyDescent="0.2">
      <c r="A115" s="23">
        <v>1</v>
      </c>
      <c r="B115" s="24">
        <v>8.9</v>
      </c>
      <c r="C115" s="25">
        <v>5.8</v>
      </c>
      <c r="D115" s="24">
        <v>6.9</v>
      </c>
      <c r="E115" s="24">
        <v>4.2</v>
      </c>
      <c r="F115" s="23">
        <v>1</v>
      </c>
    </row>
    <row r="116" spans="1:6" ht="15" x14ac:dyDescent="0.2">
      <c r="A116" s="23">
        <v>1</v>
      </c>
      <c r="B116" s="24">
        <v>8.4</v>
      </c>
      <c r="C116" s="25">
        <v>5.3</v>
      </c>
      <c r="D116" s="24">
        <v>5.9</v>
      </c>
      <c r="E116" s="24">
        <v>3.6</v>
      </c>
      <c r="F116" s="23">
        <v>1</v>
      </c>
    </row>
    <row r="117" spans="1:6" ht="15" x14ac:dyDescent="0.2">
      <c r="A117" s="23">
        <v>1</v>
      </c>
      <c r="B117" s="24">
        <v>7.7</v>
      </c>
      <c r="C117" s="25">
        <v>4.7</v>
      </c>
      <c r="D117" s="24">
        <v>7</v>
      </c>
      <c r="E117" s="24">
        <v>3.7</v>
      </c>
      <c r="F117" s="23">
        <v>0</v>
      </c>
    </row>
    <row r="118" spans="1:6" ht="15" x14ac:dyDescent="0.2">
      <c r="A118" s="23">
        <v>1</v>
      </c>
      <c r="B118" s="24">
        <v>9.1999999999999993</v>
      </c>
      <c r="C118" s="25">
        <v>6.5</v>
      </c>
      <c r="D118" s="24">
        <v>6.2</v>
      </c>
      <c r="E118" s="24">
        <v>4.2</v>
      </c>
      <c r="F118" s="23">
        <v>1</v>
      </c>
    </row>
    <row r="119" spans="1:6" ht="15" x14ac:dyDescent="0.2">
      <c r="A119" s="23">
        <v>0</v>
      </c>
      <c r="B119" s="24">
        <v>7.3</v>
      </c>
      <c r="C119" s="25">
        <v>3.6</v>
      </c>
      <c r="D119" s="24">
        <v>6.1</v>
      </c>
      <c r="E119" s="24">
        <v>2.9</v>
      </c>
      <c r="F119" s="23">
        <v>0</v>
      </c>
    </row>
    <row r="120" spans="1:6" ht="15" x14ac:dyDescent="0.2">
      <c r="A120" s="23">
        <v>1</v>
      </c>
      <c r="B120" s="24">
        <v>9</v>
      </c>
      <c r="C120" s="25">
        <v>5.6</v>
      </c>
      <c r="D120" s="24">
        <v>5</v>
      </c>
      <c r="E120" s="24">
        <v>3.1</v>
      </c>
      <c r="F120" s="23">
        <v>1</v>
      </c>
    </row>
    <row r="121" spans="1:6" ht="15" x14ac:dyDescent="0.2">
      <c r="A121" s="23">
        <v>0</v>
      </c>
      <c r="B121" s="24">
        <v>8.1</v>
      </c>
      <c r="C121" s="25">
        <v>2.5</v>
      </c>
      <c r="D121" s="24">
        <v>3.8</v>
      </c>
      <c r="E121" s="24">
        <v>3</v>
      </c>
      <c r="F121" s="23">
        <v>0</v>
      </c>
    </row>
    <row r="122" spans="1:6" ht="15" x14ac:dyDescent="0.2">
      <c r="A122" s="23">
        <v>1</v>
      </c>
      <c r="B122" s="24">
        <v>7.4</v>
      </c>
      <c r="C122" s="25">
        <v>6.6</v>
      </c>
      <c r="D122" s="24">
        <v>6.9</v>
      </c>
      <c r="E122" s="24">
        <v>5.5</v>
      </c>
      <c r="F122" s="23">
        <v>1</v>
      </c>
    </row>
    <row r="123" spans="1:6" ht="15" x14ac:dyDescent="0.2">
      <c r="A123" s="23">
        <v>0</v>
      </c>
      <c r="B123" s="24">
        <v>7.9</v>
      </c>
      <c r="C123" s="25">
        <v>4.5</v>
      </c>
      <c r="D123" s="24">
        <v>4.8</v>
      </c>
      <c r="E123" s="24">
        <v>3.5</v>
      </c>
      <c r="F123" s="23">
        <v>0</v>
      </c>
    </row>
    <row r="124" spans="1:6" ht="15" x14ac:dyDescent="0.2">
      <c r="A124" s="23">
        <v>0</v>
      </c>
      <c r="B124" s="24">
        <v>7.7</v>
      </c>
      <c r="C124" s="25">
        <v>2.2000000000000002</v>
      </c>
      <c r="D124" s="24">
        <v>3.4</v>
      </c>
      <c r="E124" s="24">
        <v>2.6</v>
      </c>
      <c r="F124" s="23">
        <v>0</v>
      </c>
    </row>
    <row r="125" spans="1:6" ht="15" x14ac:dyDescent="0.2">
      <c r="A125" s="23">
        <v>1</v>
      </c>
      <c r="B125" s="24">
        <v>9.4</v>
      </c>
      <c r="C125" s="25">
        <v>4</v>
      </c>
      <c r="D125" s="24">
        <v>4.5999999999999996</v>
      </c>
      <c r="E125" s="24">
        <v>4.5999999999999996</v>
      </c>
      <c r="F125" s="23">
        <v>1</v>
      </c>
    </row>
    <row r="126" spans="1:6" ht="15" x14ac:dyDescent="0.2">
      <c r="A126" s="23">
        <v>0</v>
      </c>
      <c r="B126" s="24">
        <v>7.2</v>
      </c>
      <c r="C126" s="25">
        <v>4.3</v>
      </c>
      <c r="D126" s="24">
        <v>4.7</v>
      </c>
      <c r="E126" s="24">
        <v>2.5</v>
      </c>
      <c r="F126" s="23">
        <v>0</v>
      </c>
    </row>
    <row r="127" spans="1:6" ht="15" x14ac:dyDescent="0.2">
      <c r="A127" s="23">
        <v>1</v>
      </c>
      <c r="B127" s="24">
        <v>8.3000000000000007</v>
      </c>
      <c r="C127" s="25">
        <v>5.2</v>
      </c>
      <c r="D127" s="24">
        <v>6.1</v>
      </c>
      <c r="E127" s="24">
        <v>3.1</v>
      </c>
      <c r="F127" s="23">
        <v>1</v>
      </c>
    </row>
    <row r="128" spans="1:6" ht="15" x14ac:dyDescent="0.2">
      <c r="A128" s="23">
        <v>0</v>
      </c>
      <c r="B128" s="24">
        <v>7.9</v>
      </c>
      <c r="C128" s="25">
        <v>5.4</v>
      </c>
      <c r="D128" s="24">
        <v>5.8</v>
      </c>
      <c r="E128" s="24">
        <v>4.3</v>
      </c>
      <c r="F128" s="23">
        <v>0</v>
      </c>
    </row>
    <row r="129" spans="1:6" ht="15" x14ac:dyDescent="0.2">
      <c r="A129" s="23">
        <v>0</v>
      </c>
      <c r="B129" s="24">
        <v>7.3</v>
      </c>
      <c r="C129" s="25">
        <v>3.6</v>
      </c>
      <c r="D129" s="24">
        <v>6.1</v>
      </c>
      <c r="E129" s="24">
        <v>2.9</v>
      </c>
      <c r="F129" s="23">
        <v>0</v>
      </c>
    </row>
    <row r="130" spans="1:6" ht="15" x14ac:dyDescent="0.2">
      <c r="A130" s="23">
        <v>1</v>
      </c>
      <c r="B130" s="24">
        <v>9.6</v>
      </c>
      <c r="C130" s="25">
        <v>7.2</v>
      </c>
      <c r="D130" s="24">
        <v>7.8</v>
      </c>
      <c r="E130" s="24">
        <v>4.3</v>
      </c>
      <c r="F130" s="23">
        <v>1</v>
      </c>
    </row>
    <row r="131" spans="1:6" ht="15" x14ac:dyDescent="0.2">
      <c r="A131" s="23">
        <v>0</v>
      </c>
      <c r="B131" s="24">
        <v>8.3000000000000007</v>
      </c>
      <c r="C131" s="25">
        <v>2.8</v>
      </c>
      <c r="D131" s="24">
        <v>2.5</v>
      </c>
      <c r="E131" s="24">
        <v>2.1</v>
      </c>
      <c r="F131" s="23">
        <v>0</v>
      </c>
    </row>
    <row r="132" spans="1:6" ht="15" x14ac:dyDescent="0.2">
      <c r="A132" s="23">
        <v>1</v>
      </c>
      <c r="B132" s="24">
        <v>8.6</v>
      </c>
      <c r="C132" s="25">
        <v>5.0999999999999996</v>
      </c>
      <c r="D132" s="24">
        <v>4.7</v>
      </c>
      <c r="E132" s="24">
        <v>4</v>
      </c>
      <c r="F132" s="23">
        <v>0</v>
      </c>
    </row>
    <row r="133" spans="1:6" ht="15" x14ac:dyDescent="0.2">
      <c r="A133" s="23">
        <v>0</v>
      </c>
      <c r="B133" s="24">
        <v>8</v>
      </c>
      <c r="C133" s="25">
        <v>2.5</v>
      </c>
      <c r="D133" s="24">
        <v>3</v>
      </c>
      <c r="E133" s="24">
        <v>4.7</v>
      </c>
      <c r="F133" s="23">
        <v>0</v>
      </c>
    </row>
    <row r="134" spans="1:6" ht="15" x14ac:dyDescent="0.2">
      <c r="A134" s="23">
        <v>0</v>
      </c>
      <c r="B134" s="24">
        <v>6.4</v>
      </c>
      <c r="C134" s="25">
        <v>3.2</v>
      </c>
      <c r="D134" s="24">
        <v>5</v>
      </c>
      <c r="E134" s="24">
        <v>1.6</v>
      </c>
      <c r="F134" s="23">
        <v>0</v>
      </c>
    </row>
    <row r="135" spans="1:6" ht="15" x14ac:dyDescent="0.2">
      <c r="A135" s="23">
        <v>0</v>
      </c>
      <c r="B135" s="24">
        <v>6.6</v>
      </c>
      <c r="C135" s="25">
        <v>3.8</v>
      </c>
      <c r="D135" s="24">
        <v>6.6</v>
      </c>
      <c r="E135" s="24">
        <v>3.3</v>
      </c>
      <c r="F135" s="23">
        <v>0</v>
      </c>
    </row>
    <row r="136" spans="1:6" ht="15" x14ac:dyDescent="0.2">
      <c r="A136" s="23">
        <v>1</v>
      </c>
      <c r="B136" s="24">
        <v>7.6</v>
      </c>
      <c r="C136" s="25">
        <v>4</v>
      </c>
      <c r="D136" s="24">
        <v>4.2</v>
      </c>
      <c r="E136" s="24">
        <v>4.2</v>
      </c>
      <c r="F136" s="23">
        <v>1</v>
      </c>
    </row>
    <row r="137" spans="1:6" ht="15" x14ac:dyDescent="0.2">
      <c r="A137" s="23">
        <v>1</v>
      </c>
      <c r="B137" s="24">
        <v>9.4</v>
      </c>
      <c r="C137" s="25">
        <v>4.0999999999999996</v>
      </c>
      <c r="D137" s="24">
        <v>4.7</v>
      </c>
      <c r="E137" s="24">
        <v>4.4000000000000004</v>
      </c>
      <c r="F137" s="23">
        <v>1</v>
      </c>
    </row>
    <row r="138" spans="1:6" ht="15" x14ac:dyDescent="0.2">
      <c r="A138" s="23">
        <v>0</v>
      </c>
      <c r="B138" s="24">
        <v>8.3000000000000007</v>
      </c>
      <c r="C138" s="25">
        <v>2.8</v>
      </c>
      <c r="D138" s="24">
        <v>2.5</v>
      </c>
      <c r="E138" s="24">
        <v>2.1</v>
      </c>
      <c r="F138" s="23">
        <v>0</v>
      </c>
    </row>
    <row r="139" spans="1:6" ht="15" x14ac:dyDescent="0.2">
      <c r="A139" s="23">
        <v>1</v>
      </c>
      <c r="B139" s="24">
        <v>7.8</v>
      </c>
      <c r="C139" s="25">
        <v>4.9000000000000004</v>
      </c>
      <c r="D139" s="24">
        <v>7.1</v>
      </c>
      <c r="E139" s="24">
        <v>3.9</v>
      </c>
      <c r="F139" s="23">
        <v>0</v>
      </c>
    </row>
    <row r="140" spans="1:6" ht="15" x14ac:dyDescent="0.2">
      <c r="A140" s="23">
        <v>0</v>
      </c>
      <c r="B140" s="24">
        <v>7.1</v>
      </c>
      <c r="C140" s="25">
        <v>4.2</v>
      </c>
      <c r="D140" s="24">
        <v>4.5</v>
      </c>
      <c r="E140" s="24">
        <v>2.4</v>
      </c>
      <c r="F140" s="23">
        <v>0</v>
      </c>
    </row>
    <row r="141" spans="1:6" ht="15" x14ac:dyDescent="0.2">
      <c r="A141" s="23">
        <v>1</v>
      </c>
      <c r="B141" s="24">
        <v>7.6</v>
      </c>
      <c r="C141" s="25">
        <v>3.6</v>
      </c>
      <c r="D141" s="24">
        <v>5</v>
      </c>
      <c r="E141" s="24">
        <v>3.9</v>
      </c>
      <c r="F141" s="23">
        <v>0</v>
      </c>
    </row>
    <row r="142" spans="1:6" ht="15" x14ac:dyDescent="0.2">
      <c r="A142" s="23">
        <v>0</v>
      </c>
      <c r="B142" s="24">
        <v>5.6</v>
      </c>
      <c r="C142" s="25">
        <v>4.9000000000000004</v>
      </c>
      <c r="D142" s="24">
        <v>5.6</v>
      </c>
      <c r="E142" s="24">
        <v>4.5</v>
      </c>
      <c r="F142" s="23">
        <v>0</v>
      </c>
    </row>
    <row r="143" spans="1:6" ht="15" x14ac:dyDescent="0.2">
      <c r="A143" s="23">
        <v>0</v>
      </c>
      <c r="B143" s="24">
        <v>9.9</v>
      </c>
      <c r="C143" s="25">
        <v>4.3</v>
      </c>
      <c r="D143" s="24">
        <v>3.5</v>
      </c>
      <c r="E143" s="24">
        <v>4</v>
      </c>
      <c r="F143" s="23">
        <v>1</v>
      </c>
    </row>
    <row r="144" spans="1:6" ht="15" x14ac:dyDescent="0.2">
      <c r="A144" s="23">
        <v>1</v>
      </c>
      <c r="B144" s="24">
        <v>9.1999999999999993</v>
      </c>
      <c r="C144" s="25">
        <v>4.9000000000000004</v>
      </c>
      <c r="D144" s="24">
        <v>5.8</v>
      </c>
      <c r="E144" s="24">
        <v>4.5</v>
      </c>
      <c r="F144" s="23">
        <v>1</v>
      </c>
    </row>
    <row r="145" spans="1:6" ht="15" x14ac:dyDescent="0.2">
      <c r="A145" s="23">
        <v>0</v>
      </c>
      <c r="B145" s="24">
        <v>9.1</v>
      </c>
      <c r="C145" s="25">
        <v>5.3</v>
      </c>
      <c r="D145" s="24">
        <v>4.5</v>
      </c>
      <c r="E145" s="24">
        <v>4.2</v>
      </c>
      <c r="F145" s="23">
        <v>0</v>
      </c>
    </row>
    <row r="146" spans="1:6" ht="15" x14ac:dyDescent="0.2">
      <c r="A146" s="23">
        <v>0</v>
      </c>
      <c r="B146" s="24">
        <v>9.9</v>
      </c>
      <c r="C146" s="25">
        <v>5.7</v>
      </c>
      <c r="D146" s="24">
        <v>4.5</v>
      </c>
      <c r="E146" s="24">
        <v>3.5</v>
      </c>
      <c r="F146" s="23">
        <v>1</v>
      </c>
    </row>
    <row r="147" spans="1:6" ht="15" x14ac:dyDescent="0.2">
      <c r="A147" s="23">
        <v>1</v>
      </c>
      <c r="B147" s="24">
        <v>9.9</v>
      </c>
      <c r="C147" s="25">
        <v>5.7</v>
      </c>
      <c r="D147" s="24">
        <v>4.5</v>
      </c>
      <c r="E147" s="24">
        <v>3.5</v>
      </c>
      <c r="F147" s="23">
        <v>1</v>
      </c>
    </row>
    <row r="148" spans="1:6" ht="15" x14ac:dyDescent="0.2">
      <c r="A148" s="23">
        <v>0</v>
      </c>
      <c r="B148" s="24">
        <v>6.6</v>
      </c>
      <c r="C148" s="25">
        <v>3.8</v>
      </c>
      <c r="D148" s="24">
        <v>6.6</v>
      </c>
      <c r="E148" s="24">
        <v>3.3</v>
      </c>
      <c r="F148" s="23">
        <v>0</v>
      </c>
    </row>
    <row r="149" spans="1:6" ht="15" x14ac:dyDescent="0.2">
      <c r="A149" s="23">
        <v>0</v>
      </c>
      <c r="B149" s="24">
        <v>9.1</v>
      </c>
      <c r="C149" s="25">
        <v>5.2</v>
      </c>
      <c r="D149" s="24">
        <v>5.4</v>
      </c>
      <c r="E149" s="24">
        <v>3.3</v>
      </c>
      <c r="F149" s="23">
        <v>0</v>
      </c>
    </row>
    <row r="150" spans="1:6" ht="15" x14ac:dyDescent="0.2">
      <c r="A150" s="23">
        <v>1</v>
      </c>
      <c r="B150" s="24">
        <v>5.0999999999999996</v>
      </c>
      <c r="C150" s="25">
        <v>6.6</v>
      </c>
      <c r="D150" s="24">
        <v>7.8</v>
      </c>
      <c r="E150" s="24">
        <v>4.5</v>
      </c>
      <c r="F150" s="23">
        <v>1</v>
      </c>
    </row>
    <row r="151" spans="1:6" ht="15" x14ac:dyDescent="0.2">
      <c r="A151" s="23">
        <v>0</v>
      </c>
      <c r="B151" s="24">
        <v>6</v>
      </c>
      <c r="C151" s="25">
        <v>4.0999999999999996</v>
      </c>
      <c r="D151" s="24">
        <v>5.3</v>
      </c>
      <c r="E151" s="24">
        <v>4</v>
      </c>
      <c r="F151" s="23">
        <v>0</v>
      </c>
    </row>
    <row r="152" spans="1:6" ht="15" x14ac:dyDescent="0.2">
      <c r="A152" s="23">
        <v>0</v>
      </c>
      <c r="B152" s="24">
        <v>8.9</v>
      </c>
      <c r="C152" s="25">
        <v>5.8</v>
      </c>
      <c r="D152" s="24">
        <v>6.9</v>
      </c>
      <c r="E152" s="24">
        <v>4.2</v>
      </c>
      <c r="F152" s="23">
        <v>0</v>
      </c>
    </row>
    <row r="153" spans="1:6" ht="15" x14ac:dyDescent="0.2">
      <c r="A153" s="23">
        <v>0</v>
      </c>
      <c r="B153" s="24">
        <v>6.2</v>
      </c>
      <c r="C153" s="25">
        <v>3.3</v>
      </c>
      <c r="D153" s="24">
        <v>5.0999999999999996</v>
      </c>
      <c r="E153" s="24">
        <v>3.7</v>
      </c>
      <c r="F153" s="23">
        <v>0</v>
      </c>
    </row>
    <row r="154" spans="1:6" ht="15" x14ac:dyDescent="0.2">
      <c r="A154" s="23">
        <v>0</v>
      </c>
      <c r="B154" s="24">
        <v>7.2</v>
      </c>
      <c r="C154" s="25">
        <v>4.3</v>
      </c>
      <c r="D154" s="24">
        <v>4.7</v>
      </c>
      <c r="E154" s="24">
        <v>2.5</v>
      </c>
      <c r="F154" s="23">
        <v>0</v>
      </c>
    </row>
    <row r="155" spans="1:6" ht="15" x14ac:dyDescent="0.2">
      <c r="A155" s="23">
        <v>1</v>
      </c>
      <c r="B155" s="24">
        <v>8.8000000000000007</v>
      </c>
      <c r="C155" s="25">
        <v>3.5</v>
      </c>
      <c r="D155" s="24">
        <v>4.5</v>
      </c>
      <c r="E155" s="24">
        <v>3.9</v>
      </c>
      <c r="F155" s="23">
        <v>0</v>
      </c>
    </row>
    <row r="156" spans="1:6" ht="15" x14ac:dyDescent="0.2">
      <c r="A156" s="23">
        <v>0</v>
      </c>
      <c r="B156" s="24">
        <v>6.3</v>
      </c>
      <c r="C156" s="25">
        <v>5.0999999999999996</v>
      </c>
      <c r="D156" s="24">
        <v>6.6</v>
      </c>
      <c r="E156" s="24">
        <v>3.4</v>
      </c>
      <c r="F156" s="23">
        <v>0</v>
      </c>
    </row>
    <row r="157" spans="1:6" ht="15" x14ac:dyDescent="0.2">
      <c r="A157" s="23">
        <v>0</v>
      </c>
      <c r="B157" s="24">
        <v>9.6999999999999993</v>
      </c>
      <c r="C157" s="25">
        <v>4.3</v>
      </c>
      <c r="D157" s="24">
        <v>4.7</v>
      </c>
      <c r="E157" s="24">
        <v>3.6</v>
      </c>
      <c r="F157" s="23">
        <v>0</v>
      </c>
    </row>
    <row r="158" spans="1:6" ht="15" x14ac:dyDescent="0.2">
      <c r="A158" s="23">
        <v>0</v>
      </c>
      <c r="B158" s="24">
        <v>5</v>
      </c>
      <c r="C158" s="25">
        <v>3.6</v>
      </c>
      <c r="D158" s="24">
        <v>4.9000000000000004</v>
      </c>
      <c r="E158" s="24">
        <v>3.1</v>
      </c>
      <c r="F158" s="23">
        <v>0</v>
      </c>
    </row>
    <row r="159" spans="1:6" ht="15" x14ac:dyDescent="0.2">
      <c r="A159" s="23">
        <v>1</v>
      </c>
      <c r="B159" s="24">
        <v>7.4</v>
      </c>
      <c r="C159" s="25">
        <v>3.4</v>
      </c>
      <c r="D159" s="24">
        <v>4.8</v>
      </c>
      <c r="E159" s="24">
        <v>3.7</v>
      </c>
      <c r="F159" s="23">
        <v>0</v>
      </c>
    </row>
    <row r="160" spans="1:6" ht="15" x14ac:dyDescent="0.2">
      <c r="A160" s="23">
        <v>1</v>
      </c>
      <c r="B160" s="24">
        <v>5.5</v>
      </c>
      <c r="C160" s="25">
        <v>3.7</v>
      </c>
      <c r="D160" s="24">
        <v>4.9000000000000004</v>
      </c>
      <c r="E160" s="24">
        <v>4.3</v>
      </c>
      <c r="F160" s="23">
        <v>0</v>
      </c>
    </row>
    <row r="161" spans="1:6" ht="15" x14ac:dyDescent="0.2">
      <c r="A161" s="23">
        <v>1</v>
      </c>
      <c r="B161" s="24">
        <v>9.1</v>
      </c>
      <c r="C161" s="25">
        <v>5.0999999999999996</v>
      </c>
      <c r="D161" s="24">
        <v>4.5999999999999996</v>
      </c>
      <c r="E161" s="24">
        <v>3.9</v>
      </c>
      <c r="F161" s="23">
        <v>1</v>
      </c>
    </row>
    <row r="162" spans="1:6" ht="15" x14ac:dyDescent="0.2">
      <c r="A162" s="23">
        <v>0</v>
      </c>
      <c r="B162" s="24">
        <v>6.7</v>
      </c>
      <c r="C162" s="25">
        <v>3.7</v>
      </c>
      <c r="D162" s="24">
        <v>4.9000000000000004</v>
      </c>
      <c r="E162" s="24">
        <v>3.4</v>
      </c>
      <c r="F162" s="23">
        <v>0</v>
      </c>
    </row>
    <row r="163" spans="1:6" ht="15" x14ac:dyDescent="0.2">
      <c r="A163" s="23">
        <v>1</v>
      </c>
      <c r="B163" s="24">
        <v>6.3</v>
      </c>
      <c r="C163" s="25">
        <v>6</v>
      </c>
      <c r="D163" s="24">
        <v>5.9</v>
      </c>
      <c r="E163" s="24">
        <v>5.2</v>
      </c>
      <c r="F163" s="23">
        <v>1</v>
      </c>
    </row>
    <row r="164" spans="1:6" ht="15" x14ac:dyDescent="0.2">
      <c r="A164" s="23">
        <v>1</v>
      </c>
      <c r="B164" s="24">
        <v>8.3000000000000007</v>
      </c>
      <c r="C164" s="25">
        <v>3.7</v>
      </c>
      <c r="D164" s="24">
        <v>6.1</v>
      </c>
      <c r="E164" s="24">
        <v>3.1</v>
      </c>
      <c r="F164" s="23">
        <v>1</v>
      </c>
    </row>
    <row r="165" spans="1:6" ht="15" x14ac:dyDescent="0.2">
      <c r="A165" s="23">
        <v>1</v>
      </c>
      <c r="B165" s="24">
        <v>8.1999999999999993</v>
      </c>
      <c r="C165" s="25">
        <v>5.0999999999999996</v>
      </c>
      <c r="D165" s="24">
        <v>6</v>
      </c>
      <c r="E165" s="24">
        <v>3</v>
      </c>
      <c r="F165" s="23">
        <v>1</v>
      </c>
    </row>
    <row r="166" spans="1:6" ht="15" x14ac:dyDescent="0.2">
      <c r="A166" s="23">
        <v>1</v>
      </c>
      <c r="B166" s="24">
        <v>8.1999999999999993</v>
      </c>
      <c r="C166" s="25">
        <v>3.6</v>
      </c>
      <c r="D166" s="24">
        <v>6</v>
      </c>
      <c r="E166" s="24">
        <v>3</v>
      </c>
      <c r="F166" s="23">
        <v>0</v>
      </c>
    </row>
    <row r="167" spans="1:6" ht="15" x14ac:dyDescent="0.2">
      <c r="A167" s="23">
        <v>1</v>
      </c>
      <c r="B167" s="24">
        <v>9</v>
      </c>
      <c r="C167" s="25">
        <v>5.6</v>
      </c>
      <c r="D167" s="24">
        <v>5</v>
      </c>
      <c r="E167" s="24">
        <v>3.1</v>
      </c>
      <c r="F167" s="23">
        <v>0</v>
      </c>
    </row>
    <row r="168" spans="1:6" ht="15" x14ac:dyDescent="0.2">
      <c r="A168" s="23">
        <v>0</v>
      </c>
      <c r="B168" s="24">
        <v>7.1</v>
      </c>
      <c r="C168" s="25">
        <v>3.4</v>
      </c>
      <c r="D168" s="24">
        <v>5.9</v>
      </c>
      <c r="E168" s="24">
        <v>2.7</v>
      </c>
      <c r="F168" s="23">
        <v>0</v>
      </c>
    </row>
    <row r="169" spans="1:6" ht="15" x14ac:dyDescent="0.2">
      <c r="A169" s="23">
        <v>0</v>
      </c>
      <c r="B169" s="24">
        <v>6.9</v>
      </c>
      <c r="C169" s="25">
        <v>3.7</v>
      </c>
      <c r="D169" s="24">
        <v>5.4</v>
      </c>
      <c r="E169" s="24">
        <v>2</v>
      </c>
      <c r="F169" s="23">
        <v>0</v>
      </c>
    </row>
    <row r="170" spans="1:6" ht="15" x14ac:dyDescent="0.2">
      <c r="A170" s="23">
        <v>1</v>
      </c>
      <c r="B170" s="24">
        <v>8.6</v>
      </c>
      <c r="C170" s="25">
        <v>2.9</v>
      </c>
      <c r="D170" s="24">
        <v>4</v>
      </c>
      <c r="E170" s="24">
        <v>3</v>
      </c>
      <c r="F170" s="23">
        <v>0</v>
      </c>
    </row>
    <row r="171" spans="1:6" ht="15" x14ac:dyDescent="0.2">
      <c r="A171" s="23">
        <v>0</v>
      </c>
      <c r="B171" s="24">
        <v>6.7</v>
      </c>
      <c r="C171" s="25">
        <v>4</v>
      </c>
      <c r="D171" s="24">
        <v>6.8</v>
      </c>
      <c r="E171" s="24">
        <v>3.5</v>
      </c>
      <c r="F171" s="23">
        <v>1</v>
      </c>
    </row>
    <row r="172" spans="1:6" ht="15" x14ac:dyDescent="0.2">
      <c r="A172" s="23">
        <v>0</v>
      </c>
      <c r="B172" s="24">
        <v>7</v>
      </c>
      <c r="C172" s="25">
        <v>3.3</v>
      </c>
      <c r="D172" s="24">
        <v>4.2</v>
      </c>
      <c r="E172" s="24">
        <v>3.7</v>
      </c>
      <c r="F172" s="23">
        <v>1</v>
      </c>
    </row>
    <row r="173" spans="1:6" ht="15" x14ac:dyDescent="0.2">
      <c r="A173" s="23">
        <v>0</v>
      </c>
      <c r="B173" s="24">
        <v>9.6999999999999993</v>
      </c>
      <c r="C173" s="25">
        <v>2.6</v>
      </c>
      <c r="D173" s="24">
        <v>3.3</v>
      </c>
      <c r="E173" s="24">
        <v>3.8</v>
      </c>
      <c r="F173" s="23">
        <v>1</v>
      </c>
    </row>
    <row r="174" spans="1:6" ht="15" x14ac:dyDescent="0.2">
      <c r="A174" s="23">
        <v>1</v>
      </c>
      <c r="B174" s="24">
        <v>9.9</v>
      </c>
      <c r="C174" s="25">
        <v>3.7</v>
      </c>
      <c r="D174" s="24">
        <v>6.7</v>
      </c>
      <c r="E174" s="24">
        <v>3.9</v>
      </c>
      <c r="F174" s="23">
        <v>1</v>
      </c>
    </row>
    <row r="175" spans="1:6" ht="15" x14ac:dyDescent="0.2">
      <c r="A175" s="23">
        <v>1</v>
      </c>
      <c r="B175" s="24">
        <v>8.6</v>
      </c>
      <c r="C175" s="25">
        <v>6.3</v>
      </c>
      <c r="D175" s="24">
        <v>5.7</v>
      </c>
      <c r="E175" s="24">
        <v>3.6</v>
      </c>
      <c r="F175" s="23">
        <v>0</v>
      </c>
    </row>
    <row r="176" spans="1:6" ht="15" x14ac:dyDescent="0.2">
      <c r="A176" s="23">
        <v>0</v>
      </c>
      <c r="B176" s="24">
        <v>6.3</v>
      </c>
      <c r="C176" s="25">
        <v>5.0999999999999996</v>
      </c>
      <c r="D176" s="24">
        <v>6.6</v>
      </c>
      <c r="E176" s="24">
        <v>3.4</v>
      </c>
      <c r="F176" s="23">
        <v>0</v>
      </c>
    </row>
    <row r="177" spans="1:6" ht="15" x14ac:dyDescent="0.2">
      <c r="A177" s="23">
        <v>1</v>
      </c>
      <c r="B177" s="24">
        <v>9.9</v>
      </c>
      <c r="C177" s="25">
        <v>5.2</v>
      </c>
      <c r="D177" s="24">
        <v>6.7</v>
      </c>
      <c r="E177" s="24">
        <v>3.9</v>
      </c>
      <c r="F177" s="23">
        <v>1</v>
      </c>
    </row>
    <row r="178" spans="1:6" ht="15" x14ac:dyDescent="0.2">
      <c r="A178" s="23">
        <v>1</v>
      </c>
      <c r="B178" s="24">
        <v>9.3000000000000007</v>
      </c>
      <c r="C178" s="25">
        <v>3.9</v>
      </c>
      <c r="D178" s="24">
        <v>4.5</v>
      </c>
      <c r="E178" s="24">
        <v>4.5</v>
      </c>
      <c r="F178" s="23">
        <v>1</v>
      </c>
    </row>
    <row r="179" spans="1:6" ht="15" x14ac:dyDescent="0.2">
      <c r="A179" s="23">
        <v>1</v>
      </c>
      <c r="B179" s="24">
        <v>9.6999999999999993</v>
      </c>
      <c r="C179" s="25">
        <v>6.5</v>
      </c>
      <c r="D179" s="24">
        <v>6.1</v>
      </c>
      <c r="E179" s="24">
        <v>4.0999999999999996</v>
      </c>
      <c r="F179" s="23">
        <v>1</v>
      </c>
    </row>
    <row r="180" spans="1:6" ht="15" x14ac:dyDescent="0.2">
      <c r="A180" s="23">
        <v>0</v>
      </c>
      <c r="B180" s="24">
        <v>9.6999999999999993</v>
      </c>
      <c r="C180" s="25">
        <v>4.0999999999999996</v>
      </c>
      <c r="D180" s="24">
        <v>3.3</v>
      </c>
      <c r="E180" s="24">
        <v>3.8</v>
      </c>
      <c r="F180" s="23">
        <v>0</v>
      </c>
    </row>
    <row r="181" spans="1:6" ht="15" x14ac:dyDescent="0.2">
      <c r="A181" s="23">
        <v>1</v>
      </c>
      <c r="B181" s="24">
        <v>9.6</v>
      </c>
      <c r="C181" s="25">
        <v>7.2</v>
      </c>
      <c r="D181" s="24">
        <v>7.8</v>
      </c>
      <c r="E181" s="24">
        <v>4.3</v>
      </c>
      <c r="F181" s="23">
        <v>1</v>
      </c>
    </row>
    <row r="182" spans="1:6" ht="15" x14ac:dyDescent="0.2">
      <c r="A182" s="23">
        <v>1</v>
      </c>
      <c r="B182" s="24">
        <v>7.6</v>
      </c>
      <c r="C182" s="25">
        <v>2.5</v>
      </c>
      <c r="D182" s="24">
        <v>4.2</v>
      </c>
      <c r="E182" s="24">
        <v>4.2</v>
      </c>
      <c r="F182" s="23">
        <v>1</v>
      </c>
    </row>
    <row r="183" spans="1:6" ht="15" x14ac:dyDescent="0.2">
      <c r="A183" s="23">
        <v>0</v>
      </c>
      <c r="B183" s="24">
        <v>9.4</v>
      </c>
      <c r="C183" s="25">
        <v>5.6</v>
      </c>
      <c r="D183" s="24">
        <v>4.7</v>
      </c>
      <c r="E183" s="24">
        <v>4.4000000000000004</v>
      </c>
      <c r="F183" s="23">
        <v>1</v>
      </c>
    </row>
    <row r="184" spans="1:6" ht="15" x14ac:dyDescent="0.2">
      <c r="A184" s="23">
        <v>1</v>
      </c>
      <c r="B184" s="24">
        <v>9.6</v>
      </c>
      <c r="C184" s="25">
        <v>7.2</v>
      </c>
      <c r="D184" s="24">
        <v>7.8</v>
      </c>
      <c r="E184" s="24">
        <v>4.3</v>
      </c>
      <c r="F184" s="23">
        <v>1</v>
      </c>
    </row>
    <row r="185" spans="1:6" ht="15" x14ac:dyDescent="0.2">
      <c r="A185" s="23">
        <v>1</v>
      </c>
      <c r="B185" s="24">
        <v>9.3000000000000007</v>
      </c>
      <c r="C185" s="25">
        <v>6.6</v>
      </c>
      <c r="D185" s="24">
        <v>6.3</v>
      </c>
      <c r="E185" s="24">
        <v>4.3</v>
      </c>
      <c r="F185" s="23">
        <v>1</v>
      </c>
    </row>
    <row r="186" spans="1:6" ht="15" x14ac:dyDescent="0.2">
      <c r="A186" s="23">
        <v>0</v>
      </c>
      <c r="B186" s="24">
        <v>9.6999999999999993</v>
      </c>
      <c r="C186" s="25">
        <v>2.8</v>
      </c>
      <c r="D186" s="24">
        <v>4.7</v>
      </c>
      <c r="E186" s="24">
        <v>3.6</v>
      </c>
      <c r="F186" s="23">
        <v>0</v>
      </c>
    </row>
    <row r="187" spans="1:6" ht="15" x14ac:dyDescent="0.2">
      <c r="A187" s="23">
        <v>1</v>
      </c>
      <c r="B187" s="24">
        <v>9.1</v>
      </c>
      <c r="C187" s="25">
        <v>3.8</v>
      </c>
      <c r="D187" s="24">
        <v>4.5</v>
      </c>
      <c r="E187" s="24">
        <v>4.2</v>
      </c>
      <c r="F187" s="23">
        <v>0</v>
      </c>
    </row>
    <row r="188" spans="1:6" ht="15" x14ac:dyDescent="0.2">
      <c r="A188" s="23">
        <v>0</v>
      </c>
      <c r="B188" s="24">
        <v>6.5</v>
      </c>
      <c r="C188" s="25">
        <v>2.8</v>
      </c>
      <c r="D188" s="24">
        <v>3.7</v>
      </c>
      <c r="E188" s="24">
        <v>3.3</v>
      </c>
      <c r="F188" s="23">
        <v>0</v>
      </c>
    </row>
    <row r="189" spans="1:6" ht="15" x14ac:dyDescent="0.2">
      <c r="A189" s="23">
        <v>0</v>
      </c>
      <c r="B189" s="24">
        <v>6.6</v>
      </c>
      <c r="C189" s="25">
        <v>3.6</v>
      </c>
      <c r="D189" s="24">
        <v>4.8</v>
      </c>
      <c r="E189" s="24">
        <v>2.8</v>
      </c>
      <c r="F189" s="23">
        <v>1</v>
      </c>
    </row>
    <row r="190" spans="1:6" ht="15" x14ac:dyDescent="0.2">
      <c r="A190" s="23">
        <v>0</v>
      </c>
      <c r="B190" s="24">
        <v>5.8</v>
      </c>
      <c r="C190" s="25">
        <v>3.6</v>
      </c>
      <c r="D190" s="24">
        <v>5.8</v>
      </c>
      <c r="E190" s="24">
        <v>4.5999999999999996</v>
      </c>
      <c r="F190" s="23">
        <v>0</v>
      </c>
    </row>
    <row r="191" spans="1:6" ht="15" x14ac:dyDescent="0.2">
      <c r="A191" s="23">
        <v>1</v>
      </c>
      <c r="B191" s="24">
        <v>8.6999999999999993</v>
      </c>
      <c r="C191" s="25">
        <v>3.7</v>
      </c>
      <c r="D191" s="24">
        <v>4.8</v>
      </c>
      <c r="E191" s="24">
        <v>4.2</v>
      </c>
      <c r="F191" s="23">
        <v>0</v>
      </c>
    </row>
    <row r="192" spans="1:6" ht="15" x14ac:dyDescent="0.2">
      <c r="A192" s="23">
        <v>1</v>
      </c>
      <c r="B192" s="24">
        <v>8.8000000000000007</v>
      </c>
      <c r="C192" s="25">
        <v>3.9</v>
      </c>
      <c r="D192" s="24">
        <v>4.8</v>
      </c>
      <c r="E192" s="24">
        <v>2.9</v>
      </c>
      <c r="F192" s="23">
        <v>1</v>
      </c>
    </row>
    <row r="193" spans="1:6" ht="15" x14ac:dyDescent="0.2">
      <c r="A193" s="23">
        <v>0</v>
      </c>
      <c r="B193" s="24">
        <v>6.4</v>
      </c>
      <c r="C193" s="25">
        <v>4.5</v>
      </c>
      <c r="D193" s="24">
        <v>5.7</v>
      </c>
      <c r="E193" s="24">
        <v>4.4000000000000004</v>
      </c>
      <c r="F193" s="23">
        <v>0</v>
      </c>
    </row>
    <row r="194" spans="1:6" ht="15" x14ac:dyDescent="0.2">
      <c r="A194" s="23">
        <v>0</v>
      </c>
      <c r="B194" s="24">
        <v>6.7</v>
      </c>
      <c r="C194" s="25">
        <v>3.6</v>
      </c>
      <c r="D194" s="24">
        <v>4.8</v>
      </c>
      <c r="E194" s="24">
        <v>2.8</v>
      </c>
      <c r="F194" s="23">
        <v>0</v>
      </c>
    </row>
    <row r="195" spans="1:6" ht="15" x14ac:dyDescent="0.2">
      <c r="A195" s="23">
        <v>0</v>
      </c>
      <c r="B195" s="24">
        <v>5.2</v>
      </c>
      <c r="C195" s="25">
        <v>3.8</v>
      </c>
      <c r="D195" s="24">
        <v>5</v>
      </c>
      <c r="E195" s="24">
        <v>3.3</v>
      </c>
      <c r="F195" s="23">
        <v>0</v>
      </c>
    </row>
    <row r="196" spans="1:6" ht="15" x14ac:dyDescent="0.2">
      <c r="A196" s="23">
        <v>0</v>
      </c>
      <c r="B196" s="24">
        <v>6.4</v>
      </c>
      <c r="C196" s="25">
        <v>3.3</v>
      </c>
      <c r="D196" s="24">
        <v>4.5</v>
      </c>
      <c r="E196" s="24">
        <v>3</v>
      </c>
      <c r="F196" s="23">
        <v>0</v>
      </c>
    </row>
    <row r="197" spans="1:6" ht="15" x14ac:dyDescent="0.2">
      <c r="A197" s="23">
        <v>0</v>
      </c>
      <c r="B197" s="24">
        <v>7.6</v>
      </c>
      <c r="C197" s="25">
        <v>5.0999999999999996</v>
      </c>
      <c r="D197" s="24">
        <v>5.4</v>
      </c>
      <c r="E197" s="24">
        <v>4</v>
      </c>
      <c r="F197" s="23">
        <v>0</v>
      </c>
    </row>
    <row r="198" spans="1:6" ht="15" x14ac:dyDescent="0.2">
      <c r="A198" s="23">
        <v>0</v>
      </c>
      <c r="B198" s="24">
        <v>5.9</v>
      </c>
      <c r="C198" s="25">
        <v>5.5</v>
      </c>
      <c r="D198" s="24">
        <v>6.2</v>
      </c>
      <c r="E198" s="24">
        <v>5.4</v>
      </c>
      <c r="F198" s="23">
        <v>1</v>
      </c>
    </row>
    <row r="199" spans="1:6" ht="15" x14ac:dyDescent="0.2">
      <c r="A199" s="23">
        <v>1</v>
      </c>
      <c r="B199" s="24">
        <v>9.6999999999999993</v>
      </c>
      <c r="C199" s="25">
        <v>6.5</v>
      </c>
      <c r="D199" s="24">
        <v>6.1</v>
      </c>
      <c r="E199" s="24">
        <v>4.2</v>
      </c>
      <c r="F199" s="23">
        <v>1</v>
      </c>
    </row>
    <row r="200" spans="1:6" ht="15" x14ac:dyDescent="0.2">
      <c r="A200" s="23">
        <v>1</v>
      </c>
      <c r="B200" s="24">
        <v>5.5</v>
      </c>
      <c r="C200" s="25">
        <v>5.5</v>
      </c>
      <c r="D200" s="24">
        <v>8.1999999999999993</v>
      </c>
      <c r="E200" s="24">
        <v>4.9000000000000004</v>
      </c>
      <c r="F200" s="23">
        <v>1</v>
      </c>
    </row>
    <row r="201" spans="1:6" ht="15" x14ac:dyDescent="0.2">
      <c r="A201" s="23">
        <v>1</v>
      </c>
      <c r="B201" s="24">
        <v>9.6999999999999993</v>
      </c>
      <c r="C201" s="25">
        <v>6.5</v>
      </c>
      <c r="D201" s="24">
        <v>6.1</v>
      </c>
      <c r="E201" s="24">
        <v>4.2</v>
      </c>
      <c r="F201" s="23">
        <v>0</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1"/>
  <sheetViews>
    <sheetView zoomScale="84" zoomScaleNormal="115" workbookViewId="0">
      <selection activeCell="T18" sqref="T18"/>
    </sheetView>
  </sheetViews>
  <sheetFormatPr defaultRowHeight="12.75" x14ac:dyDescent="0.2"/>
  <cols>
    <col min="15" max="15" width="16" bestFit="1" customWidth="1"/>
  </cols>
  <sheetData>
    <row r="1" spans="1:30" ht="15.75" x14ac:dyDescent="0.2">
      <c r="A1" s="21" t="s">
        <v>44</v>
      </c>
      <c r="B1" s="21" t="s">
        <v>46</v>
      </c>
      <c r="C1" s="21" t="s">
        <v>52</v>
      </c>
      <c r="D1" s="21" t="s">
        <v>263</v>
      </c>
      <c r="E1" s="21" t="s">
        <v>42</v>
      </c>
      <c r="G1" s="39" t="s">
        <v>332</v>
      </c>
      <c r="H1" s="39"/>
      <c r="I1" s="39"/>
      <c r="J1" s="39"/>
      <c r="K1" s="39"/>
      <c r="L1" s="39"/>
      <c r="M1" s="39"/>
      <c r="N1" s="39"/>
      <c r="O1" s="39"/>
      <c r="P1" s="39" t="s">
        <v>335</v>
      </c>
      <c r="Q1" s="39"/>
      <c r="R1" s="39"/>
      <c r="S1" s="39" t="s">
        <v>336</v>
      </c>
      <c r="T1" s="39"/>
      <c r="U1" s="39"/>
      <c r="V1" s="39"/>
      <c r="W1" s="39"/>
      <c r="X1" s="39"/>
      <c r="Y1" s="39" t="s">
        <v>337</v>
      </c>
      <c r="Z1" s="39"/>
      <c r="AA1" s="39" t="s">
        <v>338</v>
      </c>
      <c r="AB1" s="39"/>
      <c r="AC1" s="39"/>
      <c r="AD1" s="39"/>
    </row>
    <row r="2" spans="1:30" ht="15.75" thickBot="1" x14ac:dyDescent="0.25">
      <c r="A2" s="23">
        <v>1</v>
      </c>
      <c r="B2" s="24">
        <v>8.5</v>
      </c>
      <c r="C2" s="24">
        <v>6</v>
      </c>
      <c r="D2" s="24">
        <v>3.7</v>
      </c>
      <c r="E2" s="23">
        <v>1</v>
      </c>
      <c r="G2" s="39"/>
      <c r="H2" s="39"/>
      <c r="I2" s="39" t="s">
        <v>333</v>
      </c>
      <c r="J2" s="39">
        <v>20</v>
      </c>
      <c r="K2" s="39"/>
      <c r="L2" s="39" t="s">
        <v>334</v>
      </c>
      <c r="M2" s="39">
        <v>0.05</v>
      </c>
      <c r="N2" s="39"/>
      <c r="O2" s="39"/>
      <c r="P2" s="39"/>
      <c r="Q2" s="39"/>
      <c r="R2" s="39"/>
      <c r="S2" s="39"/>
      <c r="T2" s="39"/>
      <c r="U2" s="39"/>
      <c r="V2" s="39"/>
      <c r="W2" s="39"/>
      <c r="X2" s="39"/>
      <c r="Y2" s="39"/>
      <c r="Z2" s="39"/>
      <c r="AA2" s="39"/>
      <c r="AB2" s="39"/>
      <c r="AC2" s="39"/>
      <c r="AD2" s="39"/>
    </row>
    <row r="3" spans="1:30" ht="15.75" thickTop="1" x14ac:dyDescent="0.2">
      <c r="A3" s="23">
        <v>0</v>
      </c>
      <c r="B3" s="24">
        <v>8.1999999999999993</v>
      </c>
      <c r="C3" s="24">
        <v>3.1</v>
      </c>
      <c r="D3" s="24">
        <v>4.9000000000000004</v>
      </c>
      <c r="E3" s="23">
        <v>0</v>
      </c>
      <c r="G3" s="65" t="str">
        <f t="array" ref="G3:N8">[1]!LogitCoeff(A1:E201,TRUE,TRUE,TRUE,M2,J2)</f>
        <v/>
      </c>
      <c r="H3" s="65" t="str">
        <v>coeff</v>
      </c>
      <c r="I3" s="65" t="str">
        <v>s.e.</v>
      </c>
      <c r="J3" s="65" t="str">
        <v>Wald</v>
      </c>
      <c r="K3" s="65" t="str">
        <v>p-value</v>
      </c>
      <c r="L3" s="65" t="str">
        <v>exp(b)</v>
      </c>
      <c r="M3" s="65" t="str">
        <v>lower</v>
      </c>
      <c r="N3" s="65" t="str">
        <v>upper</v>
      </c>
      <c r="O3" s="39" t="s">
        <v>353</v>
      </c>
      <c r="P3" s="39" t="str">
        <f t="array" ref="P3:Q12">[1]!LogitLL(A2:E201,H4:H8,TRUE)</f>
        <v>LL</v>
      </c>
      <c r="Q3" s="66">
        <v>-97.971579556399419</v>
      </c>
      <c r="R3" s="39"/>
      <c r="S3" s="67">
        <f t="array" ref="S3:W7">[1]!LogitCov(A2:E201,H4:H8)</f>
        <v>4.7904337251999936</v>
      </c>
      <c r="T3" s="68">
        <v>0.14348377451316446</v>
      </c>
      <c r="U3" s="68">
        <v>-0.25763769994037233</v>
      </c>
      <c r="V3" s="68">
        <v>-0.26375452936987637</v>
      </c>
      <c r="W3" s="69">
        <v>-0.36548859164954051</v>
      </c>
      <c r="X3" s="39"/>
      <c r="Y3" s="66">
        <f t="array" ref="Y3:Y7">[1]!LogitConverge(A2:E201,H4:H8)</f>
        <v>-4.9626969200744497E-14</v>
      </c>
      <c r="Z3" s="39"/>
      <c r="AA3" s="39" t="str">
        <f t="array" ref="AA3:AD7">[1]!LogitCorrect(A2:E201,H4:H8,TRUE,AB9)</f>
        <v/>
      </c>
      <c r="AB3" s="70" t="str">
        <v>Obs Suc</v>
      </c>
      <c r="AC3" s="70" t="str">
        <v>Obs Fail</v>
      </c>
      <c r="AD3" s="70" t="str">
        <v>Total</v>
      </c>
    </row>
    <row r="4" spans="1:30" ht="15" x14ac:dyDescent="0.2">
      <c r="A4" s="23">
        <v>1</v>
      </c>
      <c r="B4" s="24">
        <v>9.1999999999999993</v>
      </c>
      <c r="C4" s="24">
        <v>5.8</v>
      </c>
      <c r="D4" s="24">
        <v>4.5</v>
      </c>
      <c r="E4" s="23">
        <v>1</v>
      </c>
      <c r="G4" s="39" t="str">
        <v>intercept</v>
      </c>
      <c r="H4" s="39">
        <v>-12.530706738049705</v>
      </c>
      <c r="I4" s="39">
        <v>2.1887059476321666</v>
      </c>
      <c r="J4" s="39">
        <v>32.777535472205074</v>
      </c>
      <c r="K4" s="41">
        <v>1.0333213396052088E-8</v>
      </c>
      <c r="L4" s="39">
        <v>3.613958900902434E-6</v>
      </c>
      <c r="M4" s="39" t="str">
        <v/>
      </c>
      <c r="N4" s="39" t="str">
        <v/>
      </c>
      <c r="O4" s="39"/>
      <c r="P4" s="39" t="str">
        <v>LL0</v>
      </c>
      <c r="Q4" s="71">
        <v>-138.62943611198907</v>
      </c>
      <c r="R4" s="39"/>
      <c r="S4" s="72">
        <v>0.14348377451316369</v>
      </c>
      <c r="T4" s="39">
        <v>0.13873847062916739</v>
      </c>
      <c r="U4" s="39">
        <v>-1.5744868884805436E-2</v>
      </c>
      <c r="V4" s="39">
        <v>-1.6501419638903676E-2</v>
      </c>
      <c r="W4" s="73">
        <v>1.1285939123233549E-3</v>
      </c>
      <c r="X4" s="39"/>
      <c r="Y4" s="71">
        <v>-2.4868995751603507E-14</v>
      </c>
      <c r="Z4" s="39"/>
      <c r="AA4" s="39" t="str">
        <v>Pred Suc</v>
      </c>
      <c r="AB4" s="80">
        <v>74</v>
      </c>
      <c r="AC4" s="69">
        <v>26</v>
      </c>
      <c r="AD4" s="39">
        <v>100</v>
      </c>
    </row>
    <row r="5" spans="1:30" ht="15" x14ac:dyDescent="0.2">
      <c r="A5" s="23">
        <v>0</v>
      </c>
      <c r="B5" s="24">
        <v>6.4</v>
      </c>
      <c r="C5" s="24">
        <v>4.5</v>
      </c>
      <c r="D5" s="24">
        <v>3</v>
      </c>
      <c r="E5" s="23">
        <v>0</v>
      </c>
      <c r="G5" s="39" t="str">
        <v>Dist_Channel</v>
      </c>
      <c r="H5" s="113">
        <v>0.93309613566454841</v>
      </c>
      <c r="I5" s="39">
        <v>0.37247613430818283</v>
      </c>
      <c r="J5" s="39">
        <v>6.2756090249784675</v>
      </c>
      <c r="K5" s="41">
        <v>1.2241104223838062E-2</v>
      </c>
      <c r="L5" s="113">
        <v>2.542368522395293</v>
      </c>
      <c r="M5" s="39">
        <v>1.2251414752396752</v>
      </c>
      <c r="N5" s="39">
        <v>5.2758296362482868</v>
      </c>
      <c r="O5" s="41">
        <f>(L5-1)*100</f>
        <v>154.2368522395293</v>
      </c>
      <c r="P5" s="39" t="str">
        <v>Chi-sq</v>
      </c>
      <c r="Q5" s="83">
        <v>81.315713111179292</v>
      </c>
      <c r="R5" s="39"/>
      <c r="S5" s="72">
        <v>-0.25763769994037167</v>
      </c>
      <c r="T5" s="39">
        <v>-1.5744868884805464E-2</v>
      </c>
      <c r="U5" s="39">
        <v>2.240587972323773E-2</v>
      </c>
      <c r="V5" s="39">
        <v>1.1296628189980937E-2</v>
      </c>
      <c r="W5" s="73">
        <v>7.5198990694193045E-3</v>
      </c>
      <c r="X5" s="39"/>
      <c r="Y5" s="71">
        <v>-3.0908609005564358E-13</v>
      </c>
      <c r="Z5" s="39"/>
      <c r="AA5" s="39" t="str">
        <v>Pred Fail</v>
      </c>
      <c r="AB5" s="74">
        <v>26</v>
      </c>
      <c r="AC5" s="81">
        <v>74</v>
      </c>
      <c r="AD5" s="39">
        <v>100</v>
      </c>
    </row>
    <row r="6" spans="1:30" ht="15" x14ac:dyDescent="0.2">
      <c r="A6" s="23">
        <v>1</v>
      </c>
      <c r="B6" s="24">
        <v>9</v>
      </c>
      <c r="C6" s="24">
        <v>4.5</v>
      </c>
      <c r="D6" s="24">
        <v>3.5</v>
      </c>
      <c r="E6" s="23">
        <v>0</v>
      </c>
      <c r="G6" s="39" t="str">
        <v>Quality</v>
      </c>
      <c r="H6" s="113">
        <v>0.60766466629579918</v>
      </c>
      <c r="I6" s="39">
        <v>0.14968593695881888</v>
      </c>
      <c r="J6" s="39">
        <v>16.480332449584218</v>
      </c>
      <c r="K6" s="41">
        <v>4.915736348753974E-5</v>
      </c>
      <c r="L6" s="113">
        <v>1.8361383920585337</v>
      </c>
      <c r="M6" s="39">
        <v>1.3692807758590055</v>
      </c>
      <c r="N6" s="39">
        <v>2.4621715678994165</v>
      </c>
      <c r="O6" s="41">
        <f t="shared" ref="O6:O8" si="0">(L6-1)*100</f>
        <v>83.613839205853367</v>
      </c>
      <c r="P6" s="39" t="str">
        <v>df</v>
      </c>
      <c r="Q6" s="71">
        <v>4</v>
      </c>
      <c r="R6" s="39"/>
      <c r="S6" s="72">
        <v>-0.2637545293698772</v>
      </c>
      <c r="T6" s="39">
        <v>-1.6501419638903763E-2</v>
      </c>
      <c r="U6" s="39">
        <v>1.129662818998103E-2</v>
      </c>
      <c r="V6" s="39">
        <v>3.6006790386000791E-2</v>
      </c>
      <c r="W6" s="73">
        <v>-9.3772169576918649E-4</v>
      </c>
      <c r="X6" s="39"/>
      <c r="Y6" s="71">
        <v>-2.2470914018413168E-13</v>
      </c>
      <c r="Z6" s="39"/>
      <c r="AA6" s="39" t="str">
        <v>Total</v>
      </c>
      <c r="AB6" s="39">
        <v>100</v>
      </c>
      <c r="AC6" s="39">
        <v>100</v>
      </c>
      <c r="AD6" s="39">
        <v>200</v>
      </c>
    </row>
    <row r="7" spans="1:30" ht="15" x14ac:dyDescent="0.2">
      <c r="A7" s="23">
        <v>0</v>
      </c>
      <c r="B7" s="24">
        <v>6.5</v>
      </c>
      <c r="C7" s="24">
        <v>3.7</v>
      </c>
      <c r="D7" s="24">
        <v>3.3</v>
      </c>
      <c r="E7" s="23">
        <v>0</v>
      </c>
      <c r="G7" s="39" t="str">
        <v>Brand_Image</v>
      </c>
      <c r="H7" s="113">
        <v>0.57387650302991555</v>
      </c>
      <c r="I7" s="39">
        <v>0.18975455300466804</v>
      </c>
      <c r="J7" s="39">
        <v>9.1464481337909653</v>
      </c>
      <c r="K7" s="41">
        <v>2.4920133283866663E-3</v>
      </c>
      <c r="L7" s="113">
        <v>1.7751350473191441</v>
      </c>
      <c r="M7" s="39">
        <v>1.2238044560988413</v>
      </c>
      <c r="N7" s="39">
        <v>2.5748430809490683</v>
      </c>
      <c r="O7" s="41">
        <f t="shared" si="0"/>
        <v>77.513504731914409</v>
      </c>
      <c r="P7" s="39" t="str">
        <v>p-value</v>
      </c>
      <c r="Q7" s="83">
        <v>1.1102230246251565E-16</v>
      </c>
      <c r="R7" s="39"/>
      <c r="S7" s="74">
        <v>-0.36548859164954034</v>
      </c>
      <c r="T7" s="78">
        <v>1.1285939123233479E-3</v>
      </c>
      <c r="U7" s="78">
        <v>7.5198990694193175E-3</v>
      </c>
      <c r="V7" s="78">
        <v>-9.3772169576924124E-4</v>
      </c>
      <c r="W7" s="75">
        <v>7.9391841767033094E-2</v>
      </c>
      <c r="X7" s="39"/>
      <c r="Y7" s="77">
        <v>-1.6164847238542279E-13</v>
      </c>
      <c r="Z7" s="39"/>
      <c r="AA7" s="39" t="str">
        <v>Accuracy</v>
      </c>
      <c r="AB7" s="39">
        <v>0.74</v>
      </c>
      <c r="AC7" s="39">
        <v>0.74</v>
      </c>
      <c r="AD7" s="41">
        <v>0.74</v>
      </c>
    </row>
    <row r="8" spans="1:30" ht="15" x14ac:dyDescent="0.2">
      <c r="A8" s="23">
        <v>0</v>
      </c>
      <c r="B8" s="24">
        <v>6.9</v>
      </c>
      <c r="C8" s="24">
        <v>5.4</v>
      </c>
      <c r="D8" s="24">
        <v>2</v>
      </c>
      <c r="E8" s="23">
        <v>1</v>
      </c>
      <c r="G8" s="79" t="str">
        <v>Shipping_Speed</v>
      </c>
      <c r="H8" s="86">
        <v>1.1196914252524708</v>
      </c>
      <c r="I8" s="79">
        <v>0.28176557945752434</v>
      </c>
      <c r="J8" s="79">
        <v>15.791407024701142</v>
      </c>
      <c r="K8" s="85">
        <v>7.0722981009407881E-5</v>
      </c>
      <c r="L8" s="86">
        <v>3.0639086125812178</v>
      </c>
      <c r="M8" s="79">
        <v>1.7637479068670097</v>
      </c>
      <c r="N8" s="79">
        <v>5.3224930556684162</v>
      </c>
      <c r="O8" s="41">
        <f t="shared" si="0"/>
        <v>206.39086125812179</v>
      </c>
      <c r="P8" s="39" t="str">
        <v>R-sq (L)</v>
      </c>
      <c r="Q8" s="83">
        <v>0.29328444012962007</v>
      </c>
      <c r="R8" s="39"/>
      <c r="S8" s="39"/>
      <c r="T8" s="39"/>
      <c r="U8" s="39"/>
      <c r="V8" s="39"/>
      <c r="W8" s="39"/>
      <c r="X8" s="39"/>
      <c r="Y8" s="39"/>
      <c r="Z8" s="39"/>
      <c r="AA8" s="39"/>
      <c r="AB8" s="39"/>
      <c r="AC8" s="39"/>
      <c r="AD8" s="39"/>
    </row>
    <row r="9" spans="1:30" ht="15" x14ac:dyDescent="0.2">
      <c r="A9" s="23">
        <v>0</v>
      </c>
      <c r="B9" s="24">
        <v>6.2</v>
      </c>
      <c r="C9" s="24">
        <v>5.0999999999999996</v>
      </c>
      <c r="D9" s="24">
        <v>3.7</v>
      </c>
      <c r="E9" s="23">
        <v>0</v>
      </c>
      <c r="G9" s="39"/>
      <c r="H9" s="39"/>
      <c r="I9" s="39"/>
      <c r="J9" s="39"/>
      <c r="K9" s="39"/>
      <c r="L9" s="39"/>
      <c r="M9" s="39"/>
      <c r="N9" s="39"/>
      <c r="O9" s="39"/>
      <c r="P9" s="39" t="str">
        <v>R-sq (CS)</v>
      </c>
      <c r="Q9" s="83">
        <v>0.33407522518933275</v>
      </c>
      <c r="R9" s="39"/>
      <c r="S9" s="39"/>
      <c r="T9" s="39"/>
      <c r="U9" s="39"/>
      <c r="V9" s="39"/>
      <c r="W9" s="39"/>
      <c r="X9" s="39"/>
      <c r="Y9" s="39"/>
      <c r="Z9" s="39"/>
      <c r="AA9" s="39" t="s">
        <v>339</v>
      </c>
      <c r="AB9" s="114">
        <v>0.5</v>
      </c>
      <c r="AC9" s="39"/>
      <c r="AD9" s="39"/>
    </row>
    <row r="10" spans="1:30" ht="15" x14ac:dyDescent="0.2">
      <c r="A10" s="23">
        <v>0</v>
      </c>
      <c r="B10" s="24">
        <v>5.8</v>
      </c>
      <c r="C10" s="24">
        <v>5.8</v>
      </c>
      <c r="D10" s="24">
        <v>4.5999999999999996</v>
      </c>
      <c r="E10" s="23">
        <v>1</v>
      </c>
      <c r="G10" s="39"/>
      <c r="H10" s="39"/>
      <c r="I10" s="39"/>
      <c r="J10" s="39"/>
      <c r="K10" s="39"/>
      <c r="L10" s="39"/>
      <c r="M10" s="39"/>
      <c r="N10" s="39"/>
      <c r="O10" s="39"/>
      <c r="P10" s="39" t="str">
        <v>R-sq (N)</v>
      </c>
      <c r="Q10" s="83">
        <v>0.44543363358577698</v>
      </c>
      <c r="R10" s="39"/>
      <c r="S10" s="39"/>
      <c r="T10" s="39"/>
      <c r="U10" s="39"/>
      <c r="V10" s="39"/>
      <c r="W10" s="39"/>
      <c r="X10" s="39"/>
      <c r="Y10" s="39"/>
      <c r="Z10" s="39"/>
      <c r="AA10" s="39"/>
      <c r="AB10" s="39"/>
      <c r="AC10" s="39"/>
      <c r="AD10" s="39"/>
    </row>
    <row r="11" spans="1:30" ht="15" x14ac:dyDescent="0.2">
      <c r="A11" s="23">
        <v>0</v>
      </c>
      <c r="B11" s="24">
        <v>6.4</v>
      </c>
      <c r="C11" s="24">
        <v>5.7</v>
      </c>
      <c r="D11" s="24">
        <v>4.4000000000000004</v>
      </c>
      <c r="E11" s="23">
        <v>0</v>
      </c>
      <c r="G11" s="39"/>
      <c r="H11" s="39"/>
      <c r="I11" s="39"/>
      <c r="J11" s="39"/>
      <c r="K11" s="39"/>
      <c r="L11" s="39"/>
      <c r="M11" s="39"/>
      <c r="N11" s="39"/>
      <c r="O11" s="39"/>
      <c r="P11" s="39" t="str">
        <v>AIC</v>
      </c>
      <c r="Q11" s="71">
        <v>205.94315911279884</v>
      </c>
      <c r="R11" s="39"/>
      <c r="S11" s="39"/>
      <c r="T11" s="39"/>
      <c r="U11" s="39"/>
      <c r="V11" s="39"/>
      <c r="W11" s="39"/>
      <c r="X11" s="39"/>
      <c r="Y11" s="39"/>
      <c r="Z11" s="39"/>
      <c r="AA11" s="39" t="s">
        <v>340</v>
      </c>
      <c r="AB11" s="114">
        <f>[1]!LogitAUC(A2:E201,H4:H8)</f>
        <v>0.84370000000000012</v>
      </c>
      <c r="AC11" s="39"/>
      <c r="AD11" s="39"/>
    </row>
    <row r="12" spans="1:30" ht="15" x14ac:dyDescent="0.2">
      <c r="A12" s="23">
        <v>1</v>
      </c>
      <c r="B12" s="24">
        <v>8.6999999999999993</v>
      </c>
      <c r="C12" s="24">
        <v>4.5999999999999996</v>
      </c>
      <c r="D12" s="24">
        <v>4</v>
      </c>
      <c r="E12" s="23">
        <v>1</v>
      </c>
      <c r="G12" s="39"/>
      <c r="H12" s="39"/>
      <c r="I12" s="39"/>
      <c r="J12" s="39"/>
      <c r="K12" s="39"/>
      <c r="L12" s="39"/>
      <c r="M12" s="39"/>
      <c r="N12" s="39"/>
      <c r="O12" s="39"/>
      <c r="P12" s="39" t="str">
        <v>BIC</v>
      </c>
      <c r="Q12" s="77">
        <v>222.43474594553902</v>
      </c>
      <c r="R12" s="39"/>
      <c r="S12" s="39"/>
      <c r="T12" s="39"/>
      <c r="U12" s="39"/>
      <c r="V12" s="39"/>
      <c r="W12" s="39"/>
      <c r="X12" s="39"/>
      <c r="Y12" s="39"/>
      <c r="Z12" s="39"/>
      <c r="AA12" s="39"/>
      <c r="AB12" s="39"/>
      <c r="AC12" s="39"/>
      <c r="AD12" s="39"/>
    </row>
    <row r="13" spans="1:30" ht="15" x14ac:dyDescent="0.2">
      <c r="A13" s="23">
        <v>0</v>
      </c>
      <c r="B13" s="24">
        <v>6.1</v>
      </c>
      <c r="C13" s="24">
        <v>6.4</v>
      </c>
      <c r="D13" s="24">
        <v>3.2</v>
      </c>
      <c r="E13" s="23">
        <v>0</v>
      </c>
    </row>
    <row r="14" spans="1:30" ht="15" x14ac:dyDescent="0.2">
      <c r="A14" s="23">
        <v>1</v>
      </c>
      <c r="B14" s="24">
        <v>9.5</v>
      </c>
      <c r="C14" s="24">
        <v>6.6</v>
      </c>
      <c r="D14" s="24">
        <v>4.4000000000000004</v>
      </c>
      <c r="E14" s="23">
        <v>1</v>
      </c>
    </row>
    <row r="15" spans="1:30" ht="15" x14ac:dyDescent="0.2">
      <c r="A15" s="23">
        <v>1</v>
      </c>
      <c r="B15" s="24">
        <v>9.1999999999999993</v>
      </c>
      <c r="C15" s="24">
        <v>4.8</v>
      </c>
      <c r="D15" s="24">
        <v>4.2</v>
      </c>
      <c r="E15" s="23">
        <v>0</v>
      </c>
    </row>
    <row r="16" spans="1:30" ht="15" x14ac:dyDescent="0.2">
      <c r="A16" s="23">
        <v>1</v>
      </c>
      <c r="B16" s="24">
        <v>6.3</v>
      </c>
      <c r="C16" s="24">
        <v>5.9</v>
      </c>
      <c r="D16" s="24">
        <v>5.2</v>
      </c>
      <c r="E16" s="23">
        <v>1</v>
      </c>
    </row>
    <row r="17" spans="1:5" ht="15" x14ac:dyDescent="0.2">
      <c r="A17" s="23">
        <v>0</v>
      </c>
      <c r="B17" s="24">
        <v>8.6999999999999993</v>
      </c>
      <c r="C17" s="24">
        <v>3.8</v>
      </c>
      <c r="D17" s="24">
        <v>4.5</v>
      </c>
      <c r="E17" s="23">
        <v>0</v>
      </c>
    </row>
    <row r="18" spans="1:5" ht="15" x14ac:dyDescent="0.2">
      <c r="A18" s="23">
        <v>1</v>
      </c>
      <c r="B18" s="24">
        <v>5.7</v>
      </c>
      <c r="C18" s="24">
        <v>5.0999999999999996</v>
      </c>
      <c r="D18" s="24">
        <v>4.5</v>
      </c>
      <c r="E18" s="23">
        <v>1</v>
      </c>
    </row>
    <row r="19" spans="1:5" ht="15" x14ac:dyDescent="0.2">
      <c r="A19" s="23">
        <v>0</v>
      </c>
      <c r="B19" s="24">
        <v>5.9</v>
      </c>
      <c r="C19" s="24">
        <v>5.5</v>
      </c>
      <c r="D19" s="24">
        <v>4.8</v>
      </c>
      <c r="E19" s="23">
        <v>0</v>
      </c>
    </row>
    <row r="20" spans="1:5" ht="15" x14ac:dyDescent="0.2">
      <c r="A20" s="23">
        <v>0</v>
      </c>
      <c r="B20" s="24">
        <v>5.6</v>
      </c>
      <c r="C20" s="24">
        <v>5.6</v>
      </c>
      <c r="D20" s="24">
        <v>4.5</v>
      </c>
      <c r="E20" s="23">
        <v>1</v>
      </c>
    </row>
    <row r="21" spans="1:5" ht="15" x14ac:dyDescent="0.2">
      <c r="A21" s="23">
        <v>0</v>
      </c>
      <c r="B21" s="24">
        <v>9.1</v>
      </c>
      <c r="C21" s="24">
        <v>7.1</v>
      </c>
      <c r="D21" s="24">
        <v>4.4000000000000004</v>
      </c>
      <c r="E21" s="23">
        <v>1</v>
      </c>
    </row>
    <row r="22" spans="1:5" ht="15" x14ac:dyDescent="0.2">
      <c r="A22" s="23">
        <v>0</v>
      </c>
      <c r="B22" s="24">
        <v>5.2</v>
      </c>
      <c r="C22" s="24">
        <v>5</v>
      </c>
      <c r="D22" s="24">
        <v>3.3</v>
      </c>
      <c r="E22" s="23">
        <v>0</v>
      </c>
    </row>
    <row r="23" spans="1:5" ht="15" x14ac:dyDescent="0.2">
      <c r="A23" s="23">
        <v>1</v>
      </c>
      <c r="B23" s="24">
        <v>9.6</v>
      </c>
      <c r="C23" s="24">
        <v>7.8</v>
      </c>
      <c r="D23" s="24">
        <v>4.3</v>
      </c>
      <c r="E23" s="23">
        <v>1</v>
      </c>
    </row>
    <row r="24" spans="1:5" ht="15" x14ac:dyDescent="0.2">
      <c r="A24" s="23">
        <v>1</v>
      </c>
      <c r="B24" s="24">
        <v>8.6</v>
      </c>
      <c r="C24" s="24">
        <v>4.7</v>
      </c>
      <c r="D24" s="24">
        <v>4</v>
      </c>
      <c r="E24" s="23">
        <v>1</v>
      </c>
    </row>
    <row r="25" spans="1:5" ht="15" x14ac:dyDescent="0.2">
      <c r="A25" s="23">
        <v>1</v>
      </c>
      <c r="B25" s="24">
        <v>9.3000000000000007</v>
      </c>
      <c r="C25" s="24">
        <v>4.5</v>
      </c>
      <c r="D25" s="24">
        <v>4.5</v>
      </c>
      <c r="E25" s="23">
        <v>1</v>
      </c>
    </row>
    <row r="26" spans="1:5" ht="15" x14ac:dyDescent="0.2">
      <c r="A26" s="23">
        <v>0</v>
      </c>
      <c r="B26" s="24">
        <v>6</v>
      </c>
      <c r="C26" s="24">
        <v>5.3</v>
      </c>
      <c r="D26" s="24">
        <v>4</v>
      </c>
      <c r="E26" s="23">
        <v>0</v>
      </c>
    </row>
    <row r="27" spans="1:5" ht="15" x14ac:dyDescent="0.2">
      <c r="A27" s="23">
        <v>0</v>
      </c>
      <c r="B27" s="24">
        <v>6.4</v>
      </c>
      <c r="C27" s="24">
        <v>5.3</v>
      </c>
      <c r="D27" s="24">
        <v>3.9</v>
      </c>
      <c r="E27" s="23">
        <v>0</v>
      </c>
    </row>
    <row r="28" spans="1:5" ht="15" x14ac:dyDescent="0.2">
      <c r="A28" s="23">
        <v>0</v>
      </c>
      <c r="B28" s="24">
        <v>8.5</v>
      </c>
      <c r="C28" s="24">
        <v>3.7</v>
      </c>
      <c r="D28" s="24">
        <v>4.4000000000000004</v>
      </c>
      <c r="E28" s="23">
        <v>1</v>
      </c>
    </row>
    <row r="29" spans="1:5" ht="15" x14ac:dyDescent="0.2">
      <c r="A29" s="23">
        <v>0</v>
      </c>
      <c r="B29" s="24">
        <v>7</v>
      </c>
      <c r="C29" s="24">
        <v>4.2</v>
      </c>
      <c r="D29" s="24">
        <v>3.7</v>
      </c>
      <c r="E29" s="23">
        <v>0</v>
      </c>
    </row>
    <row r="30" spans="1:5" ht="15" x14ac:dyDescent="0.2">
      <c r="A30" s="23">
        <v>0</v>
      </c>
      <c r="B30" s="24">
        <v>8.5</v>
      </c>
      <c r="C30" s="24">
        <v>3.7</v>
      </c>
      <c r="D30" s="24">
        <v>4.4000000000000004</v>
      </c>
      <c r="E30" s="23">
        <v>0</v>
      </c>
    </row>
    <row r="31" spans="1:5" ht="15" x14ac:dyDescent="0.2">
      <c r="A31" s="23">
        <v>0</v>
      </c>
      <c r="B31" s="24">
        <v>7.6</v>
      </c>
      <c r="C31" s="24">
        <v>4.5999999999999996</v>
      </c>
      <c r="D31" s="24">
        <v>3.5</v>
      </c>
      <c r="E31" s="23">
        <v>0</v>
      </c>
    </row>
    <row r="32" spans="1:5" ht="15" x14ac:dyDescent="0.2">
      <c r="A32" s="23">
        <v>1</v>
      </c>
      <c r="B32" s="24">
        <v>6.9</v>
      </c>
      <c r="C32" s="24">
        <v>4.7</v>
      </c>
      <c r="D32" s="24">
        <v>3.3</v>
      </c>
      <c r="E32" s="23">
        <v>0</v>
      </c>
    </row>
    <row r="33" spans="1:5" ht="15" x14ac:dyDescent="0.2">
      <c r="A33" s="23">
        <v>0</v>
      </c>
      <c r="B33" s="24">
        <v>8.1</v>
      </c>
      <c r="C33" s="24">
        <v>3.8</v>
      </c>
      <c r="D33" s="24">
        <v>3</v>
      </c>
      <c r="E33" s="23">
        <v>0</v>
      </c>
    </row>
    <row r="34" spans="1:5" ht="15" x14ac:dyDescent="0.2">
      <c r="A34" s="23">
        <v>0</v>
      </c>
      <c r="B34" s="24">
        <v>6.7</v>
      </c>
      <c r="C34" s="24">
        <v>4.9000000000000004</v>
      </c>
      <c r="D34" s="24">
        <v>3.4</v>
      </c>
      <c r="E34" s="23">
        <v>0</v>
      </c>
    </row>
    <row r="35" spans="1:5" ht="15" x14ac:dyDescent="0.2">
      <c r="A35" s="23">
        <v>0</v>
      </c>
      <c r="B35" s="24">
        <v>8</v>
      </c>
      <c r="C35" s="24">
        <v>4.7</v>
      </c>
      <c r="D35" s="24">
        <v>4.2</v>
      </c>
      <c r="E35" s="23">
        <v>1</v>
      </c>
    </row>
    <row r="36" spans="1:5" ht="15" x14ac:dyDescent="0.2">
      <c r="A36" s="23">
        <v>0</v>
      </c>
      <c r="B36" s="24">
        <v>6.7</v>
      </c>
      <c r="C36" s="24">
        <v>6.8</v>
      </c>
      <c r="D36" s="24">
        <v>3.5</v>
      </c>
      <c r="E36" s="23">
        <v>0</v>
      </c>
    </row>
    <row r="37" spans="1:5" ht="15" x14ac:dyDescent="0.2">
      <c r="A37" s="23">
        <v>0</v>
      </c>
      <c r="B37" s="24">
        <v>8.6999999999999993</v>
      </c>
      <c r="C37" s="24">
        <v>2.9</v>
      </c>
      <c r="D37" s="24">
        <v>2.5</v>
      </c>
      <c r="E37" s="23">
        <v>0</v>
      </c>
    </row>
    <row r="38" spans="1:5" ht="15" x14ac:dyDescent="0.2">
      <c r="A38" s="23">
        <v>1</v>
      </c>
      <c r="B38" s="24">
        <v>9</v>
      </c>
      <c r="C38" s="24">
        <v>4.5</v>
      </c>
      <c r="D38" s="24">
        <v>3.5</v>
      </c>
      <c r="E38" s="23">
        <v>1</v>
      </c>
    </row>
    <row r="39" spans="1:5" ht="15" x14ac:dyDescent="0.2">
      <c r="A39" s="23">
        <v>1</v>
      </c>
      <c r="B39" s="24">
        <v>9.6</v>
      </c>
      <c r="C39" s="24">
        <v>5.5</v>
      </c>
      <c r="D39" s="24">
        <v>4.9000000000000004</v>
      </c>
      <c r="E39" s="23">
        <v>1</v>
      </c>
    </row>
    <row r="40" spans="1:5" ht="15" x14ac:dyDescent="0.2">
      <c r="A40" s="23">
        <v>0</v>
      </c>
      <c r="B40" s="24">
        <v>8.1999999999999993</v>
      </c>
      <c r="C40" s="24">
        <v>5</v>
      </c>
      <c r="D40" s="24">
        <v>4.5</v>
      </c>
      <c r="E40" s="23">
        <v>0</v>
      </c>
    </row>
    <row r="41" spans="1:5" ht="15" x14ac:dyDescent="0.2">
      <c r="A41" s="23">
        <v>0</v>
      </c>
      <c r="B41" s="24">
        <v>6.1</v>
      </c>
      <c r="C41" s="24">
        <v>6.4</v>
      </c>
      <c r="D41" s="24">
        <v>3.2</v>
      </c>
      <c r="E41" s="23">
        <v>0</v>
      </c>
    </row>
    <row r="42" spans="1:5" ht="15" x14ac:dyDescent="0.2">
      <c r="A42" s="23">
        <v>0</v>
      </c>
      <c r="B42" s="24">
        <v>8.3000000000000007</v>
      </c>
      <c r="C42" s="24">
        <v>5.2</v>
      </c>
      <c r="D42" s="24">
        <v>3.9</v>
      </c>
      <c r="E42" s="23">
        <v>1</v>
      </c>
    </row>
    <row r="43" spans="1:5" ht="15" x14ac:dyDescent="0.2">
      <c r="A43" s="23">
        <v>1</v>
      </c>
      <c r="B43" s="24">
        <v>9.4</v>
      </c>
      <c r="C43" s="24">
        <v>4.9000000000000004</v>
      </c>
      <c r="D43" s="24">
        <v>4.0999999999999996</v>
      </c>
      <c r="E43" s="23">
        <v>1</v>
      </c>
    </row>
    <row r="44" spans="1:5" ht="15" x14ac:dyDescent="0.2">
      <c r="A44" s="23">
        <v>1</v>
      </c>
      <c r="B44" s="24">
        <v>9.3000000000000007</v>
      </c>
      <c r="C44" s="24">
        <v>6.3</v>
      </c>
      <c r="D44" s="24">
        <v>4.3</v>
      </c>
      <c r="E44" s="23">
        <v>1</v>
      </c>
    </row>
    <row r="45" spans="1:5" ht="15" x14ac:dyDescent="0.2">
      <c r="A45" s="23">
        <v>1</v>
      </c>
      <c r="B45" s="24">
        <v>5.0999999999999996</v>
      </c>
      <c r="C45" s="24">
        <v>7.8</v>
      </c>
      <c r="D45" s="24">
        <v>4.5</v>
      </c>
      <c r="E45" s="23">
        <v>1</v>
      </c>
    </row>
    <row r="46" spans="1:5" ht="15" x14ac:dyDescent="0.2">
      <c r="A46" s="23">
        <v>0</v>
      </c>
      <c r="B46" s="24">
        <v>8</v>
      </c>
      <c r="C46" s="24">
        <v>3</v>
      </c>
      <c r="D46" s="24">
        <v>4.7</v>
      </c>
      <c r="E46" s="23">
        <v>0</v>
      </c>
    </row>
    <row r="47" spans="1:5" ht="15" x14ac:dyDescent="0.2">
      <c r="A47" s="23">
        <v>0</v>
      </c>
      <c r="B47" s="24">
        <v>5.9</v>
      </c>
      <c r="C47" s="24">
        <v>5.5</v>
      </c>
      <c r="D47" s="24">
        <v>4.8</v>
      </c>
      <c r="E47" s="23">
        <v>1</v>
      </c>
    </row>
    <row r="48" spans="1:5" ht="15" x14ac:dyDescent="0.2">
      <c r="A48" s="23">
        <v>1</v>
      </c>
      <c r="B48" s="24">
        <v>10</v>
      </c>
      <c r="C48" s="24">
        <v>4.5</v>
      </c>
      <c r="D48" s="24">
        <v>3.5</v>
      </c>
      <c r="E48" s="23">
        <v>1</v>
      </c>
    </row>
    <row r="49" spans="1:5" ht="15" x14ac:dyDescent="0.2">
      <c r="A49" s="23">
        <v>0</v>
      </c>
      <c r="B49" s="24">
        <v>5.7</v>
      </c>
      <c r="C49" s="24">
        <v>6</v>
      </c>
      <c r="D49" s="24">
        <v>5.2</v>
      </c>
      <c r="E49" s="23">
        <v>1</v>
      </c>
    </row>
    <row r="50" spans="1:5" ht="15" x14ac:dyDescent="0.2">
      <c r="A50" s="23">
        <v>1</v>
      </c>
      <c r="B50" s="24">
        <v>9.9</v>
      </c>
      <c r="C50" s="24">
        <v>6.7</v>
      </c>
      <c r="D50" s="24">
        <v>3.9</v>
      </c>
      <c r="E50" s="23">
        <v>1</v>
      </c>
    </row>
    <row r="51" spans="1:5" ht="15" x14ac:dyDescent="0.2">
      <c r="A51" s="23">
        <v>1</v>
      </c>
      <c r="B51" s="24">
        <v>7.9</v>
      </c>
      <c r="C51" s="24">
        <v>5.8</v>
      </c>
      <c r="D51" s="24">
        <v>4.3</v>
      </c>
      <c r="E51" s="23">
        <v>1</v>
      </c>
    </row>
    <row r="52" spans="1:5" ht="15" x14ac:dyDescent="0.2">
      <c r="A52" s="23">
        <v>0</v>
      </c>
      <c r="B52" s="24">
        <v>6.7</v>
      </c>
      <c r="C52" s="24">
        <v>4.8</v>
      </c>
      <c r="D52" s="24">
        <v>2.8</v>
      </c>
      <c r="E52" s="23">
        <v>1</v>
      </c>
    </row>
    <row r="53" spans="1:5" ht="15" x14ac:dyDescent="0.2">
      <c r="A53" s="23">
        <v>0</v>
      </c>
      <c r="B53" s="24">
        <v>8.1999999999999993</v>
      </c>
      <c r="C53" s="24">
        <v>3.1</v>
      </c>
      <c r="D53" s="24">
        <v>4.9000000000000004</v>
      </c>
      <c r="E53" s="23">
        <v>1</v>
      </c>
    </row>
    <row r="54" spans="1:5" ht="15" x14ac:dyDescent="0.2">
      <c r="A54" s="23">
        <v>1</v>
      </c>
      <c r="B54" s="24">
        <v>9.4</v>
      </c>
      <c r="C54" s="24">
        <v>4.5999999999999996</v>
      </c>
      <c r="D54" s="24">
        <v>4.5999999999999996</v>
      </c>
      <c r="E54" s="23">
        <v>1</v>
      </c>
    </row>
    <row r="55" spans="1:5" ht="15" x14ac:dyDescent="0.2">
      <c r="A55" s="23">
        <v>1</v>
      </c>
      <c r="B55" s="24">
        <v>6.9</v>
      </c>
      <c r="C55" s="24">
        <v>4.7</v>
      </c>
      <c r="D55" s="24">
        <v>3.3</v>
      </c>
      <c r="E55" s="23">
        <v>1</v>
      </c>
    </row>
    <row r="56" spans="1:5" ht="15" x14ac:dyDescent="0.2">
      <c r="A56" s="23">
        <v>0</v>
      </c>
      <c r="B56" s="24">
        <v>8</v>
      </c>
      <c r="C56" s="24">
        <v>4.7</v>
      </c>
      <c r="D56" s="24">
        <v>4.2</v>
      </c>
      <c r="E56" s="23">
        <v>1</v>
      </c>
    </row>
    <row r="57" spans="1:5" ht="15" x14ac:dyDescent="0.2">
      <c r="A57" s="23">
        <v>0</v>
      </c>
      <c r="B57" s="24">
        <v>9.3000000000000007</v>
      </c>
      <c r="C57" s="24">
        <v>5.5</v>
      </c>
      <c r="D57" s="24">
        <v>3.4</v>
      </c>
      <c r="E57" s="23">
        <v>1</v>
      </c>
    </row>
    <row r="58" spans="1:5" ht="15" x14ac:dyDescent="0.2">
      <c r="A58" s="23">
        <v>1</v>
      </c>
      <c r="B58" s="24">
        <v>7.4</v>
      </c>
      <c r="C58" s="24">
        <v>6.9</v>
      </c>
      <c r="D58" s="24">
        <v>5.5</v>
      </c>
      <c r="E58" s="23">
        <v>1</v>
      </c>
    </row>
    <row r="59" spans="1:5" ht="15" x14ac:dyDescent="0.2">
      <c r="A59" s="23">
        <v>0</v>
      </c>
      <c r="B59" s="24">
        <v>7.6</v>
      </c>
      <c r="C59" s="24">
        <v>5.4</v>
      </c>
      <c r="D59" s="24">
        <v>4</v>
      </c>
      <c r="E59" s="23">
        <v>1</v>
      </c>
    </row>
    <row r="60" spans="1:5" ht="15" x14ac:dyDescent="0.2">
      <c r="A60" s="23">
        <v>0</v>
      </c>
      <c r="B60" s="24">
        <v>10</v>
      </c>
      <c r="C60" s="24">
        <v>4.5</v>
      </c>
      <c r="D60" s="24">
        <v>3.5</v>
      </c>
      <c r="E60" s="23">
        <v>0</v>
      </c>
    </row>
    <row r="61" spans="1:5" ht="15" x14ac:dyDescent="0.2">
      <c r="A61" s="23">
        <v>0</v>
      </c>
      <c r="B61" s="24">
        <v>9.9</v>
      </c>
      <c r="C61" s="24">
        <v>3.5</v>
      </c>
      <c r="D61" s="24">
        <v>4</v>
      </c>
      <c r="E61" s="23">
        <v>1</v>
      </c>
    </row>
    <row r="62" spans="1:5" ht="15" x14ac:dyDescent="0.2">
      <c r="A62" s="23">
        <v>0</v>
      </c>
      <c r="B62" s="24">
        <v>8.6999999999999993</v>
      </c>
      <c r="C62" s="24">
        <v>3.8</v>
      </c>
      <c r="D62" s="24">
        <v>4.5</v>
      </c>
      <c r="E62" s="23">
        <v>0</v>
      </c>
    </row>
    <row r="63" spans="1:5" ht="15" x14ac:dyDescent="0.2">
      <c r="A63" s="23">
        <v>1</v>
      </c>
      <c r="B63" s="24">
        <v>8.4</v>
      </c>
      <c r="C63" s="24">
        <v>5.9</v>
      </c>
      <c r="D63" s="24">
        <v>3.6</v>
      </c>
      <c r="E63" s="23">
        <v>1</v>
      </c>
    </row>
    <row r="64" spans="1:5" ht="15" x14ac:dyDescent="0.2">
      <c r="A64" s="23">
        <v>1</v>
      </c>
      <c r="B64" s="24">
        <v>8.8000000000000007</v>
      </c>
      <c r="C64" s="24">
        <v>4.8</v>
      </c>
      <c r="D64" s="24">
        <v>2.9</v>
      </c>
      <c r="E64" s="23">
        <v>0</v>
      </c>
    </row>
    <row r="65" spans="1:5" ht="15" x14ac:dyDescent="0.2">
      <c r="A65" s="23">
        <v>0</v>
      </c>
      <c r="B65" s="24">
        <v>7.7</v>
      </c>
      <c r="C65" s="24">
        <v>3.4</v>
      </c>
      <c r="D65" s="24">
        <v>2.6</v>
      </c>
      <c r="E65" s="23">
        <v>0</v>
      </c>
    </row>
    <row r="66" spans="1:5" ht="15" x14ac:dyDescent="0.2">
      <c r="A66" s="23">
        <v>0</v>
      </c>
      <c r="B66" s="24">
        <v>6.6</v>
      </c>
      <c r="C66" s="24">
        <v>4.8</v>
      </c>
      <c r="D66" s="24">
        <v>2.8</v>
      </c>
      <c r="E66" s="23">
        <v>0</v>
      </c>
    </row>
    <row r="67" spans="1:5" ht="15" x14ac:dyDescent="0.2">
      <c r="A67" s="23">
        <v>0</v>
      </c>
      <c r="B67" s="24">
        <v>5.7</v>
      </c>
      <c r="C67" s="24">
        <v>6</v>
      </c>
      <c r="D67" s="24">
        <v>5.2</v>
      </c>
      <c r="E67" s="23">
        <v>0</v>
      </c>
    </row>
    <row r="68" spans="1:5" ht="15" x14ac:dyDescent="0.2">
      <c r="A68" s="23">
        <v>0</v>
      </c>
      <c r="B68" s="24">
        <v>5.7</v>
      </c>
      <c r="C68" s="24">
        <v>5.0999999999999996</v>
      </c>
      <c r="D68" s="24">
        <v>4.5</v>
      </c>
      <c r="E68" s="23">
        <v>0</v>
      </c>
    </row>
    <row r="69" spans="1:5" ht="15" x14ac:dyDescent="0.2">
      <c r="A69" s="23">
        <v>1</v>
      </c>
      <c r="B69" s="24">
        <v>5.5</v>
      </c>
      <c r="C69" s="24">
        <v>4.9000000000000004</v>
      </c>
      <c r="D69" s="24">
        <v>4.3</v>
      </c>
      <c r="E69" s="23">
        <v>0</v>
      </c>
    </row>
    <row r="70" spans="1:5" ht="15" x14ac:dyDescent="0.2">
      <c r="A70" s="23">
        <v>0</v>
      </c>
      <c r="B70" s="24">
        <v>7.5</v>
      </c>
      <c r="C70" s="24">
        <v>4.5</v>
      </c>
      <c r="D70" s="24">
        <v>3.4</v>
      </c>
      <c r="E70" s="23">
        <v>0</v>
      </c>
    </row>
    <row r="71" spans="1:5" ht="15" x14ac:dyDescent="0.2">
      <c r="A71" s="23">
        <v>0</v>
      </c>
      <c r="B71" s="24">
        <v>6.4</v>
      </c>
      <c r="C71" s="24">
        <v>5.3</v>
      </c>
      <c r="D71" s="24">
        <v>3.9</v>
      </c>
      <c r="E71" s="23">
        <v>0</v>
      </c>
    </row>
    <row r="72" spans="1:5" ht="15" x14ac:dyDescent="0.2">
      <c r="A72" s="23">
        <v>0</v>
      </c>
      <c r="B72" s="24">
        <v>9.1</v>
      </c>
      <c r="C72" s="24">
        <v>7.1</v>
      </c>
      <c r="D72" s="24">
        <v>4.4000000000000004</v>
      </c>
      <c r="E72" s="23">
        <v>1</v>
      </c>
    </row>
    <row r="73" spans="1:5" ht="15" x14ac:dyDescent="0.2">
      <c r="A73" s="23">
        <v>1</v>
      </c>
      <c r="B73" s="24">
        <v>6.7</v>
      </c>
      <c r="C73" s="24">
        <v>4.5</v>
      </c>
      <c r="D73" s="24">
        <v>3.1</v>
      </c>
      <c r="E73" s="23">
        <v>0</v>
      </c>
    </row>
    <row r="74" spans="1:5" ht="15" x14ac:dyDescent="0.2">
      <c r="A74" s="23">
        <v>0</v>
      </c>
      <c r="B74" s="24">
        <v>6.5</v>
      </c>
      <c r="C74" s="24">
        <v>6</v>
      </c>
      <c r="D74" s="24">
        <v>4.5999999999999996</v>
      </c>
      <c r="E74" s="23">
        <v>0</v>
      </c>
    </row>
    <row r="75" spans="1:5" ht="15" x14ac:dyDescent="0.2">
      <c r="A75" s="23">
        <v>1</v>
      </c>
      <c r="B75" s="24">
        <v>9.9</v>
      </c>
      <c r="C75" s="24">
        <v>6.7</v>
      </c>
      <c r="D75" s="24">
        <v>3.9</v>
      </c>
      <c r="E75" s="23">
        <v>1</v>
      </c>
    </row>
    <row r="76" spans="1:5" ht="15" x14ac:dyDescent="0.2">
      <c r="A76" s="23">
        <v>1</v>
      </c>
      <c r="B76" s="24">
        <v>8.5</v>
      </c>
      <c r="C76" s="24">
        <v>6</v>
      </c>
      <c r="D76" s="24">
        <v>3.7</v>
      </c>
      <c r="E76" s="23">
        <v>1</v>
      </c>
    </row>
    <row r="77" spans="1:5" ht="15" x14ac:dyDescent="0.2">
      <c r="A77" s="23">
        <v>0</v>
      </c>
      <c r="B77" s="24">
        <v>9.9</v>
      </c>
      <c r="C77" s="24">
        <v>4.8</v>
      </c>
      <c r="D77" s="24">
        <v>3.8</v>
      </c>
      <c r="E77" s="23">
        <v>0</v>
      </c>
    </row>
    <row r="78" spans="1:5" ht="15" x14ac:dyDescent="0.2">
      <c r="A78" s="23">
        <v>1</v>
      </c>
      <c r="B78" s="24">
        <v>7.6</v>
      </c>
      <c r="C78" s="24">
        <v>5</v>
      </c>
      <c r="D78" s="24">
        <v>3.9</v>
      </c>
      <c r="E78" s="23">
        <v>0</v>
      </c>
    </row>
    <row r="79" spans="1:5" ht="15" x14ac:dyDescent="0.2">
      <c r="A79" s="23">
        <v>1</v>
      </c>
      <c r="B79" s="24">
        <v>9.4</v>
      </c>
      <c r="C79" s="24">
        <v>4.9000000000000004</v>
      </c>
      <c r="D79" s="24">
        <v>4.0999999999999996</v>
      </c>
      <c r="E79" s="23">
        <v>1</v>
      </c>
    </row>
    <row r="80" spans="1:5" ht="15" x14ac:dyDescent="0.2">
      <c r="A80" s="23">
        <v>1</v>
      </c>
      <c r="B80" s="24">
        <v>9.3000000000000007</v>
      </c>
      <c r="C80" s="24">
        <v>5.9</v>
      </c>
      <c r="D80" s="24">
        <v>4.5999999999999996</v>
      </c>
      <c r="E80" s="23">
        <v>1</v>
      </c>
    </row>
    <row r="81" spans="1:5" ht="15" x14ac:dyDescent="0.2">
      <c r="A81" s="23">
        <v>0</v>
      </c>
      <c r="B81" s="24">
        <v>7.1</v>
      </c>
      <c r="C81" s="24">
        <v>5.9</v>
      </c>
      <c r="D81" s="24">
        <v>2.7</v>
      </c>
      <c r="E81" s="23">
        <v>0</v>
      </c>
    </row>
    <row r="82" spans="1:5" ht="15" x14ac:dyDescent="0.2">
      <c r="A82" s="23">
        <v>0</v>
      </c>
      <c r="B82" s="24">
        <v>9.9</v>
      </c>
      <c r="C82" s="24">
        <v>4.8</v>
      </c>
      <c r="D82" s="24">
        <v>3.8</v>
      </c>
      <c r="E82" s="23">
        <v>1</v>
      </c>
    </row>
    <row r="83" spans="1:5" ht="15" x14ac:dyDescent="0.2">
      <c r="A83" s="23">
        <v>0</v>
      </c>
      <c r="B83" s="24">
        <v>8.6999999999999993</v>
      </c>
      <c r="C83" s="24">
        <v>4.5999999999999996</v>
      </c>
      <c r="D83" s="24">
        <v>4</v>
      </c>
      <c r="E83" s="23">
        <v>1</v>
      </c>
    </row>
    <row r="84" spans="1:5" ht="15" x14ac:dyDescent="0.2">
      <c r="A84" s="23">
        <v>1</v>
      </c>
      <c r="B84" s="24">
        <v>8.6</v>
      </c>
      <c r="C84" s="24">
        <v>4</v>
      </c>
      <c r="D84" s="24">
        <v>3</v>
      </c>
      <c r="E84" s="23">
        <v>0</v>
      </c>
    </row>
    <row r="85" spans="1:5" ht="15" x14ac:dyDescent="0.2">
      <c r="A85" s="23">
        <v>0</v>
      </c>
      <c r="B85" s="24">
        <v>6.4</v>
      </c>
      <c r="C85" s="24">
        <v>5</v>
      </c>
      <c r="D85" s="24">
        <v>1.6</v>
      </c>
      <c r="E85" s="23">
        <v>0</v>
      </c>
    </row>
    <row r="86" spans="1:5" ht="15" x14ac:dyDescent="0.2">
      <c r="A86" s="23">
        <v>1</v>
      </c>
      <c r="B86" s="24">
        <v>7.7</v>
      </c>
      <c r="C86" s="24">
        <v>4.3</v>
      </c>
      <c r="D86" s="24">
        <v>4.3</v>
      </c>
      <c r="E86" s="23">
        <v>1</v>
      </c>
    </row>
    <row r="87" spans="1:5" ht="15" x14ac:dyDescent="0.2">
      <c r="A87" s="23">
        <v>0</v>
      </c>
      <c r="B87" s="24">
        <v>7.5</v>
      </c>
      <c r="C87" s="24">
        <v>4.5</v>
      </c>
      <c r="D87" s="24">
        <v>3.4</v>
      </c>
      <c r="E87" s="23">
        <v>0</v>
      </c>
    </row>
    <row r="88" spans="1:5" ht="15" x14ac:dyDescent="0.2">
      <c r="A88" s="23">
        <v>0</v>
      </c>
      <c r="B88" s="24">
        <v>5</v>
      </c>
      <c r="C88" s="24">
        <v>4.9000000000000004</v>
      </c>
      <c r="D88" s="24">
        <v>3.1</v>
      </c>
      <c r="E88" s="23">
        <v>0</v>
      </c>
    </row>
    <row r="89" spans="1:5" ht="15" x14ac:dyDescent="0.2">
      <c r="A89" s="23">
        <v>1</v>
      </c>
      <c r="B89" s="24">
        <v>7.7</v>
      </c>
      <c r="C89" s="24">
        <v>4.3</v>
      </c>
      <c r="D89" s="24">
        <v>4.3</v>
      </c>
      <c r="E89" s="23">
        <v>1</v>
      </c>
    </row>
    <row r="90" spans="1:5" ht="15" x14ac:dyDescent="0.2">
      <c r="A90" s="23">
        <v>1</v>
      </c>
      <c r="B90" s="24">
        <v>9.1</v>
      </c>
      <c r="C90" s="24">
        <v>4.5999999999999996</v>
      </c>
      <c r="D90" s="24">
        <v>3.9</v>
      </c>
      <c r="E90" s="23">
        <v>0</v>
      </c>
    </row>
    <row r="91" spans="1:5" ht="15" x14ac:dyDescent="0.2">
      <c r="A91" s="23">
        <v>1</v>
      </c>
      <c r="B91" s="24">
        <v>5.5</v>
      </c>
      <c r="C91" s="24">
        <v>8.1999999999999993</v>
      </c>
      <c r="D91" s="24">
        <v>4.9000000000000004</v>
      </c>
      <c r="E91" s="23">
        <v>1</v>
      </c>
    </row>
    <row r="92" spans="1:5" ht="15" x14ac:dyDescent="0.2">
      <c r="A92" s="23">
        <v>0</v>
      </c>
      <c r="B92" s="24">
        <v>9.1</v>
      </c>
      <c r="C92" s="24">
        <v>5.4</v>
      </c>
      <c r="D92" s="24">
        <v>3.3</v>
      </c>
      <c r="E92" s="23">
        <v>1</v>
      </c>
    </row>
    <row r="93" spans="1:5" ht="15" x14ac:dyDescent="0.2">
      <c r="A93" s="23">
        <v>0</v>
      </c>
      <c r="B93" s="24">
        <v>7.1</v>
      </c>
      <c r="C93" s="24">
        <v>4.5</v>
      </c>
      <c r="D93" s="24">
        <v>2.4</v>
      </c>
      <c r="E93" s="23">
        <v>0</v>
      </c>
    </row>
    <row r="94" spans="1:5" ht="15" x14ac:dyDescent="0.2">
      <c r="A94" s="23">
        <v>1</v>
      </c>
      <c r="B94" s="24">
        <v>9.1999999999999993</v>
      </c>
      <c r="C94" s="24">
        <v>4.8</v>
      </c>
      <c r="D94" s="24">
        <v>4.2</v>
      </c>
      <c r="E94" s="23">
        <v>1</v>
      </c>
    </row>
    <row r="95" spans="1:5" ht="15" x14ac:dyDescent="0.2">
      <c r="A95" s="23">
        <v>1</v>
      </c>
      <c r="B95" s="24">
        <v>9.3000000000000007</v>
      </c>
      <c r="C95" s="24">
        <v>5.9</v>
      </c>
      <c r="D95" s="24">
        <v>4.5999999999999996</v>
      </c>
      <c r="E95" s="23">
        <v>1</v>
      </c>
    </row>
    <row r="96" spans="1:5" ht="15" x14ac:dyDescent="0.2">
      <c r="A96" s="23">
        <v>0</v>
      </c>
      <c r="B96" s="24">
        <v>9.3000000000000007</v>
      </c>
      <c r="C96" s="24">
        <v>5.5</v>
      </c>
      <c r="D96" s="24">
        <v>3.4</v>
      </c>
      <c r="E96" s="23">
        <v>1</v>
      </c>
    </row>
    <row r="97" spans="1:5" ht="15" x14ac:dyDescent="0.2">
      <c r="A97" s="23">
        <v>1</v>
      </c>
      <c r="B97" s="24">
        <v>8.6</v>
      </c>
      <c r="C97" s="24">
        <v>5.7</v>
      </c>
      <c r="D97" s="24">
        <v>3.6</v>
      </c>
      <c r="E97" s="23">
        <v>1</v>
      </c>
    </row>
    <row r="98" spans="1:5" ht="15" x14ac:dyDescent="0.2">
      <c r="A98" s="23">
        <v>1</v>
      </c>
      <c r="B98" s="24">
        <v>7.4</v>
      </c>
      <c r="C98" s="24">
        <v>4.8</v>
      </c>
      <c r="D98" s="24">
        <v>3.7</v>
      </c>
      <c r="E98" s="23">
        <v>0</v>
      </c>
    </row>
    <row r="99" spans="1:5" ht="15" x14ac:dyDescent="0.2">
      <c r="A99" s="23">
        <v>1</v>
      </c>
      <c r="B99" s="24">
        <v>8.6999999999999993</v>
      </c>
      <c r="C99" s="24">
        <v>2.9</v>
      </c>
      <c r="D99" s="24">
        <v>2.5</v>
      </c>
      <c r="E99" s="23">
        <v>1</v>
      </c>
    </row>
    <row r="100" spans="1:5" ht="15" x14ac:dyDescent="0.2">
      <c r="A100" s="23">
        <v>1</v>
      </c>
      <c r="B100" s="24">
        <v>7.8</v>
      </c>
      <c r="C100" s="24">
        <v>7.1</v>
      </c>
      <c r="D100" s="24">
        <v>3.9</v>
      </c>
      <c r="E100" s="23">
        <v>1</v>
      </c>
    </row>
    <row r="101" spans="1:5" ht="15" x14ac:dyDescent="0.2">
      <c r="A101" s="23">
        <v>0</v>
      </c>
      <c r="B101" s="24">
        <v>7.9</v>
      </c>
      <c r="C101" s="24">
        <v>4.8</v>
      </c>
      <c r="D101" s="24">
        <v>3.5</v>
      </c>
      <c r="E101" s="23">
        <v>1</v>
      </c>
    </row>
    <row r="102" spans="1:5" ht="15" x14ac:dyDescent="0.2">
      <c r="A102" s="23">
        <v>0</v>
      </c>
      <c r="B102" s="24">
        <v>7.6</v>
      </c>
      <c r="C102" s="24">
        <v>4.5999999999999996</v>
      </c>
      <c r="D102" s="24">
        <v>3.5</v>
      </c>
      <c r="E102" s="23">
        <v>0</v>
      </c>
    </row>
    <row r="103" spans="1:5" ht="15" x14ac:dyDescent="0.2">
      <c r="A103" s="23">
        <v>1</v>
      </c>
      <c r="B103" s="24">
        <v>9.1999999999999993</v>
      </c>
      <c r="C103" s="24">
        <v>6.2</v>
      </c>
      <c r="D103" s="24">
        <v>4.2</v>
      </c>
      <c r="E103" s="23">
        <v>1</v>
      </c>
    </row>
    <row r="104" spans="1:5" ht="15" x14ac:dyDescent="0.2">
      <c r="A104" s="23">
        <v>1</v>
      </c>
      <c r="B104" s="24">
        <v>7.7</v>
      </c>
      <c r="C104" s="24">
        <v>7</v>
      </c>
      <c r="D104" s="24">
        <v>3.7</v>
      </c>
      <c r="E104" s="23">
        <v>1</v>
      </c>
    </row>
    <row r="105" spans="1:5" ht="15" x14ac:dyDescent="0.2">
      <c r="A105" s="23">
        <v>1</v>
      </c>
      <c r="B105" s="24">
        <v>9.5</v>
      </c>
      <c r="C105" s="24">
        <v>6.6</v>
      </c>
      <c r="D105" s="24">
        <v>4.4000000000000004</v>
      </c>
      <c r="E105" s="23">
        <v>1</v>
      </c>
    </row>
    <row r="106" spans="1:5" ht="15" x14ac:dyDescent="0.2">
      <c r="A106" s="23">
        <v>0</v>
      </c>
      <c r="B106" s="24">
        <v>6.5</v>
      </c>
      <c r="C106" s="24">
        <v>6</v>
      </c>
      <c r="D106" s="24">
        <v>4.5999999999999996</v>
      </c>
      <c r="E106" s="23">
        <v>1</v>
      </c>
    </row>
    <row r="107" spans="1:5" ht="15" x14ac:dyDescent="0.2">
      <c r="A107" s="23">
        <v>0</v>
      </c>
      <c r="B107" s="24">
        <v>8.3000000000000007</v>
      </c>
      <c r="C107" s="24">
        <v>5.2</v>
      </c>
      <c r="D107" s="24">
        <v>3.9</v>
      </c>
      <c r="E107" s="23">
        <v>1</v>
      </c>
    </row>
    <row r="108" spans="1:5" ht="15" x14ac:dyDescent="0.2">
      <c r="A108" s="23">
        <v>1</v>
      </c>
      <c r="B108" s="24">
        <v>9.6</v>
      </c>
      <c r="C108" s="24">
        <v>5.5</v>
      </c>
      <c r="D108" s="24">
        <v>4.9000000000000004</v>
      </c>
      <c r="E108" s="23">
        <v>1</v>
      </c>
    </row>
    <row r="109" spans="1:5" ht="15" x14ac:dyDescent="0.2">
      <c r="A109" s="23">
        <v>0</v>
      </c>
      <c r="B109" s="24">
        <v>5.9</v>
      </c>
      <c r="C109" s="24">
        <v>6.2</v>
      </c>
      <c r="D109" s="24">
        <v>5.4</v>
      </c>
      <c r="E109" s="23">
        <v>1</v>
      </c>
    </row>
    <row r="110" spans="1:5" ht="15" x14ac:dyDescent="0.2">
      <c r="A110" s="23">
        <v>1</v>
      </c>
      <c r="B110" s="24">
        <v>8.6999999999999993</v>
      </c>
      <c r="C110" s="24">
        <v>4.8</v>
      </c>
      <c r="D110" s="24">
        <v>4.2</v>
      </c>
      <c r="E110" s="23">
        <v>1</v>
      </c>
    </row>
    <row r="111" spans="1:5" ht="15" x14ac:dyDescent="0.2">
      <c r="A111" s="23">
        <v>0</v>
      </c>
      <c r="B111" s="24">
        <v>6.7</v>
      </c>
      <c r="C111" s="24">
        <v>4.5</v>
      </c>
      <c r="D111" s="24">
        <v>3.1</v>
      </c>
      <c r="E111" s="23">
        <v>0</v>
      </c>
    </row>
    <row r="112" spans="1:5" ht="15" x14ac:dyDescent="0.2">
      <c r="A112" s="23">
        <v>1</v>
      </c>
      <c r="B112" s="24">
        <v>9.6999999999999993</v>
      </c>
      <c r="C112" s="24">
        <v>6.1</v>
      </c>
      <c r="D112" s="24">
        <v>4.0999999999999996</v>
      </c>
      <c r="E112" s="23">
        <v>1</v>
      </c>
    </row>
    <row r="113" spans="1:5" ht="15" x14ac:dyDescent="0.2">
      <c r="A113" s="23">
        <v>1</v>
      </c>
      <c r="B113" s="24">
        <v>8.8000000000000007</v>
      </c>
      <c r="C113" s="24">
        <v>4.5</v>
      </c>
      <c r="D113" s="24">
        <v>3.9</v>
      </c>
      <c r="E113" s="23">
        <v>0</v>
      </c>
    </row>
    <row r="114" spans="1:5" ht="15" x14ac:dyDescent="0.2">
      <c r="A114" s="23">
        <v>0</v>
      </c>
      <c r="B114" s="24">
        <v>8.1999999999999993</v>
      </c>
      <c r="C114" s="24">
        <v>5</v>
      </c>
      <c r="D114" s="24">
        <v>4.5</v>
      </c>
      <c r="E114" s="23">
        <v>1</v>
      </c>
    </row>
    <row r="115" spans="1:5" ht="15" x14ac:dyDescent="0.2">
      <c r="A115" s="23">
        <v>1</v>
      </c>
      <c r="B115" s="24">
        <v>8.9</v>
      </c>
      <c r="C115" s="24">
        <v>6.9</v>
      </c>
      <c r="D115" s="24">
        <v>4.2</v>
      </c>
      <c r="E115" s="23">
        <v>1</v>
      </c>
    </row>
    <row r="116" spans="1:5" ht="15" x14ac:dyDescent="0.2">
      <c r="A116" s="23">
        <v>1</v>
      </c>
      <c r="B116" s="24">
        <v>8.4</v>
      </c>
      <c r="C116" s="24">
        <v>5.9</v>
      </c>
      <c r="D116" s="24">
        <v>3.6</v>
      </c>
      <c r="E116" s="23">
        <v>1</v>
      </c>
    </row>
    <row r="117" spans="1:5" ht="15" x14ac:dyDescent="0.2">
      <c r="A117" s="23">
        <v>1</v>
      </c>
      <c r="B117" s="24">
        <v>7.7</v>
      </c>
      <c r="C117" s="24">
        <v>7</v>
      </c>
      <c r="D117" s="24">
        <v>3.7</v>
      </c>
      <c r="E117" s="23">
        <v>0</v>
      </c>
    </row>
    <row r="118" spans="1:5" ht="15" x14ac:dyDescent="0.2">
      <c r="A118" s="23">
        <v>1</v>
      </c>
      <c r="B118" s="24">
        <v>9.1999999999999993</v>
      </c>
      <c r="C118" s="24">
        <v>6.2</v>
      </c>
      <c r="D118" s="24">
        <v>4.2</v>
      </c>
      <c r="E118" s="23">
        <v>1</v>
      </c>
    </row>
    <row r="119" spans="1:5" ht="15" x14ac:dyDescent="0.2">
      <c r="A119" s="23">
        <v>0</v>
      </c>
      <c r="B119" s="24">
        <v>7.3</v>
      </c>
      <c r="C119" s="24">
        <v>6.1</v>
      </c>
      <c r="D119" s="24">
        <v>2.9</v>
      </c>
      <c r="E119" s="23">
        <v>0</v>
      </c>
    </row>
    <row r="120" spans="1:5" ht="15" x14ac:dyDescent="0.2">
      <c r="A120" s="23">
        <v>1</v>
      </c>
      <c r="B120" s="24">
        <v>9</v>
      </c>
      <c r="C120" s="24">
        <v>5</v>
      </c>
      <c r="D120" s="24">
        <v>3.1</v>
      </c>
      <c r="E120" s="23">
        <v>1</v>
      </c>
    </row>
    <row r="121" spans="1:5" ht="15" x14ac:dyDescent="0.2">
      <c r="A121" s="23">
        <v>0</v>
      </c>
      <c r="B121" s="24">
        <v>8.1</v>
      </c>
      <c r="C121" s="24">
        <v>3.8</v>
      </c>
      <c r="D121" s="24">
        <v>3</v>
      </c>
      <c r="E121" s="23">
        <v>0</v>
      </c>
    </row>
    <row r="122" spans="1:5" ht="15" x14ac:dyDescent="0.2">
      <c r="A122" s="23">
        <v>1</v>
      </c>
      <c r="B122" s="24">
        <v>7.4</v>
      </c>
      <c r="C122" s="24">
        <v>6.9</v>
      </c>
      <c r="D122" s="24">
        <v>5.5</v>
      </c>
      <c r="E122" s="23">
        <v>1</v>
      </c>
    </row>
    <row r="123" spans="1:5" ht="15" x14ac:dyDescent="0.2">
      <c r="A123" s="23">
        <v>0</v>
      </c>
      <c r="B123" s="24">
        <v>7.9</v>
      </c>
      <c r="C123" s="24">
        <v>4.8</v>
      </c>
      <c r="D123" s="24">
        <v>3.5</v>
      </c>
      <c r="E123" s="23">
        <v>0</v>
      </c>
    </row>
    <row r="124" spans="1:5" ht="15" x14ac:dyDescent="0.2">
      <c r="A124" s="23">
        <v>0</v>
      </c>
      <c r="B124" s="24">
        <v>7.7</v>
      </c>
      <c r="C124" s="24">
        <v>3.4</v>
      </c>
      <c r="D124" s="24">
        <v>2.6</v>
      </c>
      <c r="E124" s="23">
        <v>0</v>
      </c>
    </row>
    <row r="125" spans="1:5" ht="15" x14ac:dyDescent="0.2">
      <c r="A125" s="23">
        <v>1</v>
      </c>
      <c r="B125" s="24">
        <v>9.4</v>
      </c>
      <c r="C125" s="24">
        <v>4.5999999999999996</v>
      </c>
      <c r="D125" s="24">
        <v>4.5999999999999996</v>
      </c>
      <c r="E125" s="23">
        <v>1</v>
      </c>
    </row>
    <row r="126" spans="1:5" ht="15" x14ac:dyDescent="0.2">
      <c r="A126" s="23">
        <v>0</v>
      </c>
      <c r="B126" s="24">
        <v>7.2</v>
      </c>
      <c r="C126" s="24">
        <v>4.7</v>
      </c>
      <c r="D126" s="24">
        <v>2.5</v>
      </c>
      <c r="E126" s="23">
        <v>0</v>
      </c>
    </row>
    <row r="127" spans="1:5" ht="15" x14ac:dyDescent="0.2">
      <c r="A127" s="23">
        <v>1</v>
      </c>
      <c r="B127" s="24">
        <v>8.3000000000000007</v>
      </c>
      <c r="C127" s="24">
        <v>6.1</v>
      </c>
      <c r="D127" s="24">
        <v>3.1</v>
      </c>
      <c r="E127" s="23">
        <v>1</v>
      </c>
    </row>
    <row r="128" spans="1:5" ht="15" x14ac:dyDescent="0.2">
      <c r="A128" s="23">
        <v>0</v>
      </c>
      <c r="B128" s="24">
        <v>7.9</v>
      </c>
      <c r="C128" s="24">
        <v>5.8</v>
      </c>
      <c r="D128" s="24">
        <v>4.3</v>
      </c>
      <c r="E128" s="23">
        <v>0</v>
      </c>
    </row>
    <row r="129" spans="1:5" ht="15" x14ac:dyDescent="0.2">
      <c r="A129" s="23">
        <v>0</v>
      </c>
      <c r="B129" s="24">
        <v>7.3</v>
      </c>
      <c r="C129" s="24">
        <v>6.1</v>
      </c>
      <c r="D129" s="24">
        <v>2.9</v>
      </c>
      <c r="E129" s="23">
        <v>0</v>
      </c>
    </row>
    <row r="130" spans="1:5" ht="15" x14ac:dyDescent="0.2">
      <c r="A130" s="23">
        <v>1</v>
      </c>
      <c r="B130" s="24">
        <v>9.6</v>
      </c>
      <c r="C130" s="24">
        <v>7.8</v>
      </c>
      <c r="D130" s="24">
        <v>4.3</v>
      </c>
      <c r="E130" s="23">
        <v>1</v>
      </c>
    </row>
    <row r="131" spans="1:5" ht="15" x14ac:dyDescent="0.2">
      <c r="A131" s="23">
        <v>0</v>
      </c>
      <c r="B131" s="24">
        <v>8.3000000000000007</v>
      </c>
      <c r="C131" s="24">
        <v>2.5</v>
      </c>
      <c r="D131" s="24">
        <v>2.1</v>
      </c>
      <c r="E131" s="23">
        <v>0</v>
      </c>
    </row>
    <row r="132" spans="1:5" ht="15" x14ac:dyDescent="0.2">
      <c r="A132" s="23">
        <v>1</v>
      </c>
      <c r="B132" s="24">
        <v>8.6</v>
      </c>
      <c r="C132" s="24">
        <v>4.7</v>
      </c>
      <c r="D132" s="24">
        <v>4</v>
      </c>
      <c r="E132" s="23">
        <v>0</v>
      </c>
    </row>
    <row r="133" spans="1:5" ht="15" x14ac:dyDescent="0.2">
      <c r="A133" s="23">
        <v>0</v>
      </c>
      <c r="B133" s="24">
        <v>8</v>
      </c>
      <c r="C133" s="24">
        <v>3</v>
      </c>
      <c r="D133" s="24">
        <v>4.7</v>
      </c>
      <c r="E133" s="23">
        <v>0</v>
      </c>
    </row>
    <row r="134" spans="1:5" ht="15" x14ac:dyDescent="0.2">
      <c r="A134" s="23">
        <v>0</v>
      </c>
      <c r="B134" s="24">
        <v>6.4</v>
      </c>
      <c r="C134" s="24">
        <v>5</v>
      </c>
      <c r="D134" s="24">
        <v>1.6</v>
      </c>
      <c r="E134" s="23">
        <v>0</v>
      </c>
    </row>
    <row r="135" spans="1:5" ht="15" x14ac:dyDescent="0.2">
      <c r="A135" s="23">
        <v>0</v>
      </c>
      <c r="B135" s="24">
        <v>6.6</v>
      </c>
      <c r="C135" s="24">
        <v>6.6</v>
      </c>
      <c r="D135" s="24">
        <v>3.3</v>
      </c>
      <c r="E135" s="23">
        <v>0</v>
      </c>
    </row>
    <row r="136" spans="1:5" ht="15" x14ac:dyDescent="0.2">
      <c r="A136" s="23">
        <v>1</v>
      </c>
      <c r="B136" s="24">
        <v>7.6</v>
      </c>
      <c r="C136" s="24">
        <v>4.2</v>
      </c>
      <c r="D136" s="24">
        <v>4.2</v>
      </c>
      <c r="E136" s="23">
        <v>1</v>
      </c>
    </row>
    <row r="137" spans="1:5" ht="15" x14ac:dyDescent="0.2">
      <c r="A137" s="23">
        <v>1</v>
      </c>
      <c r="B137" s="24">
        <v>9.4</v>
      </c>
      <c r="C137" s="24">
        <v>4.7</v>
      </c>
      <c r="D137" s="24">
        <v>4.4000000000000004</v>
      </c>
      <c r="E137" s="23">
        <v>1</v>
      </c>
    </row>
    <row r="138" spans="1:5" ht="15" x14ac:dyDescent="0.2">
      <c r="A138" s="23">
        <v>0</v>
      </c>
      <c r="B138" s="24">
        <v>8.3000000000000007</v>
      </c>
      <c r="C138" s="24">
        <v>2.5</v>
      </c>
      <c r="D138" s="24">
        <v>2.1</v>
      </c>
      <c r="E138" s="23">
        <v>0</v>
      </c>
    </row>
    <row r="139" spans="1:5" ht="15" x14ac:dyDescent="0.2">
      <c r="A139" s="23">
        <v>1</v>
      </c>
      <c r="B139" s="24">
        <v>7.8</v>
      </c>
      <c r="C139" s="24">
        <v>7.1</v>
      </c>
      <c r="D139" s="24">
        <v>3.9</v>
      </c>
      <c r="E139" s="23">
        <v>0</v>
      </c>
    </row>
    <row r="140" spans="1:5" ht="15" x14ac:dyDescent="0.2">
      <c r="A140" s="23">
        <v>0</v>
      </c>
      <c r="B140" s="24">
        <v>7.1</v>
      </c>
      <c r="C140" s="24">
        <v>4.5</v>
      </c>
      <c r="D140" s="24">
        <v>2.4</v>
      </c>
      <c r="E140" s="23">
        <v>0</v>
      </c>
    </row>
    <row r="141" spans="1:5" ht="15" x14ac:dyDescent="0.2">
      <c r="A141" s="23">
        <v>1</v>
      </c>
      <c r="B141" s="24">
        <v>7.6</v>
      </c>
      <c r="C141" s="24">
        <v>5</v>
      </c>
      <c r="D141" s="24">
        <v>3.9</v>
      </c>
      <c r="E141" s="23">
        <v>0</v>
      </c>
    </row>
    <row r="142" spans="1:5" ht="15" x14ac:dyDescent="0.2">
      <c r="A142" s="23">
        <v>0</v>
      </c>
      <c r="B142" s="24">
        <v>5.6</v>
      </c>
      <c r="C142" s="24">
        <v>5.6</v>
      </c>
      <c r="D142" s="24">
        <v>4.5</v>
      </c>
      <c r="E142" s="23">
        <v>0</v>
      </c>
    </row>
    <row r="143" spans="1:5" ht="15" x14ac:dyDescent="0.2">
      <c r="A143" s="23">
        <v>0</v>
      </c>
      <c r="B143" s="24">
        <v>9.9</v>
      </c>
      <c r="C143" s="24">
        <v>3.5</v>
      </c>
      <c r="D143" s="24">
        <v>4</v>
      </c>
      <c r="E143" s="23">
        <v>1</v>
      </c>
    </row>
    <row r="144" spans="1:5" ht="15" x14ac:dyDescent="0.2">
      <c r="A144" s="23">
        <v>1</v>
      </c>
      <c r="B144" s="24">
        <v>9.1999999999999993</v>
      </c>
      <c r="C144" s="24">
        <v>5.8</v>
      </c>
      <c r="D144" s="24">
        <v>4.5</v>
      </c>
      <c r="E144" s="23">
        <v>1</v>
      </c>
    </row>
    <row r="145" spans="1:5" ht="15" x14ac:dyDescent="0.2">
      <c r="A145" s="23">
        <v>0</v>
      </c>
      <c r="B145" s="24">
        <v>9.1</v>
      </c>
      <c r="C145" s="24">
        <v>4.5</v>
      </c>
      <c r="D145" s="24">
        <v>4.2</v>
      </c>
      <c r="E145" s="23">
        <v>0</v>
      </c>
    </row>
    <row r="146" spans="1:5" ht="15" x14ac:dyDescent="0.2">
      <c r="A146" s="23">
        <v>0</v>
      </c>
      <c r="B146" s="24">
        <v>9.9</v>
      </c>
      <c r="C146" s="24">
        <v>4.5</v>
      </c>
      <c r="D146" s="24">
        <v>3.5</v>
      </c>
      <c r="E146" s="23">
        <v>1</v>
      </c>
    </row>
    <row r="147" spans="1:5" ht="15" x14ac:dyDescent="0.2">
      <c r="A147" s="23">
        <v>1</v>
      </c>
      <c r="B147" s="24">
        <v>9.9</v>
      </c>
      <c r="C147" s="24">
        <v>4.5</v>
      </c>
      <c r="D147" s="24">
        <v>3.5</v>
      </c>
      <c r="E147" s="23">
        <v>1</v>
      </c>
    </row>
    <row r="148" spans="1:5" ht="15" x14ac:dyDescent="0.2">
      <c r="A148" s="23">
        <v>0</v>
      </c>
      <c r="B148" s="24">
        <v>6.6</v>
      </c>
      <c r="C148" s="24">
        <v>6.6</v>
      </c>
      <c r="D148" s="24">
        <v>3.3</v>
      </c>
      <c r="E148" s="23">
        <v>0</v>
      </c>
    </row>
    <row r="149" spans="1:5" ht="15" x14ac:dyDescent="0.2">
      <c r="A149" s="23">
        <v>0</v>
      </c>
      <c r="B149" s="24">
        <v>9.1</v>
      </c>
      <c r="C149" s="24">
        <v>5.4</v>
      </c>
      <c r="D149" s="24">
        <v>3.3</v>
      </c>
      <c r="E149" s="23">
        <v>0</v>
      </c>
    </row>
    <row r="150" spans="1:5" ht="15" x14ac:dyDescent="0.2">
      <c r="A150" s="23">
        <v>1</v>
      </c>
      <c r="B150" s="24">
        <v>5.0999999999999996</v>
      </c>
      <c r="C150" s="24">
        <v>7.8</v>
      </c>
      <c r="D150" s="24">
        <v>4.5</v>
      </c>
      <c r="E150" s="23">
        <v>1</v>
      </c>
    </row>
    <row r="151" spans="1:5" ht="15" x14ac:dyDescent="0.2">
      <c r="A151" s="23">
        <v>0</v>
      </c>
      <c r="B151" s="24">
        <v>6</v>
      </c>
      <c r="C151" s="24">
        <v>5.3</v>
      </c>
      <c r="D151" s="24">
        <v>4</v>
      </c>
      <c r="E151" s="23">
        <v>0</v>
      </c>
    </row>
    <row r="152" spans="1:5" ht="15" x14ac:dyDescent="0.2">
      <c r="A152" s="23">
        <v>0</v>
      </c>
      <c r="B152" s="24">
        <v>8.9</v>
      </c>
      <c r="C152" s="24">
        <v>6.9</v>
      </c>
      <c r="D152" s="24">
        <v>4.2</v>
      </c>
      <c r="E152" s="23">
        <v>0</v>
      </c>
    </row>
    <row r="153" spans="1:5" ht="15" x14ac:dyDescent="0.2">
      <c r="A153" s="23">
        <v>0</v>
      </c>
      <c r="B153" s="24">
        <v>6.2</v>
      </c>
      <c r="C153" s="24">
        <v>5.0999999999999996</v>
      </c>
      <c r="D153" s="24">
        <v>3.7</v>
      </c>
      <c r="E153" s="23">
        <v>0</v>
      </c>
    </row>
    <row r="154" spans="1:5" ht="15" x14ac:dyDescent="0.2">
      <c r="A154" s="23">
        <v>0</v>
      </c>
      <c r="B154" s="24">
        <v>7.2</v>
      </c>
      <c r="C154" s="24">
        <v>4.7</v>
      </c>
      <c r="D154" s="24">
        <v>2.5</v>
      </c>
      <c r="E154" s="23">
        <v>0</v>
      </c>
    </row>
    <row r="155" spans="1:5" ht="15" x14ac:dyDescent="0.2">
      <c r="A155" s="23">
        <v>1</v>
      </c>
      <c r="B155" s="24">
        <v>8.8000000000000007</v>
      </c>
      <c r="C155" s="24">
        <v>4.5</v>
      </c>
      <c r="D155" s="24">
        <v>3.9</v>
      </c>
      <c r="E155" s="23">
        <v>0</v>
      </c>
    </row>
    <row r="156" spans="1:5" ht="15" x14ac:dyDescent="0.2">
      <c r="A156" s="23">
        <v>0</v>
      </c>
      <c r="B156" s="24">
        <v>6.3</v>
      </c>
      <c r="C156" s="24">
        <v>6.6</v>
      </c>
      <c r="D156" s="24">
        <v>3.4</v>
      </c>
      <c r="E156" s="23">
        <v>0</v>
      </c>
    </row>
    <row r="157" spans="1:5" ht="15" x14ac:dyDescent="0.2">
      <c r="A157" s="23">
        <v>0</v>
      </c>
      <c r="B157" s="24">
        <v>9.6999999999999993</v>
      </c>
      <c r="C157" s="24">
        <v>4.7</v>
      </c>
      <c r="D157" s="24">
        <v>3.6</v>
      </c>
      <c r="E157" s="23">
        <v>0</v>
      </c>
    </row>
    <row r="158" spans="1:5" ht="15" x14ac:dyDescent="0.2">
      <c r="A158" s="23">
        <v>0</v>
      </c>
      <c r="B158" s="24">
        <v>5</v>
      </c>
      <c r="C158" s="24">
        <v>4.9000000000000004</v>
      </c>
      <c r="D158" s="24">
        <v>3.1</v>
      </c>
      <c r="E158" s="23">
        <v>0</v>
      </c>
    </row>
    <row r="159" spans="1:5" ht="15" x14ac:dyDescent="0.2">
      <c r="A159" s="23">
        <v>1</v>
      </c>
      <c r="B159" s="24">
        <v>7.4</v>
      </c>
      <c r="C159" s="24">
        <v>4.8</v>
      </c>
      <c r="D159" s="24">
        <v>3.7</v>
      </c>
      <c r="E159" s="23">
        <v>0</v>
      </c>
    </row>
    <row r="160" spans="1:5" ht="15" x14ac:dyDescent="0.2">
      <c r="A160" s="23">
        <v>1</v>
      </c>
      <c r="B160" s="24">
        <v>5.5</v>
      </c>
      <c r="C160" s="24">
        <v>4.9000000000000004</v>
      </c>
      <c r="D160" s="24">
        <v>4.3</v>
      </c>
      <c r="E160" s="23">
        <v>0</v>
      </c>
    </row>
    <row r="161" spans="1:5" ht="15" x14ac:dyDescent="0.2">
      <c r="A161" s="23">
        <v>1</v>
      </c>
      <c r="B161" s="24">
        <v>9.1</v>
      </c>
      <c r="C161" s="24">
        <v>4.5999999999999996</v>
      </c>
      <c r="D161" s="24">
        <v>3.9</v>
      </c>
      <c r="E161" s="23">
        <v>1</v>
      </c>
    </row>
    <row r="162" spans="1:5" ht="15" x14ac:dyDescent="0.2">
      <c r="A162" s="23">
        <v>0</v>
      </c>
      <c r="B162" s="24">
        <v>6.7</v>
      </c>
      <c r="C162" s="24">
        <v>4.9000000000000004</v>
      </c>
      <c r="D162" s="24">
        <v>3.4</v>
      </c>
      <c r="E162" s="23">
        <v>0</v>
      </c>
    </row>
    <row r="163" spans="1:5" ht="15" x14ac:dyDescent="0.2">
      <c r="A163" s="23">
        <v>1</v>
      </c>
      <c r="B163" s="24">
        <v>6.3</v>
      </c>
      <c r="C163" s="24">
        <v>5.9</v>
      </c>
      <c r="D163" s="24">
        <v>5.2</v>
      </c>
      <c r="E163" s="23">
        <v>1</v>
      </c>
    </row>
    <row r="164" spans="1:5" ht="15" x14ac:dyDescent="0.2">
      <c r="A164" s="23">
        <v>1</v>
      </c>
      <c r="B164" s="24">
        <v>8.3000000000000007</v>
      </c>
      <c r="C164" s="24">
        <v>6.1</v>
      </c>
      <c r="D164" s="24">
        <v>3.1</v>
      </c>
      <c r="E164" s="23">
        <v>1</v>
      </c>
    </row>
    <row r="165" spans="1:5" ht="15" x14ac:dyDescent="0.2">
      <c r="A165" s="23">
        <v>1</v>
      </c>
      <c r="B165" s="24">
        <v>8.1999999999999993</v>
      </c>
      <c r="C165" s="24">
        <v>6</v>
      </c>
      <c r="D165" s="24">
        <v>3</v>
      </c>
      <c r="E165" s="23">
        <v>1</v>
      </c>
    </row>
    <row r="166" spans="1:5" ht="15" x14ac:dyDescent="0.2">
      <c r="A166" s="23">
        <v>1</v>
      </c>
      <c r="B166" s="24">
        <v>8.1999999999999993</v>
      </c>
      <c r="C166" s="24">
        <v>6</v>
      </c>
      <c r="D166" s="24">
        <v>3</v>
      </c>
      <c r="E166" s="23">
        <v>0</v>
      </c>
    </row>
    <row r="167" spans="1:5" ht="15" x14ac:dyDescent="0.2">
      <c r="A167" s="23">
        <v>1</v>
      </c>
      <c r="B167" s="24">
        <v>9</v>
      </c>
      <c r="C167" s="24">
        <v>5</v>
      </c>
      <c r="D167" s="24">
        <v>3.1</v>
      </c>
      <c r="E167" s="23">
        <v>0</v>
      </c>
    </row>
    <row r="168" spans="1:5" ht="15" x14ac:dyDescent="0.2">
      <c r="A168" s="23">
        <v>0</v>
      </c>
      <c r="B168" s="24">
        <v>7.1</v>
      </c>
      <c r="C168" s="24">
        <v>5.9</v>
      </c>
      <c r="D168" s="24">
        <v>2.7</v>
      </c>
      <c r="E168" s="23">
        <v>0</v>
      </c>
    </row>
    <row r="169" spans="1:5" ht="15" x14ac:dyDescent="0.2">
      <c r="A169" s="23">
        <v>0</v>
      </c>
      <c r="B169" s="24">
        <v>6.9</v>
      </c>
      <c r="C169" s="24">
        <v>5.4</v>
      </c>
      <c r="D169" s="24">
        <v>2</v>
      </c>
      <c r="E169" s="23">
        <v>0</v>
      </c>
    </row>
    <row r="170" spans="1:5" ht="15" x14ac:dyDescent="0.2">
      <c r="A170" s="23">
        <v>1</v>
      </c>
      <c r="B170" s="24">
        <v>8.6</v>
      </c>
      <c r="C170" s="24">
        <v>4</v>
      </c>
      <c r="D170" s="24">
        <v>3</v>
      </c>
      <c r="E170" s="23">
        <v>0</v>
      </c>
    </row>
    <row r="171" spans="1:5" ht="15" x14ac:dyDescent="0.2">
      <c r="A171" s="23">
        <v>0</v>
      </c>
      <c r="B171" s="24">
        <v>6.7</v>
      </c>
      <c r="C171" s="24">
        <v>6.8</v>
      </c>
      <c r="D171" s="24">
        <v>3.5</v>
      </c>
      <c r="E171" s="23">
        <v>1</v>
      </c>
    </row>
    <row r="172" spans="1:5" ht="15" x14ac:dyDescent="0.2">
      <c r="A172" s="23">
        <v>0</v>
      </c>
      <c r="B172" s="24">
        <v>7</v>
      </c>
      <c r="C172" s="24">
        <v>4.2</v>
      </c>
      <c r="D172" s="24">
        <v>3.7</v>
      </c>
      <c r="E172" s="23">
        <v>1</v>
      </c>
    </row>
    <row r="173" spans="1:5" ht="15" x14ac:dyDescent="0.2">
      <c r="A173" s="23">
        <v>0</v>
      </c>
      <c r="B173" s="24">
        <v>9.6999999999999993</v>
      </c>
      <c r="C173" s="24">
        <v>3.3</v>
      </c>
      <c r="D173" s="24">
        <v>3.8</v>
      </c>
      <c r="E173" s="23">
        <v>1</v>
      </c>
    </row>
    <row r="174" spans="1:5" ht="15" x14ac:dyDescent="0.2">
      <c r="A174" s="23">
        <v>1</v>
      </c>
      <c r="B174" s="24">
        <v>9.9</v>
      </c>
      <c r="C174" s="24">
        <v>6.7</v>
      </c>
      <c r="D174" s="24">
        <v>3.9</v>
      </c>
      <c r="E174" s="23">
        <v>1</v>
      </c>
    </row>
    <row r="175" spans="1:5" ht="15" x14ac:dyDescent="0.2">
      <c r="A175" s="23">
        <v>1</v>
      </c>
      <c r="B175" s="24">
        <v>8.6</v>
      </c>
      <c r="C175" s="24">
        <v>5.7</v>
      </c>
      <c r="D175" s="24">
        <v>3.6</v>
      </c>
      <c r="E175" s="23">
        <v>0</v>
      </c>
    </row>
    <row r="176" spans="1:5" ht="15" x14ac:dyDescent="0.2">
      <c r="A176" s="23">
        <v>0</v>
      </c>
      <c r="B176" s="24">
        <v>6.3</v>
      </c>
      <c r="C176" s="24">
        <v>6.6</v>
      </c>
      <c r="D176" s="24">
        <v>3.4</v>
      </c>
      <c r="E176" s="23">
        <v>0</v>
      </c>
    </row>
    <row r="177" spans="1:5" ht="15" x14ac:dyDescent="0.2">
      <c r="A177" s="23">
        <v>1</v>
      </c>
      <c r="B177" s="24">
        <v>9.9</v>
      </c>
      <c r="C177" s="24">
        <v>6.7</v>
      </c>
      <c r="D177" s="24">
        <v>3.9</v>
      </c>
      <c r="E177" s="23">
        <v>1</v>
      </c>
    </row>
    <row r="178" spans="1:5" ht="15" x14ac:dyDescent="0.2">
      <c r="A178" s="23">
        <v>1</v>
      </c>
      <c r="B178" s="24">
        <v>9.3000000000000007</v>
      </c>
      <c r="C178" s="24">
        <v>4.5</v>
      </c>
      <c r="D178" s="24">
        <v>4.5</v>
      </c>
      <c r="E178" s="23">
        <v>1</v>
      </c>
    </row>
    <row r="179" spans="1:5" ht="15" x14ac:dyDescent="0.2">
      <c r="A179" s="23">
        <v>1</v>
      </c>
      <c r="B179" s="24">
        <v>9.6999999999999993</v>
      </c>
      <c r="C179" s="24">
        <v>6.1</v>
      </c>
      <c r="D179" s="24">
        <v>4.0999999999999996</v>
      </c>
      <c r="E179" s="23">
        <v>1</v>
      </c>
    </row>
    <row r="180" spans="1:5" ht="15" x14ac:dyDescent="0.2">
      <c r="A180" s="23">
        <v>0</v>
      </c>
      <c r="B180" s="24">
        <v>9.6999999999999993</v>
      </c>
      <c r="C180" s="24">
        <v>3.3</v>
      </c>
      <c r="D180" s="24">
        <v>3.8</v>
      </c>
      <c r="E180" s="23">
        <v>0</v>
      </c>
    </row>
    <row r="181" spans="1:5" ht="15" x14ac:dyDescent="0.2">
      <c r="A181" s="23">
        <v>1</v>
      </c>
      <c r="B181" s="24">
        <v>9.6</v>
      </c>
      <c r="C181" s="24">
        <v>7.8</v>
      </c>
      <c r="D181" s="24">
        <v>4.3</v>
      </c>
      <c r="E181" s="23">
        <v>1</v>
      </c>
    </row>
    <row r="182" spans="1:5" ht="15" x14ac:dyDescent="0.2">
      <c r="A182" s="23">
        <v>1</v>
      </c>
      <c r="B182" s="24">
        <v>7.6</v>
      </c>
      <c r="C182" s="24">
        <v>4.2</v>
      </c>
      <c r="D182" s="24">
        <v>4.2</v>
      </c>
      <c r="E182" s="23">
        <v>1</v>
      </c>
    </row>
    <row r="183" spans="1:5" ht="15" x14ac:dyDescent="0.2">
      <c r="A183" s="23">
        <v>0</v>
      </c>
      <c r="B183" s="24">
        <v>9.4</v>
      </c>
      <c r="C183" s="24">
        <v>4.7</v>
      </c>
      <c r="D183" s="24">
        <v>4.4000000000000004</v>
      </c>
      <c r="E183" s="23">
        <v>1</v>
      </c>
    </row>
    <row r="184" spans="1:5" ht="15" x14ac:dyDescent="0.2">
      <c r="A184" s="23">
        <v>1</v>
      </c>
      <c r="B184" s="24">
        <v>9.6</v>
      </c>
      <c r="C184" s="24">
        <v>7.8</v>
      </c>
      <c r="D184" s="24">
        <v>4.3</v>
      </c>
      <c r="E184" s="23">
        <v>1</v>
      </c>
    </row>
    <row r="185" spans="1:5" ht="15" x14ac:dyDescent="0.2">
      <c r="A185" s="23">
        <v>1</v>
      </c>
      <c r="B185" s="24">
        <v>9.3000000000000007</v>
      </c>
      <c r="C185" s="24">
        <v>6.3</v>
      </c>
      <c r="D185" s="24">
        <v>4.3</v>
      </c>
      <c r="E185" s="23">
        <v>1</v>
      </c>
    </row>
    <row r="186" spans="1:5" ht="15" x14ac:dyDescent="0.2">
      <c r="A186" s="23">
        <v>0</v>
      </c>
      <c r="B186" s="24">
        <v>9.6999999999999993</v>
      </c>
      <c r="C186" s="24">
        <v>4.7</v>
      </c>
      <c r="D186" s="24">
        <v>3.6</v>
      </c>
      <c r="E186" s="23">
        <v>0</v>
      </c>
    </row>
    <row r="187" spans="1:5" ht="15" x14ac:dyDescent="0.2">
      <c r="A187" s="23">
        <v>1</v>
      </c>
      <c r="B187" s="24">
        <v>9.1</v>
      </c>
      <c r="C187" s="24">
        <v>4.5</v>
      </c>
      <c r="D187" s="24">
        <v>4.2</v>
      </c>
      <c r="E187" s="23">
        <v>0</v>
      </c>
    </row>
    <row r="188" spans="1:5" ht="15" x14ac:dyDescent="0.2">
      <c r="A188" s="23">
        <v>0</v>
      </c>
      <c r="B188" s="24">
        <v>6.5</v>
      </c>
      <c r="C188" s="24">
        <v>3.7</v>
      </c>
      <c r="D188" s="24">
        <v>3.3</v>
      </c>
      <c r="E188" s="23">
        <v>0</v>
      </c>
    </row>
    <row r="189" spans="1:5" ht="15" x14ac:dyDescent="0.2">
      <c r="A189" s="23">
        <v>0</v>
      </c>
      <c r="B189" s="24">
        <v>6.6</v>
      </c>
      <c r="C189" s="24">
        <v>4.8</v>
      </c>
      <c r="D189" s="24">
        <v>2.8</v>
      </c>
      <c r="E189" s="23">
        <v>1</v>
      </c>
    </row>
    <row r="190" spans="1:5" ht="15" x14ac:dyDescent="0.2">
      <c r="A190" s="23">
        <v>0</v>
      </c>
      <c r="B190" s="24">
        <v>5.8</v>
      </c>
      <c r="C190" s="24">
        <v>5.8</v>
      </c>
      <c r="D190" s="24">
        <v>4.5999999999999996</v>
      </c>
      <c r="E190" s="23">
        <v>0</v>
      </c>
    </row>
    <row r="191" spans="1:5" ht="15" x14ac:dyDescent="0.2">
      <c r="A191" s="23">
        <v>1</v>
      </c>
      <c r="B191" s="24">
        <v>8.6999999999999993</v>
      </c>
      <c r="C191" s="24">
        <v>4.8</v>
      </c>
      <c r="D191" s="24">
        <v>4.2</v>
      </c>
      <c r="E191" s="23">
        <v>0</v>
      </c>
    </row>
    <row r="192" spans="1:5" ht="15" x14ac:dyDescent="0.2">
      <c r="A192" s="23">
        <v>1</v>
      </c>
      <c r="B192" s="24">
        <v>8.8000000000000007</v>
      </c>
      <c r="C192" s="24">
        <v>4.8</v>
      </c>
      <c r="D192" s="24">
        <v>2.9</v>
      </c>
      <c r="E192" s="23">
        <v>1</v>
      </c>
    </row>
    <row r="193" spans="1:5" ht="15" x14ac:dyDescent="0.2">
      <c r="A193" s="23">
        <v>0</v>
      </c>
      <c r="B193" s="24">
        <v>6.4</v>
      </c>
      <c r="C193" s="24">
        <v>5.7</v>
      </c>
      <c r="D193" s="24">
        <v>4.4000000000000004</v>
      </c>
      <c r="E193" s="23">
        <v>0</v>
      </c>
    </row>
    <row r="194" spans="1:5" ht="15" x14ac:dyDescent="0.2">
      <c r="A194" s="23">
        <v>0</v>
      </c>
      <c r="B194" s="24">
        <v>6.7</v>
      </c>
      <c r="C194" s="24">
        <v>4.8</v>
      </c>
      <c r="D194" s="24">
        <v>2.8</v>
      </c>
      <c r="E194" s="23">
        <v>0</v>
      </c>
    </row>
    <row r="195" spans="1:5" ht="15" x14ac:dyDescent="0.2">
      <c r="A195" s="23">
        <v>0</v>
      </c>
      <c r="B195" s="24">
        <v>5.2</v>
      </c>
      <c r="C195" s="24">
        <v>5</v>
      </c>
      <c r="D195" s="24">
        <v>3.3</v>
      </c>
      <c r="E195" s="23">
        <v>0</v>
      </c>
    </row>
    <row r="196" spans="1:5" ht="15" x14ac:dyDescent="0.2">
      <c r="A196" s="23">
        <v>0</v>
      </c>
      <c r="B196" s="24">
        <v>6.4</v>
      </c>
      <c r="C196" s="24">
        <v>4.5</v>
      </c>
      <c r="D196" s="24">
        <v>3</v>
      </c>
      <c r="E196" s="23">
        <v>0</v>
      </c>
    </row>
    <row r="197" spans="1:5" ht="15" x14ac:dyDescent="0.2">
      <c r="A197" s="23">
        <v>0</v>
      </c>
      <c r="B197" s="24">
        <v>7.6</v>
      </c>
      <c r="C197" s="24">
        <v>5.4</v>
      </c>
      <c r="D197" s="24">
        <v>4</v>
      </c>
      <c r="E197" s="23">
        <v>0</v>
      </c>
    </row>
    <row r="198" spans="1:5" ht="15" x14ac:dyDescent="0.2">
      <c r="A198" s="23">
        <v>0</v>
      </c>
      <c r="B198" s="24">
        <v>5.9</v>
      </c>
      <c r="C198" s="24">
        <v>6.2</v>
      </c>
      <c r="D198" s="24">
        <v>5.4</v>
      </c>
      <c r="E198" s="23">
        <v>1</v>
      </c>
    </row>
    <row r="199" spans="1:5" ht="15" x14ac:dyDescent="0.2">
      <c r="A199" s="23">
        <v>1</v>
      </c>
      <c r="B199" s="24">
        <v>9.6999999999999993</v>
      </c>
      <c r="C199" s="24">
        <v>6.1</v>
      </c>
      <c r="D199" s="24">
        <v>4.2</v>
      </c>
      <c r="E199" s="23">
        <v>1</v>
      </c>
    </row>
    <row r="200" spans="1:5" ht="15" x14ac:dyDescent="0.2">
      <c r="A200" s="23">
        <v>1</v>
      </c>
      <c r="B200" s="24">
        <v>5.5</v>
      </c>
      <c r="C200" s="24">
        <v>8.1999999999999993</v>
      </c>
      <c r="D200" s="24">
        <v>4.9000000000000004</v>
      </c>
      <c r="E200" s="23">
        <v>1</v>
      </c>
    </row>
    <row r="201" spans="1:5" ht="15" x14ac:dyDescent="0.2">
      <c r="A201" s="23">
        <v>1</v>
      </c>
      <c r="B201" s="24">
        <v>9.6999999999999993</v>
      </c>
      <c r="C201" s="24">
        <v>6.1</v>
      </c>
      <c r="D201" s="24">
        <v>4.2</v>
      </c>
      <c r="E201" s="23">
        <v>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1"/>
  <sheetViews>
    <sheetView workbookViewId="0">
      <selection activeCell="N5" sqref="N5"/>
    </sheetView>
  </sheetViews>
  <sheetFormatPr defaultRowHeight="12.75" x14ac:dyDescent="0.2"/>
  <cols>
    <col min="14" max="14" width="15.42578125" bestFit="1" customWidth="1"/>
  </cols>
  <sheetData>
    <row r="1" spans="1:28" ht="15.75" x14ac:dyDescent="0.2">
      <c r="A1" s="21" t="s">
        <v>44</v>
      </c>
      <c r="B1" s="21" t="s">
        <v>46</v>
      </c>
      <c r="C1" s="21" t="s">
        <v>52</v>
      </c>
      <c r="D1" s="21" t="s">
        <v>42</v>
      </c>
      <c r="F1" t="s">
        <v>332</v>
      </c>
      <c r="O1" t="s">
        <v>335</v>
      </c>
      <c r="R1" t="s">
        <v>336</v>
      </c>
      <c r="W1" t="s">
        <v>337</v>
      </c>
      <c r="Y1" t="s">
        <v>338</v>
      </c>
    </row>
    <row r="2" spans="1:28" ht="15.75" thickBot="1" x14ac:dyDescent="0.25">
      <c r="A2" s="23">
        <v>1</v>
      </c>
      <c r="B2" s="24">
        <v>8.5</v>
      </c>
      <c r="C2" s="24">
        <v>6</v>
      </c>
      <c r="D2" s="23">
        <v>1</v>
      </c>
      <c r="H2" t="s">
        <v>333</v>
      </c>
      <c r="I2">
        <v>20</v>
      </c>
      <c r="K2" t="s">
        <v>334</v>
      </c>
      <c r="L2">
        <v>0.05</v>
      </c>
    </row>
    <row r="3" spans="1:28" ht="15.75" thickTop="1" x14ac:dyDescent="0.2">
      <c r="A3" s="23">
        <v>0</v>
      </c>
      <c r="B3" s="24">
        <v>8.1999999999999993</v>
      </c>
      <c r="C3" s="24">
        <v>3.1</v>
      </c>
      <c r="D3" s="23">
        <v>0</v>
      </c>
      <c r="F3" s="65" t="str">
        <f t="array" ref="F3:M7">[1]!LogitCoeff(A1:D201,TRUE,TRUE,TRUE,L2,I2)</f>
        <v/>
      </c>
      <c r="G3" s="65" t="str">
        <v>coeff</v>
      </c>
      <c r="H3" s="65" t="str">
        <v>s.e.</v>
      </c>
      <c r="I3" s="65" t="str">
        <v>Wald</v>
      </c>
      <c r="J3" s="65" t="str">
        <v>p-value</v>
      </c>
      <c r="K3" s="65" t="str">
        <v>exp(b)</v>
      </c>
      <c r="L3" s="65" t="str">
        <v>lower</v>
      </c>
      <c r="M3" s="65" t="str">
        <v>upper</v>
      </c>
      <c r="N3" s="39" t="s">
        <v>341</v>
      </c>
      <c r="O3" s="39" t="str">
        <f t="array" ref="O3:P12">[1]!LogitLL(A2:D201,G4:G7,TRUE)</f>
        <v>LL</v>
      </c>
      <c r="P3" s="66">
        <v>-107.19565412214743</v>
      </c>
      <c r="R3" s="55">
        <f t="array" ref="R3:U6">[1]!LogitCov(A2:D201,G4:G7)</f>
        <v>2.6947530865895106</v>
      </c>
      <c r="S3" s="56">
        <v>0.13971638037986361</v>
      </c>
      <c r="T3" s="56">
        <v>-0.19698829301226375</v>
      </c>
      <c r="U3" s="57">
        <v>-0.22839899528161889</v>
      </c>
      <c r="W3" s="52">
        <f t="array" ref="W3:W6">[1]!LogitConverge(A2:D201,G4:G7)</f>
        <v>-1.9428902930940239E-14</v>
      </c>
      <c r="Y3" t="str">
        <f t="array" ref="Y3:AB7">[1]!LogitCorrect(A2:D201,G4:G7,TRUE,Z9)</f>
        <v/>
      </c>
      <c r="Z3" s="64" t="str">
        <v>Obs Suc</v>
      </c>
      <c r="AA3" s="64" t="str">
        <v>Obs Fail</v>
      </c>
      <c r="AB3" s="64" t="str">
        <v>Total</v>
      </c>
    </row>
    <row r="4" spans="1:28" ht="15" x14ac:dyDescent="0.2">
      <c r="A4" s="23">
        <v>1</v>
      </c>
      <c r="B4" s="24">
        <v>9.1999999999999993</v>
      </c>
      <c r="C4" s="24">
        <v>5.8</v>
      </c>
      <c r="D4" s="23">
        <v>1</v>
      </c>
      <c r="F4" s="39" t="str">
        <v>intercept</v>
      </c>
      <c r="G4" s="39">
        <v>-8.3388234722358963</v>
      </c>
      <c r="H4" s="39">
        <v>1.6415703111927846</v>
      </c>
      <c r="I4" s="39">
        <v>25.804210874516755</v>
      </c>
      <c r="J4" s="39">
        <v>3.7786319517785216E-7</v>
      </c>
      <c r="K4" s="39">
        <v>2.3905343054899552E-4</v>
      </c>
      <c r="L4" s="39" t="str">
        <v/>
      </c>
      <c r="M4" s="39" t="str">
        <v/>
      </c>
      <c r="N4" s="39"/>
      <c r="O4" s="39" t="str">
        <v>LL0</v>
      </c>
      <c r="P4" s="71">
        <v>-138.62943611198907</v>
      </c>
      <c r="R4" s="58">
        <v>0.13971638037986311</v>
      </c>
      <c r="S4">
        <v>0.12765190738333226</v>
      </c>
      <c r="T4">
        <v>-1.5588498446766819E-2</v>
      </c>
      <c r="U4" s="59">
        <v>-1.4134243227191373E-2</v>
      </c>
      <c r="W4" s="53">
        <v>-1.1213252548714081E-14</v>
      </c>
      <c r="Y4" t="str">
        <v>Pred Suc</v>
      </c>
      <c r="Z4" s="55">
        <v>68</v>
      </c>
      <c r="AA4" s="57">
        <v>27</v>
      </c>
      <c r="AB4">
        <v>95</v>
      </c>
    </row>
    <row r="5" spans="1:28" ht="15" x14ac:dyDescent="0.2">
      <c r="A5" s="23">
        <v>0</v>
      </c>
      <c r="B5" s="24">
        <v>6.4</v>
      </c>
      <c r="C5" s="24">
        <v>4.5</v>
      </c>
      <c r="D5" s="23">
        <v>0</v>
      </c>
      <c r="F5" s="39" t="str">
        <v>Dist_Channel</v>
      </c>
      <c r="G5" s="39">
        <v>1.0583476454077934</v>
      </c>
      <c r="H5" s="39">
        <v>0.35728407099020248</v>
      </c>
      <c r="I5" s="39">
        <v>8.7746416132789857</v>
      </c>
      <c r="J5" s="39">
        <v>3.0544716698605034E-3</v>
      </c>
      <c r="K5" s="39">
        <v>2.8816056190339552</v>
      </c>
      <c r="L5" s="39">
        <v>1.4305854041276014</v>
      </c>
      <c r="M5" s="39">
        <v>5.8043727551601805</v>
      </c>
      <c r="N5" s="39">
        <f>(K5-1)*100</f>
        <v>188.16056190339552</v>
      </c>
      <c r="O5" s="39" t="str">
        <v>Chi-sq</v>
      </c>
      <c r="P5" s="71">
        <v>62.867563979683268</v>
      </c>
      <c r="R5" s="58">
        <v>-0.19698829301226331</v>
      </c>
      <c r="S5">
        <v>-1.5588498446766831E-2</v>
      </c>
      <c r="T5">
        <v>1.9722089007105946E-2</v>
      </c>
      <c r="U5" s="59">
        <v>9.4527245720141158E-3</v>
      </c>
      <c r="W5" s="53">
        <v>-2.4513724383723456E-13</v>
      </c>
      <c r="Y5" t="str">
        <v>Pred Fail</v>
      </c>
      <c r="Z5" s="60">
        <v>32</v>
      </c>
      <c r="AA5" s="62">
        <v>73</v>
      </c>
      <c r="AB5">
        <v>105</v>
      </c>
    </row>
    <row r="6" spans="1:28" ht="15" x14ac:dyDescent="0.2">
      <c r="A6" s="23">
        <v>1</v>
      </c>
      <c r="B6" s="24">
        <v>9</v>
      </c>
      <c r="C6" s="24">
        <v>4.5</v>
      </c>
      <c r="D6" s="23">
        <v>0</v>
      </c>
      <c r="F6" s="39" t="str">
        <v>Quality</v>
      </c>
      <c r="G6" s="39">
        <v>0.55730879960552326</v>
      </c>
      <c r="H6" s="39">
        <v>0.14043535526036918</v>
      </c>
      <c r="I6" s="39">
        <v>15.748488814031763</v>
      </c>
      <c r="J6" s="39">
        <v>7.2345707601173537E-5</v>
      </c>
      <c r="K6" s="39">
        <v>1.7459674237643465</v>
      </c>
      <c r="L6" s="39">
        <v>1.3258590130875814</v>
      </c>
      <c r="M6" s="39">
        <v>2.2991903473562942</v>
      </c>
      <c r="N6" s="39">
        <f t="shared" ref="N6:N7" si="0">(K6-1)*100</f>
        <v>74.596742376434662</v>
      </c>
      <c r="O6" s="39" t="str">
        <v>df</v>
      </c>
      <c r="P6" s="71">
        <v>3</v>
      </c>
      <c r="R6" s="60">
        <v>-0.22839899528161961</v>
      </c>
      <c r="S6" s="61">
        <v>-1.4134243227191447E-2</v>
      </c>
      <c r="T6" s="61">
        <v>9.452724572014206E-3</v>
      </c>
      <c r="U6" s="62">
        <v>3.1026680477597431E-2</v>
      </c>
      <c r="W6" s="54">
        <v>-1.0746958878371515E-13</v>
      </c>
      <c r="Y6" t="str">
        <v>Total</v>
      </c>
      <c r="Z6">
        <v>100</v>
      </c>
      <c r="AA6">
        <v>100</v>
      </c>
      <c r="AB6">
        <v>200</v>
      </c>
    </row>
    <row r="7" spans="1:28" ht="15" x14ac:dyDescent="0.2">
      <c r="A7" s="23">
        <v>0</v>
      </c>
      <c r="B7" s="24">
        <v>6.5</v>
      </c>
      <c r="C7" s="24">
        <v>3.7</v>
      </c>
      <c r="D7" s="23">
        <v>0</v>
      </c>
      <c r="F7" s="79" t="str">
        <v>Brand_Image</v>
      </c>
      <c r="G7" s="79">
        <v>0.66605484232770595</v>
      </c>
      <c r="H7" s="79">
        <v>0.17614391978606084</v>
      </c>
      <c r="I7" s="79">
        <v>14.298308622106466</v>
      </c>
      <c r="J7" s="79">
        <v>1.5600499014567504E-4</v>
      </c>
      <c r="K7" s="79">
        <v>1.9465427344348907</v>
      </c>
      <c r="L7" s="79">
        <v>1.3782562365452726</v>
      </c>
      <c r="M7" s="79">
        <v>2.7491467236011307</v>
      </c>
      <c r="N7" s="39">
        <f t="shared" si="0"/>
        <v>94.654273443489075</v>
      </c>
      <c r="O7" s="39" t="str">
        <v>p-value</v>
      </c>
      <c r="P7" s="71">
        <v>1.4332979247910771E-13</v>
      </c>
      <c r="Y7" t="str">
        <v>Accuracy</v>
      </c>
      <c r="Z7">
        <v>0.68</v>
      </c>
      <c r="AA7">
        <v>0.73</v>
      </c>
      <c r="AB7">
        <v>0.70499999999999996</v>
      </c>
    </row>
    <row r="8" spans="1:28" ht="15" x14ac:dyDescent="0.2">
      <c r="A8" s="23">
        <v>0</v>
      </c>
      <c r="B8" s="24">
        <v>6.9</v>
      </c>
      <c r="C8" s="24">
        <v>5.4</v>
      </c>
      <c r="D8" s="23">
        <v>1</v>
      </c>
      <c r="F8" s="39"/>
      <c r="G8" s="39"/>
      <c r="H8" s="39"/>
      <c r="I8" s="39"/>
      <c r="J8" s="39"/>
      <c r="K8" s="39"/>
      <c r="L8" s="39"/>
      <c r="M8" s="39"/>
      <c r="N8" s="39"/>
      <c r="O8" s="39" t="str">
        <v>R-sq (L)</v>
      </c>
      <c r="P8" s="71">
        <v>0.22674680696564664</v>
      </c>
    </row>
    <row r="9" spans="1:28" ht="15" x14ac:dyDescent="0.2">
      <c r="A9" s="23">
        <v>0</v>
      </c>
      <c r="B9" s="24">
        <v>6.2</v>
      </c>
      <c r="C9" s="24">
        <v>5.0999999999999996</v>
      </c>
      <c r="D9" s="23">
        <v>0</v>
      </c>
      <c r="F9" s="39"/>
      <c r="G9" s="39"/>
      <c r="H9" s="39"/>
      <c r="I9" s="39"/>
      <c r="J9" s="39"/>
      <c r="K9" s="39"/>
      <c r="L9" s="39"/>
      <c r="M9" s="39"/>
      <c r="N9" s="39"/>
      <c r="O9" s="39" t="str">
        <v>R-sq (CS)</v>
      </c>
      <c r="P9" s="71">
        <v>0.26972771402490281</v>
      </c>
      <c r="Y9" t="s">
        <v>339</v>
      </c>
      <c r="Z9" s="63">
        <v>0.5</v>
      </c>
    </row>
    <row r="10" spans="1:28" ht="15" x14ac:dyDescent="0.2">
      <c r="A10" s="23">
        <v>0</v>
      </c>
      <c r="B10" s="24">
        <v>5.8</v>
      </c>
      <c r="C10" s="24">
        <v>5.8</v>
      </c>
      <c r="D10" s="23">
        <v>1</v>
      </c>
      <c r="F10" s="39"/>
      <c r="G10" s="39"/>
      <c r="H10" s="39"/>
      <c r="I10" s="39"/>
      <c r="J10" s="39"/>
      <c r="K10" s="39"/>
      <c r="L10" s="39"/>
      <c r="M10" s="39"/>
      <c r="N10" s="39"/>
      <c r="O10" s="39" t="str">
        <v>R-sq (N)</v>
      </c>
      <c r="P10" s="71">
        <v>0.35963695203320373</v>
      </c>
    </row>
    <row r="11" spans="1:28" ht="15" x14ac:dyDescent="0.2">
      <c r="A11" s="23">
        <v>0</v>
      </c>
      <c r="B11" s="24">
        <v>6.4</v>
      </c>
      <c r="C11" s="24">
        <v>5.7</v>
      </c>
      <c r="D11" s="23">
        <v>0</v>
      </c>
      <c r="F11" s="39"/>
      <c r="G11" s="39"/>
      <c r="H11" s="39"/>
      <c r="I11" s="39"/>
      <c r="J11" s="39"/>
      <c r="K11" s="39"/>
      <c r="L11" s="39"/>
      <c r="M11" s="39"/>
      <c r="N11" s="39"/>
      <c r="O11" s="39" t="str">
        <v>AIC</v>
      </c>
      <c r="P11" s="71">
        <v>222.39130824429486</v>
      </c>
      <c r="Y11" t="s">
        <v>340</v>
      </c>
      <c r="Z11" s="63">
        <f>[1]!LogitAUC(A2:D201,G4:G7)</f>
        <v>0.80639999999999989</v>
      </c>
    </row>
    <row r="12" spans="1:28" ht="15" x14ac:dyDescent="0.2">
      <c r="A12" s="23">
        <v>1</v>
      </c>
      <c r="B12" s="24">
        <v>8.6999999999999993</v>
      </c>
      <c r="C12" s="24">
        <v>4.5999999999999996</v>
      </c>
      <c r="D12" s="23">
        <v>1</v>
      </c>
      <c r="F12" s="39"/>
      <c r="G12" s="39"/>
      <c r="H12" s="39"/>
      <c r="I12" s="39"/>
      <c r="J12" s="39"/>
      <c r="K12" s="39"/>
      <c r="L12" s="39"/>
      <c r="M12" s="39"/>
      <c r="N12" s="39"/>
      <c r="O12" s="39" t="str">
        <v>BIC</v>
      </c>
      <c r="P12" s="77">
        <v>235.584577710487</v>
      </c>
    </row>
    <row r="13" spans="1:28" ht="15" x14ac:dyDescent="0.2">
      <c r="A13" s="23">
        <v>0</v>
      </c>
      <c r="B13" s="24">
        <v>6.1</v>
      </c>
      <c r="C13" s="24">
        <v>6.4</v>
      </c>
      <c r="D13" s="23">
        <v>0</v>
      </c>
      <c r="F13" s="39"/>
      <c r="G13" s="39"/>
      <c r="H13" s="39"/>
      <c r="I13" s="39"/>
      <c r="J13" s="39"/>
      <c r="K13" s="39"/>
      <c r="L13" s="39"/>
      <c r="M13" s="39"/>
      <c r="N13" s="39"/>
      <c r="O13" s="39"/>
      <c r="P13" s="39"/>
    </row>
    <row r="14" spans="1:28" ht="15" x14ac:dyDescent="0.2">
      <c r="A14" s="23">
        <v>1</v>
      </c>
      <c r="B14" s="24">
        <v>9.5</v>
      </c>
      <c r="C14" s="24">
        <v>6.6</v>
      </c>
      <c r="D14" s="23">
        <v>1</v>
      </c>
    </row>
    <row r="15" spans="1:28" ht="15" x14ac:dyDescent="0.2">
      <c r="A15" s="23">
        <v>1</v>
      </c>
      <c r="B15" s="24">
        <v>9.1999999999999993</v>
      </c>
      <c r="C15" s="24">
        <v>4.8</v>
      </c>
      <c r="D15" s="23">
        <v>0</v>
      </c>
    </row>
    <row r="16" spans="1:28" ht="15" x14ac:dyDescent="0.2">
      <c r="A16" s="23">
        <v>1</v>
      </c>
      <c r="B16" s="24">
        <v>6.3</v>
      </c>
      <c r="C16" s="24">
        <v>5.9</v>
      </c>
      <c r="D16" s="23">
        <v>1</v>
      </c>
    </row>
    <row r="17" spans="1:4" ht="15" x14ac:dyDescent="0.2">
      <c r="A17" s="23">
        <v>0</v>
      </c>
      <c r="B17" s="24">
        <v>8.6999999999999993</v>
      </c>
      <c r="C17" s="24">
        <v>3.8</v>
      </c>
      <c r="D17" s="23">
        <v>0</v>
      </c>
    </row>
    <row r="18" spans="1:4" ht="15" x14ac:dyDescent="0.2">
      <c r="A18" s="23">
        <v>1</v>
      </c>
      <c r="B18" s="24">
        <v>5.7</v>
      </c>
      <c r="C18" s="24">
        <v>5.0999999999999996</v>
      </c>
      <c r="D18" s="23">
        <v>1</v>
      </c>
    </row>
    <row r="19" spans="1:4" ht="15" x14ac:dyDescent="0.2">
      <c r="A19" s="23">
        <v>0</v>
      </c>
      <c r="B19" s="24">
        <v>5.9</v>
      </c>
      <c r="C19" s="24">
        <v>5.5</v>
      </c>
      <c r="D19" s="23">
        <v>0</v>
      </c>
    </row>
    <row r="20" spans="1:4" ht="15" x14ac:dyDescent="0.2">
      <c r="A20" s="23">
        <v>0</v>
      </c>
      <c r="B20" s="24">
        <v>5.6</v>
      </c>
      <c r="C20" s="24">
        <v>5.6</v>
      </c>
      <c r="D20" s="23">
        <v>1</v>
      </c>
    </row>
    <row r="21" spans="1:4" ht="15" x14ac:dyDescent="0.2">
      <c r="A21" s="23">
        <v>0</v>
      </c>
      <c r="B21" s="24">
        <v>9.1</v>
      </c>
      <c r="C21" s="24">
        <v>7.1</v>
      </c>
      <c r="D21" s="23">
        <v>1</v>
      </c>
    </row>
    <row r="22" spans="1:4" ht="15" x14ac:dyDescent="0.2">
      <c r="A22" s="23">
        <v>0</v>
      </c>
      <c r="B22" s="24">
        <v>5.2</v>
      </c>
      <c r="C22" s="24">
        <v>5</v>
      </c>
      <c r="D22" s="23">
        <v>0</v>
      </c>
    </row>
    <row r="23" spans="1:4" ht="15" x14ac:dyDescent="0.2">
      <c r="A23" s="23">
        <v>1</v>
      </c>
      <c r="B23" s="24">
        <v>9.6</v>
      </c>
      <c r="C23" s="24">
        <v>7.8</v>
      </c>
      <c r="D23" s="23">
        <v>1</v>
      </c>
    </row>
    <row r="24" spans="1:4" ht="15" x14ac:dyDescent="0.2">
      <c r="A24" s="23">
        <v>1</v>
      </c>
      <c r="B24" s="24">
        <v>8.6</v>
      </c>
      <c r="C24" s="24">
        <v>4.7</v>
      </c>
      <c r="D24" s="23">
        <v>1</v>
      </c>
    </row>
    <row r="25" spans="1:4" ht="15" x14ac:dyDescent="0.2">
      <c r="A25" s="23">
        <v>1</v>
      </c>
      <c r="B25" s="24">
        <v>9.3000000000000007</v>
      </c>
      <c r="C25" s="24">
        <v>4.5</v>
      </c>
      <c r="D25" s="23">
        <v>1</v>
      </c>
    </row>
    <row r="26" spans="1:4" ht="15" x14ac:dyDescent="0.2">
      <c r="A26" s="23">
        <v>0</v>
      </c>
      <c r="B26" s="24">
        <v>6</v>
      </c>
      <c r="C26" s="24">
        <v>5.3</v>
      </c>
      <c r="D26" s="23">
        <v>0</v>
      </c>
    </row>
    <row r="27" spans="1:4" ht="15" x14ac:dyDescent="0.2">
      <c r="A27" s="23">
        <v>0</v>
      </c>
      <c r="B27" s="24">
        <v>6.4</v>
      </c>
      <c r="C27" s="24">
        <v>5.3</v>
      </c>
      <c r="D27" s="23">
        <v>0</v>
      </c>
    </row>
    <row r="28" spans="1:4" ht="15" x14ac:dyDescent="0.2">
      <c r="A28" s="23">
        <v>0</v>
      </c>
      <c r="B28" s="24">
        <v>8.5</v>
      </c>
      <c r="C28" s="24">
        <v>3.7</v>
      </c>
      <c r="D28" s="23">
        <v>1</v>
      </c>
    </row>
    <row r="29" spans="1:4" ht="15" x14ac:dyDescent="0.2">
      <c r="A29" s="23">
        <v>0</v>
      </c>
      <c r="B29" s="24">
        <v>7</v>
      </c>
      <c r="C29" s="24">
        <v>4.2</v>
      </c>
      <c r="D29" s="23">
        <v>0</v>
      </c>
    </row>
    <row r="30" spans="1:4" ht="15" x14ac:dyDescent="0.2">
      <c r="A30" s="23">
        <v>0</v>
      </c>
      <c r="B30" s="24">
        <v>8.5</v>
      </c>
      <c r="C30" s="24">
        <v>3.7</v>
      </c>
      <c r="D30" s="23">
        <v>0</v>
      </c>
    </row>
    <row r="31" spans="1:4" ht="15" x14ac:dyDescent="0.2">
      <c r="A31" s="23">
        <v>0</v>
      </c>
      <c r="B31" s="24">
        <v>7.6</v>
      </c>
      <c r="C31" s="24">
        <v>4.5999999999999996</v>
      </c>
      <c r="D31" s="23">
        <v>0</v>
      </c>
    </row>
    <row r="32" spans="1:4" ht="15" x14ac:dyDescent="0.2">
      <c r="A32" s="23">
        <v>1</v>
      </c>
      <c r="B32" s="24">
        <v>6.9</v>
      </c>
      <c r="C32" s="24">
        <v>4.7</v>
      </c>
      <c r="D32" s="23">
        <v>0</v>
      </c>
    </row>
    <row r="33" spans="1:4" ht="15" x14ac:dyDescent="0.2">
      <c r="A33" s="23">
        <v>0</v>
      </c>
      <c r="B33" s="24">
        <v>8.1</v>
      </c>
      <c r="C33" s="24">
        <v>3.8</v>
      </c>
      <c r="D33" s="23">
        <v>0</v>
      </c>
    </row>
    <row r="34" spans="1:4" ht="15" x14ac:dyDescent="0.2">
      <c r="A34" s="23">
        <v>0</v>
      </c>
      <c r="B34" s="24">
        <v>6.7</v>
      </c>
      <c r="C34" s="24">
        <v>4.9000000000000004</v>
      </c>
      <c r="D34" s="23">
        <v>0</v>
      </c>
    </row>
    <row r="35" spans="1:4" ht="15" x14ac:dyDescent="0.2">
      <c r="A35" s="23">
        <v>0</v>
      </c>
      <c r="B35" s="24">
        <v>8</v>
      </c>
      <c r="C35" s="24">
        <v>4.7</v>
      </c>
      <c r="D35" s="23">
        <v>1</v>
      </c>
    </row>
    <row r="36" spans="1:4" ht="15" x14ac:dyDescent="0.2">
      <c r="A36" s="23">
        <v>0</v>
      </c>
      <c r="B36" s="24">
        <v>6.7</v>
      </c>
      <c r="C36" s="24">
        <v>6.8</v>
      </c>
      <c r="D36" s="23">
        <v>0</v>
      </c>
    </row>
    <row r="37" spans="1:4" ht="15" x14ac:dyDescent="0.2">
      <c r="A37" s="23">
        <v>0</v>
      </c>
      <c r="B37" s="24">
        <v>8.6999999999999993</v>
      </c>
      <c r="C37" s="24">
        <v>2.9</v>
      </c>
      <c r="D37" s="23">
        <v>0</v>
      </c>
    </row>
    <row r="38" spans="1:4" ht="15" x14ac:dyDescent="0.2">
      <c r="A38" s="23">
        <v>1</v>
      </c>
      <c r="B38" s="24">
        <v>9</v>
      </c>
      <c r="C38" s="24">
        <v>4.5</v>
      </c>
      <c r="D38" s="23">
        <v>1</v>
      </c>
    </row>
    <row r="39" spans="1:4" ht="15" x14ac:dyDescent="0.2">
      <c r="A39" s="23">
        <v>1</v>
      </c>
      <c r="B39" s="24">
        <v>9.6</v>
      </c>
      <c r="C39" s="24">
        <v>5.5</v>
      </c>
      <c r="D39" s="23">
        <v>1</v>
      </c>
    </row>
    <row r="40" spans="1:4" ht="15" x14ac:dyDescent="0.2">
      <c r="A40" s="23">
        <v>0</v>
      </c>
      <c r="B40" s="24">
        <v>8.1999999999999993</v>
      </c>
      <c r="C40" s="24">
        <v>5</v>
      </c>
      <c r="D40" s="23">
        <v>0</v>
      </c>
    </row>
    <row r="41" spans="1:4" ht="15" x14ac:dyDescent="0.2">
      <c r="A41" s="23">
        <v>0</v>
      </c>
      <c r="B41" s="24">
        <v>6.1</v>
      </c>
      <c r="C41" s="24">
        <v>6.4</v>
      </c>
      <c r="D41" s="23">
        <v>0</v>
      </c>
    </row>
    <row r="42" spans="1:4" ht="15" x14ac:dyDescent="0.2">
      <c r="A42" s="23">
        <v>0</v>
      </c>
      <c r="B42" s="24">
        <v>8.3000000000000007</v>
      </c>
      <c r="C42" s="24">
        <v>5.2</v>
      </c>
      <c r="D42" s="23">
        <v>1</v>
      </c>
    </row>
    <row r="43" spans="1:4" ht="15" x14ac:dyDescent="0.2">
      <c r="A43" s="23">
        <v>1</v>
      </c>
      <c r="B43" s="24">
        <v>9.4</v>
      </c>
      <c r="C43" s="24">
        <v>4.9000000000000004</v>
      </c>
      <c r="D43" s="23">
        <v>1</v>
      </c>
    </row>
    <row r="44" spans="1:4" ht="15" x14ac:dyDescent="0.2">
      <c r="A44" s="23">
        <v>1</v>
      </c>
      <c r="B44" s="24">
        <v>9.3000000000000007</v>
      </c>
      <c r="C44" s="24">
        <v>6.3</v>
      </c>
      <c r="D44" s="23">
        <v>1</v>
      </c>
    </row>
    <row r="45" spans="1:4" ht="15" x14ac:dyDescent="0.2">
      <c r="A45" s="23">
        <v>1</v>
      </c>
      <c r="B45" s="24">
        <v>5.0999999999999996</v>
      </c>
      <c r="C45" s="24">
        <v>7.8</v>
      </c>
      <c r="D45" s="23">
        <v>1</v>
      </c>
    </row>
    <row r="46" spans="1:4" ht="15" x14ac:dyDescent="0.2">
      <c r="A46" s="23">
        <v>0</v>
      </c>
      <c r="B46" s="24">
        <v>8</v>
      </c>
      <c r="C46" s="24">
        <v>3</v>
      </c>
      <c r="D46" s="23">
        <v>0</v>
      </c>
    </row>
    <row r="47" spans="1:4" ht="15" x14ac:dyDescent="0.2">
      <c r="A47" s="23">
        <v>0</v>
      </c>
      <c r="B47" s="24">
        <v>5.9</v>
      </c>
      <c r="C47" s="24">
        <v>5.5</v>
      </c>
      <c r="D47" s="23">
        <v>1</v>
      </c>
    </row>
    <row r="48" spans="1:4" ht="15" x14ac:dyDescent="0.2">
      <c r="A48" s="23">
        <v>1</v>
      </c>
      <c r="B48" s="24">
        <v>10</v>
      </c>
      <c r="C48" s="24">
        <v>4.5</v>
      </c>
      <c r="D48" s="23">
        <v>1</v>
      </c>
    </row>
    <row r="49" spans="1:4" ht="15" x14ac:dyDescent="0.2">
      <c r="A49" s="23">
        <v>0</v>
      </c>
      <c r="B49" s="24">
        <v>5.7</v>
      </c>
      <c r="C49" s="24">
        <v>6</v>
      </c>
      <c r="D49" s="23">
        <v>1</v>
      </c>
    </row>
    <row r="50" spans="1:4" ht="15" x14ac:dyDescent="0.2">
      <c r="A50" s="23">
        <v>1</v>
      </c>
      <c r="B50" s="24">
        <v>9.9</v>
      </c>
      <c r="C50" s="24">
        <v>6.7</v>
      </c>
      <c r="D50" s="23">
        <v>1</v>
      </c>
    </row>
    <row r="51" spans="1:4" ht="15" x14ac:dyDescent="0.2">
      <c r="A51" s="23">
        <v>1</v>
      </c>
      <c r="B51" s="24">
        <v>7.9</v>
      </c>
      <c r="C51" s="24">
        <v>5.8</v>
      </c>
      <c r="D51" s="23">
        <v>1</v>
      </c>
    </row>
    <row r="52" spans="1:4" ht="15" x14ac:dyDescent="0.2">
      <c r="A52" s="23">
        <v>0</v>
      </c>
      <c r="B52" s="24">
        <v>6.7</v>
      </c>
      <c r="C52" s="24">
        <v>4.8</v>
      </c>
      <c r="D52" s="23">
        <v>1</v>
      </c>
    </row>
    <row r="53" spans="1:4" ht="15" x14ac:dyDescent="0.2">
      <c r="A53" s="23">
        <v>0</v>
      </c>
      <c r="B53" s="24">
        <v>8.1999999999999993</v>
      </c>
      <c r="C53" s="24">
        <v>3.1</v>
      </c>
      <c r="D53" s="23">
        <v>1</v>
      </c>
    </row>
    <row r="54" spans="1:4" ht="15" x14ac:dyDescent="0.2">
      <c r="A54" s="23">
        <v>1</v>
      </c>
      <c r="B54" s="24">
        <v>9.4</v>
      </c>
      <c r="C54" s="24">
        <v>4.5999999999999996</v>
      </c>
      <c r="D54" s="23">
        <v>1</v>
      </c>
    </row>
    <row r="55" spans="1:4" ht="15" x14ac:dyDescent="0.2">
      <c r="A55" s="23">
        <v>1</v>
      </c>
      <c r="B55" s="24">
        <v>6.9</v>
      </c>
      <c r="C55" s="24">
        <v>4.7</v>
      </c>
      <c r="D55" s="23">
        <v>1</v>
      </c>
    </row>
    <row r="56" spans="1:4" ht="15" x14ac:dyDescent="0.2">
      <c r="A56" s="23">
        <v>0</v>
      </c>
      <c r="B56" s="24">
        <v>8</v>
      </c>
      <c r="C56" s="24">
        <v>4.7</v>
      </c>
      <c r="D56" s="23">
        <v>1</v>
      </c>
    </row>
    <row r="57" spans="1:4" ht="15" x14ac:dyDescent="0.2">
      <c r="A57" s="23">
        <v>0</v>
      </c>
      <c r="B57" s="24">
        <v>9.3000000000000007</v>
      </c>
      <c r="C57" s="24">
        <v>5.5</v>
      </c>
      <c r="D57" s="23">
        <v>1</v>
      </c>
    </row>
    <row r="58" spans="1:4" ht="15" x14ac:dyDescent="0.2">
      <c r="A58" s="23">
        <v>1</v>
      </c>
      <c r="B58" s="24">
        <v>7.4</v>
      </c>
      <c r="C58" s="24">
        <v>6.9</v>
      </c>
      <c r="D58" s="23">
        <v>1</v>
      </c>
    </row>
    <row r="59" spans="1:4" ht="15" x14ac:dyDescent="0.2">
      <c r="A59" s="23">
        <v>0</v>
      </c>
      <c r="B59" s="24">
        <v>7.6</v>
      </c>
      <c r="C59" s="24">
        <v>5.4</v>
      </c>
      <c r="D59" s="23">
        <v>1</v>
      </c>
    </row>
    <row r="60" spans="1:4" ht="15" x14ac:dyDescent="0.2">
      <c r="A60" s="23">
        <v>0</v>
      </c>
      <c r="B60" s="24">
        <v>10</v>
      </c>
      <c r="C60" s="24">
        <v>4.5</v>
      </c>
      <c r="D60" s="23">
        <v>0</v>
      </c>
    </row>
    <row r="61" spans="1:4" ht="15" x14ac:dyDescent="0.2">
      <c r="A61" s="23">
        <v>0</v>
      </c>
      <c r="B61" s="24">
        <v>9.9</v>
      </c>
      <c r="C61" s="24">
        <v>3.5</v>
      </c>
      <c r="D61" s="23">
        <v>1</v>
      </c>
    </row>
    <row r="62" spans="1:4" ht="15" x14ac:dyDescent="0.2">
      <c r="A62" s="23">
        <v>0</v>
      </c>
      <c r="B62" s="24">
        <v>8.6999999999999993</v>
      </c>
      <c r="C62" s="24">
        <v>3.8</v>
      </c>
      <c r="D62" s="23">
        <v>0</v>
      </c>
    </row>
    <row r="63" spans="1:4" ht="15" x14ac:dyDescent="0.2">
      <c r="A63" s="23">
        <v>1</v>
      </c>
      <c r="B63" s="24">
        <v>8.4</v>
      </c>
      <c r="C63" s="24">
        <v>5.9</v>
      </c>
      <c r="D63" s="23">
        <v>1</v>
      </c>
    </row>
    <row r="64" spans="1:4" ht="15" x14ac:dyDescent="0.2">
      <c r="A64" s="23">
        <v>1</v>
      </c>
      <c r="B64" s="24">
        <v>8.8000000000000007</v>
      </c>
      <c r="C64" s="24">
        <v>4.8</v>
      </c>
      <c r="D64" s="23">
        <v>0</v>
      </c>
    </row>
    <row r="65" spans="1:4" ht="15" x14ac:dyDescent="0.2">
      <c r="A65" s="23">
        <v>0</v>
      </c>
      <c r="B65" s="24">
        <v>7.7</v>
      </c>
      <c r="C65" s="24">
        <v>3.4</v>
      </c>
      <c r="D65" s="23">
        <v>0</v>
      </c>
    </row>
    <row r="66" spans="1:4" ht="15" x14ac:dyDescent="0.2">
      <c r="A66" s="23">
        <v>0</v>
      </c>
      <c r="B66" s="24">
        <v>6.6</v>
      </c>
      <c r="C66" s="24">
        <v>4.8</v>
      </c>
      <c r="D66" s="23">
        <v>0</v>
      </c>
    </row>
    <row r="67" spans="1:4" ht="15" x14ac:dyDescent="0.2">
      <c r="A67" s="23">
        <v>0</v>
      </c>
      <c r="B67" s="24">
        <v>5.7</v>
      </c>
      <c r="C67" s="24">
        <v>6</v>
      </c>
      <c r="D67" s="23">
        <v>0</v>
      </c>
    </row>
    <row r="68" spans="1:4" ht="15" x14ac:dyDescent="0.2">
      <c r="A68" s="23">
        <v>0</v>
      </c>
      <c r="B68" s="24">
        <v>5.7</v>
      </c>
      <c r="C68" s="24">
        <v>5.0999999999999996</v>
      </c>
      <c r="D68" s="23">
        <v>0</v>
      </c>
    </row>
    <row r="69" spans="1:4" ht="15" x14ac:dyDescent="0.2">
      <c r="A69" s="23">
        <v>1</v>
      </c>
      <c r="B69" s="24">
        <v>5.5</v>
      </c>
      <c r="C69" s="24">
        <v>4.9000000000000004</v>
      </c>
      <c r="D69" s="23">
        <v>0</v>
      </c>
    </row>
    <row r="70" spans="1:4" ht="15" x14ac:dyDescent="0.2">
      <c r="A70" s="23">
        <v>0</v>
      </c>
      <c r="B70" s="24">
        <v>7.5</v>
      </c>
      <c r="C70" s="24">
        <v>4.5</v>
      </c>
      <c r="D70" s="23">
        <v>0</v>
      </c>
    </row>
    <row r="71" spans="1:4" ht="15" x14ac:dyDescent="0.2">
      <c r="A71" s="23">
        <v>0</v>
      </c>
      <c r="B71" s="24">
        <v>6.4</v>
      </c>
      <c r="C71" s="24">
        <v>5.3</v>
      </c>
      <c r="D71" s="23">
        <v>0</v>
      </c>
    </row>
    <row r="72" spans="1:4" ht="15" x14ac:dyDescent="0.2">
      <c r="A72" s="23">
        <v>0</v>
      </c>
      <c r="B72" s="24">
        <v>9.1</v>
      </c>
      <c r="C72" s="24">
        <v>7.1</v>
      </c>
      <c r="D72" s="23">
        <v>1</v>
      </c>
    </row>
    <row r="73" spans="1:4" ht="15" x14ac:dyDescent="0.2">
      <c r="A73" s="23">
        <v>1</v>
      </c>
      <c r="B73" s="24">
        <v>6.7</v>
      </c>
      <c r="C73" s="24">
        <v>4.5</v>
      </c>
      <c r="D73" s="23">
        <v>0</v>
      </c>
    </row>
    <row r="74" spans="1:4" ht="15" x14ac:dyDescent="0.2">
      <c r="A74" s="23">
        <v>0</v>
      </c>
      <c r="B74" s="24">
        <v>6.5</v>
      </c>
      <c r="C74" s="24">
        <v>6</v>
      </c>
      <c r="D74" s="23">
        <v>0</v>
      </c>
    </row>
    <row r="75" spans="1:4" ht="15" x14ac:dyDescent="0.2">
      <c r="A75" s="23">
        <v>1</v>
      </c>
      <c r="B75" s="24">
        <v>9.9</v>
      </c>
      <c r="C75" s="24">
        <v>6.7</v>
      </c>
      <c r="D75" s="23">
        <v>1</v>
      </c>
    </row>
    <row r="76" spans="1:4" ht="15" x14ac:dyDescent="0.2">
      <c r="A76" s="23">
        <v>1</v>
      </c>
      <c r="B76" s="24">
        <v>8.5</v>
      </c>
      <c r="C76" s="24">
        <v>6</v>
      </c>
      <c r="D76" s="23">
        <v>1</v>
      </c>
    </row>
    <row r="77" spans="1:4" ht="15" x14ac:dyDescent="0.2">
      <c r="A77" s="23">
        <v>0</v>
      </c>
      <c r="B77" s="24">
        <v>9.9</v>
      </c>
      <c r="C77" s="24">
        <v>4.8</v>
      </c>
      <c r="D77" s="23">
        <v>0</v>
      </c>
    </row>
    <row r="78" spans="1:4" ht="15" x14ac:dyDescent="0.2">
      <c r="A78" s="23">
        <v>1</v>
      </c>
      <c r="B78" s="24">
        <v>7.6</v>
      </c>
      <c r="C78" s="24">
        <v>5</v>
      </c>
      <c r="D78" s="23">
        <v>0</v>
      </c>
    </row>
    <row r="79" spans="1:4" ht="15" x14ac:dyDescent="0.2">
      <c r="A79" s="23">
        <v>1</v>
      </c>
      <c r="B79" s="24">
        <v>9.4</v>
      </c>
      <c r="C79" s="24">
        <v>4.9000000000000004</v>
      </c>
      <c r="D79" s="23">
        <v>1</v>
      </c>
    </row>
    <row r="80" spans="1:4" ht="15" x14ac:dyDescent="0.2">
      <c r="A80" s="23">
        <v>1</v>
      </c>
      <c r="B80" s="24">
        <v>9.3000000000000007</v>
      </c>
      <c r="C80" s="24">
        <v>5.9</v>
      </c>
      <c r="D80" s="23">
        <v>1</v>
      </c>
    </row>
    <row r="81" spans="1:4" ht="15" x14ac:dyDescent="0.2">
      <c r="A81" s="23">
        <v>0</v>
      </c>
      <c r="B81" s="24">
        <v>7.1</v>
      </c>
      <c r="C81" s="24">
        <v>5.9</v>
      </c>
      <c r="D81" s="23">
        <v>0</v>
      </c>
    </row>
    <row r="82" spans="1:4" ht="15" x14ac:dyDescent="0.2">
      <c r="A82" s="23">
        <v>0</v>
      </c>
      <c r="B82" s="24">
        <v>9.9</v>
      </c>
      <c r="C82" s="24">
        <v>4.8</v>
      </c>
      <c r="D82" s="23">
        <v>1</v>
      </c>
    </row>
    <row r="83" spans="1:4" ht="15" x14ac:dyDescent="0.2">
      <c r="A83" s="23">
        <v>0</v>
      </c>
      <c r="B83" s="24">
        <v>8.6999999999999993</v>
      </c>
      <c r="C83" s="24">
        <v>4.5999999999999996</v>
      </c>
      <c r="D83" s="23">
        <v>1</v>
      </c>
    </row>
    <row r="84" spans="1:4" ht="15" x14ac:dyDescent="0.2">
      <c r="A84" s="23">
        <v>1</v>
      </c>
      <c r="B84" s="24">
        <v>8.6</v>
      </c>
      <c r="C84" s="24">
        <v>4</v>
      </c>
      <c r="D84" s="23">
        <v>0</v>
      </c>
    </row>
    <row r="85" spans="1:4" ht="15" x14ac:dyDescent="0.2">
      <c r="A85" s="23">
        <v>0</v>
      </c>
      <c r="B85" s="24">
        <v>6.4</v>
      </c>
      <c r="C85" s="24">
        <v>5</v>
      </c>
      <c r="D85" s="23">
        <v>0</v>
      </c>
    </row>
    <row r="86" spans="1:4" ht="15" x14ac:dyDescent="0.2">
      <c r="A86" s="23">
        <v>1</v>
      </c>
      <c r="B86" s="24">
        <v>7.7</v>
      </c>
      <c r="C86" s="24">
        <v>4.3</v>
      </c>
      <c r="D86" s="23">
        <v>1</v>
      </c>
    </row>
    <row r="87" spans="1:4" ht="15" x14ac:dyDescent="0.2">
      <c r="A87" s="23">
        <v>0</v>
      </c>
      <c r="B87" s="24">
        <v>7.5</v>
      </c>
      <c r="C87" s="24">
        <v>4.5</v>
      </c>
      <c r="D87" s="23">
        <v>0</v>
      </c>
    </row>
    <row r="88" spans="1:4" ht="15" x14ac:dyDescent="0.2">
      <c r="A88" s="23">
        <v>0</v>
      </c>
      <c r="B88" s="24">
        <v>5</v>
      </c>
      <c r="C88" s="24">
        <v>4.9000000000000004</v>
      </c>
      <c r="D88" s="23">
        <v>0</v>
      </c>
    </row>
    <row r="89" spans="1:4" ht="15" x14ac:dyDescent="0.2">
      <c r="A89" s="23">
        <v>1</v>
      </c>
      <c r="B89" s="24">
        <v>7.7</v>
      </c>
      <c r="C89" s="24">
        <v>4.3</v>
      </c>
      <c r="D89" s="23">
        <v>1</v>
      </c>
    </row>
    <row r="90" spans="1:4" ht="15" x14ac:dyDescent="0.2">
      <c r="A90" s="23">
        <v>1</v>
      </c>
      <c r="B90" s="24">
        <v>9.1</v>
      </c>
      <c r="C90" s="24">
        <v>4.5999999999999996</v>
      </c>
      <c r="D90" s="23">
        <v>0</v>
      </c>
    </row>
    <row r="91" spans="1:4" ht="15" x14ac:dyDescent="0.2">
      <c r="A91" s="23">
        <v>1</v>
      </c>
      <c r="B91" s="24">
        <v>5.5</v>
      </c>
      <c r="C91" s="24">
        <v>8.1999999999999993</v>
      </c>
      <c r="D91" s="23">
        <v>1</v>
      </c>
    </row>
    <row r="92" spans="1:4" ht="15" x14ac:dyDescent="0.2">
      <c r="A92" s="23">
        <v>0</v>
      </c>
      <c r="B92" s="24">
        <v>9.1</v>
      </c>
      <c r="C92" s="24">
        <v>5.4</v>
      </c>
      <c r="D92" s="23">
        <v>1</v>
      </c>
    </row>
    <row r="93" spans="1:4" ht="15" x14ac:dyDescent="0.2">
      <c r="A93" s="23">
        <v>0</v>
      </c>
      <c r="B93" s="24">
        <v>7.1</v>
      </c>
      <c r="C93" s="24">
        <v>4.5</v>
      </c>
      <c r="D93" s="23">
        <v>0</v>
      </c>
    </row>
    <row r="94" spans="1:4" ht="15" x14ac:dyDescent="0.2">
      <c r="A94" s="23">
        <v>1</v>
      </c>
      <c r="B94" s="24">
        <v>9.1999999999999993</v>
      </c>
      <c r="C94" s="24">
        <v>4.8</v>
      </c>
      <c r="D94" s="23">
        <v>1</v>
      </c>
    </row>
    <row r="95" spans="1:4" ht="15" x14ac:dyDescent="0.2">
      <c r="A95" s="23">
        <v>1</v>
      </c>
      <c r="B95" s="24">
        <v>9.3000000000000007</v>
      </c>
      <c r="C95" s="24">
        <v>5.9</v>
      </c>
      <c r="D95" s="23">
        <v>1</v>
      </c>
    </row>
    <row r="96" spans="1:4" ht="15" x14ac:dyDescent="0.2">
      <c r="A96" s="23">
        <v>0</v>
      </c>
      <c r="B96" s="24">
        <v>9.3000000000000007</v>
      </c>
      <c r="C96" s="24">
        <v>5.5</v>
      </c>
      <c r="D96" s="23">
        <v>1</v>
      </c>
    </row>
    <row r="97" spans="1:4" ht="15" x14ac:dyDescent="0.2">
      <c r="A97" s="23">
        <v>1</v>
      </c>
      <c r="B97" s="24">
        <v>8.6</v>
      </c>
      <c r="C97" s="24">
        <v>5.7</v>
      </c>
      <c r="D97" s="23">
        <v>1</v>
      </c>
    </row>
    <row r="98" spans="1:4" ht="15" x14ac:dyDescent="0.2">
      <c r="A98" s="23">
        <v>1</v>
      </c>
      <c r="B98" s="24">
        <v>7.4</v>
      </c>
      <c r="C98" s="24">
        <v>4.8</v>
      </c>
      <c r="D98" s="23">
        <v>0</v>
      </c>
    </row>
    <row r="99" spans="1:4" ht="15" x14ac:dyDescent="0.2">
      <c r="A99" s="23">
        <v>1</v>
      </c>
      <c r="B99" s="24">
        <v>8.6999999999999993</v>
      </c>
      <c r="C99" s="24">
        <v>2.9</v>
      </c>
      <c r="D99" s="23">
        <v>1</v>
      </c>
    </row>
    <row r="100" spans="1:4" ht="15" x14ac:dyDescent="0.2">
      <c r="A100" s="23">
        <v>1</v>
      </c>
      <c r="B100" s="24">
        <v>7.8</v>
      </c>
      <c r="C100" s="24">
        <v>7.1</v>
      </c>
      <c r="D100" s="23">
        <v>1</v>
      </c>
    </row>
    <row r="101" spans="1:4" ht="15" x14ac:dyDescent="0.2">
      <c r="A101" s="23">
        <v>0</v>
      </c>
      <c r="B101" s="24">
        <v>7.9</v>
      </c>
      <c r="C101" s="24">
        <v>4.8</v>
      </c>
      <c r="D101" s="23">
        <v>1</v>
      </c>
    </row>
    <row r="102" spans="1:4" ht="15" x14ac:dyDescent="0.2">
      <c r="A102" s="23">
        <v>0</v>
      </c>
      <c r="B102" s="24">
        <v>7.6</v>
      </c>
      <c r="C102" s="24">
        <v>4.5999999999999996</v>
      </c>
      <c r="D102" s="23">
        <v>0</v>
      </c>
    </row>
    <row r="103" spans="1:4" ht="15" x14ac:dyDescent="0.2">
      <c r="A103" s="23">
        <v>1</v>
      </c>
      <c r="B103" s="24">
        <v>9.1999999999999993</v>
      </c>
      <c r="C103" s="24">
        <v>6.2</v>
      </c>
      <c r="D103" s="23">
        <v>1</v>
      </c>
    </row>
    <row r="104" spans="1:4" ht="15" x14ac:dyDescent="0.2">
      <c r="A104" s="23">
        <v>1</v>
      </c>
      <c r="B104" s="24">
        <v>7.7</v>
      </c>
      <c r="C104" s="24">
        <v>7</v>
      </c>
      <c r="D104" s="23">
        <v>1</v>
      </c>
    </row>
    <row r="105" spans="1:4" ht="15" x14ac:dyDescent="0.2">
      <c r="A105" s="23">
        <v>1</v>
      </c>
      <c r="B105" s="24">
        <v>9.5</v>
      </c>
      <c r="C105" s="24">
        <v>6.6</v>
      </c>
      <c r="D105" s="23">
        <v>1</v>
      </c>
    </row>
    <row r="106" spans="1:4" ht="15" x14ac:dyDescent="0.2">
      <c r="A106" s="23">
        <v>0</v>
      </c>
      <c r="B106" s="24">
        <v>6.5</v>
      </c>
      <c r="C106" s="24">
        <v>6</v>
      </c>
      <c r="D106" s="23">
        <v>1</v>
      </c>
    </row>
    <row r="107" spans="1:4" ht="15" x14ac:dyDescent="0.2">
      <c r="A107" s="23">
        <v>0</v>
      </c>
      <c r="B107" s="24">
        <v>8.3000000000000007</v>
      </c>
      <c r="C107" s="24">
        <v>5.2</v>
      </c>
      <c r="D107" s="23">
        <v>1</v>
      </c>
    </row>
    <row r="108" spans="1:4" ht="15" x14ac:dyDescent="0.2">
      <c r="A108" s="23">
        <v>1</v>
      </c>
      <c r="B108" s="24">
        <v>9.6</v>
      </c>
      <c r="C108" s="24">
        <v>5.5</v>
      </c>
      <c r="D108" s="23">
        <v>1</v>
      </c>
    </row>
    <row r="109" spans="1:4" ht="15" x14ac:dyDescent="0.2">
      <c r="A109" s="23">
        <v>0</v>
      </c>
      <c r="B109" s="24">
        <v>5.9</v>
      </c>
      <c r="C109" s="24">
        <v>6.2</v>
      </c>
      <c r="D109" s="23">
        <v>1</v>
      </c>
    </row>
    <row r="110" spans="1:4" ht="15" x14ac:dyDescent="0.2">
      <c r="A110" s="23">
        <v>1</v>
      </c>
      <c r="B110" s="24">
        <v>8.6999999999999993</v>
      </c>
      <c r="C110" s="24">
        <v>4.8</v>
      </c>
      <c r="D110" s="23">
        <v>1</v>
      </c>
    </row>
    <row r="111" spans="1:4" ht="15" x14ac:dyDescent="0.2">
      <c r="A111" s="23">
        <v>0</v>
      </c>
      <c r="B111" s="24">
        <v>6.7</v>
      </c>
      <c r="C111" s="24">
        <v>4.5</v>
      </c>
      <c r="D111" s="23">
        <v>0</v>
      </c>
    </row>
    <row r="112" spans="1:4" ht="15" x14ac:dyDescent="0.2">
      <c r="A112" s="23">
        <v>1</v>
      </c>
      <c r="B112" s="24">
        <v>9.6999999999999993</v>
      </c>
      <c r="C112" s="24">
        <v>6.1</v>
      </c>
      <c r="D112" s="23">
        <v>1</v>
      </c>
    </row>
    <row r="113" spans="1:4" ht="15" x14ac:dyDescent="0.2">
      <c r="A113" s="23">
        <v>1</v>
      </c>
      <c r="B113" s="24">
        <v>8.8000000000000007</v>
      </c>
      <c r="C113" s="24">
        <v>4.5</v>
      </c>
      <c r="D113" s="23">
        <v>0</v>
      </c>
    </row>
    <row r="114" spans="1:4" ht="15" x14ac:dyDescent="0.2">
      <c r="A114" s="23">
        <v>0</v>
      </c>
      <c r="B114" s="24">
        <v>8.1999999999999993</v>
      </c>
      <c r="C114" s="24">
        <v>5</v>
      </c>
      <c r="D114" s="23">
        <v>1</v>
      </c>
    </row>
    <row r="115" spans="1:4" ht="15" x14ac:dyDescent="0.2">
      <c r="A115" s="23">
        <v>1</v>
      </c>
      <c r="B115" s="24">
        <v>8.9</v>
      </c>
      <c r="C115" s="24">
        <v>6.9</v>
      </c>
      <c r="D115" s="23">
        <v>1</v>
      </c>
    </row>
    <row r="116" spans="1:4" ht="15" x14ac:dyDescent="0.2">
      <c r="A116" s="23">
        <v>1</v>
      </c>
      <c r="B116" s="24">
        <v>8.4</v>
      </c>
      <c r="C116" s="24">
        <v>5.9</v>
      </c>
      <c r="D116" s="23">
        <v>1</v>
      </c>
    </row>
    <row r="117" spans="1:4" ht="15" x14ac:dyDescent="0.2">
      <c r="A117" s="23">
        <v>1</v>
      </c>
      <c r="B117" s="24">
        <v>7.7</v>
      </c>
      <c r="C117" s="24">
        <v>7</v>
      </c>
      <c r="D117" s="23">
        <v>0</v>
      </c>
    </row>
    <row r="118" spans="1:4" ht="15" x14ac:dyDescent="0.2">
      <c r="A118" s="23">
        <v>1</v>
      </c>
      <c r="B118" s="24">
        <v>9.1999999999999993</v>
      </c>
      <c r="C118" s="24">
        <v>6.2</v>
      </c>
      <c r="D118" s="23">
        <v>1</v>
      </c>
    </row>
    <row r="119" spans="1:4" ht="15" x14ac:dyDescent="0.2">
      <c r="A119" s="23">
        <v>0</v>
      </c>
      <c r="B119" s="24">
        <v>7.3</v>
      </c>
      <c r="C119" s="24">
        <v>6.1</v>
      </c>
      <c r="D119" s="23">
        <v>0</v>
      </c>
    </row>
    <row r="120" spans="1:4" ht="15" x14ac:dyDescent="0.2">
      <c r="A120" s="23">
        <v>1</v>
      </c>
      <c r="B120" s="24">
        <v>9</v>
      </c>
      <c r="C120" s="24">
        <v>5</v>
      </c>
      <c r="D120" s="23">
        <v>1</v>
      </c>
    </row>
    <row r="121" spans="1:4" ht="15" x14ac:dyDescent="0.2">
      <c r="A121" s="23">
        <v>0</v>
      </c>
      <c r="B121" s="24">
        <v>8.1</v>
      </c>
      <c r="C121" s="24">
        <v>3.8</v>
      </c>
      <c r="D121" s="23">
        <v>0</v>
      </c>
    </row>
    <row r="122" spans="1:4" ht="15" x14ac:dyDescent="0.2">
      <c r="A122" s="23">
        <v>1</v>
      </c>
      <c r="B122" s="24">
        <v>7.4</v>
      </c>
      <c r="C122" s="24">
        <v>6.9</v>
      </c>
      <c r="D122" s="23">
        <v>1</v>
      </c>
    </row>
    <row r="123" spans="1:4" ht="15" x14ac:dyDescent="0.2">
      <c r="A123" s="23">
        <v>0</v>
      </c>
      <c r="B123" s="24">
        <v>7.9</v>
      </c>
      <c r="C123" s="24">
        <v>4.8</v>
      </c>
      <c r="D123" s="23">
        <v>0</v>
      </c>
    </row>
    <row r="124" spans="1:4" ht="15" x14ac:dyDescent="0.2">
      <c r="A124" s="23">
        <v>0</v>
      </c>
      <c r="B124" s="24">
        <v>7.7</v>
      </c>
      <c r="C124" s="24">
        <v>3.4</v>
      </c>
      <c r="D124" s="23">
        <v>0</v>
      </c>
    </row>
    <row r="125" spans="1:4" ht="15" x14ac:dyDescent="0.2">
      <c r="A125" s="23">
        <v>1</v>
      </c>
      <c r="B125" s="24">
        <v>9.4</v>
      </c>
      <c r="C125" s="24">
        <v>4.5999999999999996</v>
      </c>
      <c r="D125" s="23">
        <v>1</v>
      </c>
    </row>
    <row r="126" spans="1:4" ht="15" x14ac:dyDescent="0.2">
      <c r="A126" s="23">
        <v>0</v>
      </c>
      <c r="B126" s="24">
        <v>7.2</v>
      </c>
      <c r="C126" s="24">
        <v>4.7</v>
      </c>
      <c r="D126" s="23">
        <v>0</v>
      </c>
    </row>
    <row r="127" spans="1:4" ht="15" x14ac:dyDescent="0.2">
      <c r="A127" s="23">
        <v>1</v>
      </c>
      <c r="B127" s="24">
        <v>8.3000000000000007</v>
      </c>
      <c r="C127" s="24">
        <v>6.1</v>
      </c>
      <c r="D127" s="23">
        <v>1</v>
      </c>
    </row>
    <row r="128" spans="1:4" ht="15" x14ac:dyDescent="0.2">
      <c r="A128" s="23">
        <v>0</v>
      </c>
      <c r="B128" s="24">
        <v>7.9</v>
      </c>
      <c r="C128" s="24">
        <v>5.8</v>
      </c>
      <c r="D128" s="23">
        <v>0</v>
      </c>
    </row>
    <row r="129" spans="1:4" ht="15" x14ac:dyDescent="0.2">
      <c r="A129" s="23">
        <v>0</v>
      </c>
      <c r="B129" s="24">
        <v>7.3</v>
      </c>
      <c r="C129" s="24">
        <v>6.1</v>
      </c>
      <c r="D129" s="23">
        <v>0</v>
      </c>
    </row>
    <row r="130" spans="1:4" ht="15" x14ac:dyDescent="0.2">
      <c r="A130" s="23">
        <v>1</v>
      </c>
      <c r="B130" s="24">
        <v>9.6</v>
      </c>
      <c r="C130" s="24">
        <v>7.8</v>
      </c>
      <c r="D130" s="23">
        <v>1</v>
      </c>
    </row>
    <row r="131" spans="1:4" ht="15" x14ac:dyDescent="0.2">
      <c r="A131" s="23">
        <v>0</v>
      </c>
      <c r="B131" s="24">
        <v>8.3000000000000007</v>
      </c>
      <c r="C131" s="24">
        <v>2.5</v>
      </c>
      <c r="D131" s="23">
        <v>0</v>
      </c>
    </row>
    <row r="132" spans="1:4" ht="15" x14ac:dyDescent="0.2">
      <c r="A132" s="23">
        <v>1</v>
      </c>
      <c r="B132" s="24">
        <v>8.6</v>
      </c>
      <c r="C132" s="24">
        <v>4.7</v>
      </c>
      <c r="D132" s="23">
        <v>0</v>
      </c>
    </row>
    <row r="133" spans="1:4" ht="15" x14ac:dyDescent="0.2">
      <c r="A133" s="23">
        <v>0</v>
      </c>
      <c r="B133" s="24">
        <v>8</v>
      </c>
      <c r="C133" s="24">
        <v>3</v>
      </c>
      <c r="D133" s="23">
        <v>0</v>
      </c>
    </row>
    <row r="134" spans="1:4" ht="15" x14ac:dyDescent="0.2">
      <c r="A134" s="23">
        <v>0</v>
      </c>
      <c r="B134" s="24">
        <v>6.4</v>
      </c>
      <c r="C134" s="24">
        <v>5</v>
      </c>
      <c r="D134" s="23">
        <v>0</v>
      </c>
    </row>
    <row r="135" spans="1:4" ht="15" x14ac:dyDescent="0.2">
      <c r="A135" s="23">
        <v>0</v>
      </c>
      <c r="B135" s="24">
        <v>6.6</v>
      </c>
      <c r="C135" s="24">
        <v>6.6</v>
      </c>
      <c r="D135" s="23">
        <v>0</v>
      </c>
    </row>
    <row r="136" spans="1:4" ht="15" x14ac:dyDescent="0.2">
      <c r="A136" s="23">
        <v>1</v>
      </c>
      <c r="B136" s="24">
        <v>7.6</v>
      </c>
      <c r="C136" s="24">
        <v>4.2</v>
      </c>
      <c r="D136" s="23">
        <v>1</v>
      </c>
    </row>
    <row r="137" spans="1:4" ht="15" x14ac:dyDescent="0.2">
      <c r="A137" s="23">
        <v>1</v>
      </c>
      <c r="B137" s="24">
        <v>9.4</v>
      </c>
      <c r="C137" s="24">
        <v>4.7</v>
      </c>
      <c r="D137" s="23">
        <v>1</v>
      </c>
    </row>
    <row r="138" spans="1:4" ht="15" x14ac:dyDescent="0.2">
      <c r="A138" s="23">
        <v>0</v>
      </c>
      <c r="B138" s="24">
        <v>8.3000000000000007</v>
      </c>
      <c r="C138" s="24">
        <v>2.5</v>
      </c>
      <c r="D138" s="23">
        <v>0</v>
      </c>
    </row>
    <row r="139" spans="1:4" ht="15" x14ac:dyDescent="0.2">
      <c r="A139" s="23">
        <v>1</v>
      </c>
      <c r="B139" s="24">
        <v>7.8</v>
      </c>
      <c r="C139" s="24">
        <v>7.1</v>
      </c>
      <c r="D139" s="23">
        <v>0</v>
      </c>
    </row>
    <row r="140" spans="1:4" ht="15" x14ac:dyDescent="0.2">
      <c r="A140" s="23">
        <v>0</v>
      </c>
      <c r="B140" s="24">
        <v>7.1</v>
      </c>
      <c r="C140" s="24">
        <v>4.5</v>
      </c>
      <c r="D140" s="23">
        <v>0</v>
      </c>
    </row>
    <row r="141" spans="1:4" ht="15" x14ac:dyDescent="0.2">
      <c r="A141" s="23">
        <v>1</v>
      </c>
      <c r="B141" s="24">
        <v>7.6</v>
      </c>
      <c r="C141" s="24">
        <v>5</v>
      </c>
      <c r="D141" s="23">
        <v>0</v>
      </c>
    </row>
    <row r="142" spans="1:4" ht="15" x14ac:dyDescent="0.2">
      <c r="A142" s="23">
        <v>0</v>
      </c>
      <c r="B142" s="24">
        <v>5.6</v>
      </c>
      <c r="C142" s="24">
        <v>5.6</v>
      </c>
      <c r="D142" s="23">
        <v>0</v>
      </c>
    </row>
    <row r="143" spans="1:4" ht="15" x14ac:dyDescent="0.2">
      <c r="A143" s="23">
        <v>0</v>
      </c>
      <c r="B143" s="24">
        <v>9.9</v>
      </c>
      <c r="C143" s="24">
        <v>3.5</v>
      </c>
      <c r="D143" s="23">
        <v>1</v>
      </c>
    </row>
    <row r="144" spans="1:4" ht="15" x14ac:dyDescent="0.2">
      <c r="A144" s="23">
        <v>1</v>
      </c>
      <c r="B144" s="24">
        <v>9.1999999999999993</v>
      </c>
      <c r="C144" s="24">
        <v>5.8</v>
      </c>
      <c r="D144" s="23">
        <v>1</v>
      </c>
    </row>
    <row r="145" spans="1:4" ht="15" x14ac:dyDescent="0.2">
      <c r="A145" s="23">
        <v>0</v>
      </c>
      <c r="B145" s="24">
        <v>9.1</v>
      </c>
      <c r="C145" s="24">
        <v>4.5</v>
      </c>
      <c r="D145" s="23">
        <v>0</v>
      </c>
    </row>
    <row r="146" spans="1:4" ht="15" x14ac:dyDescent="0.2">
      <c r="A146" s="23">
        <v>0</v>
      </c>
      <c r="B146" s="24">
        <v>9.9</v>
      </c>
      <c r="C146" s="24">
        <v>4.5</v>
      </c>
      <c r="D146" s="23">
        <v>1</v>
      </c>
    </row>
    <row r="147" spans="1:4" ht="15" x14ac:dyDescent="0.2">
      <c r="A147" s="23">
        <v>1</v>
      </c>
      <c r="B147" s="24">
        <v>9.9</v>
      </c>
      <c r="C147" s="24">
        <v>4.5</v>
      </c>
      <c r="D147" s="23">
        <v>1</v>
      </c>
    </row>
    <row r="148" spans="1:4" ht="15" x14ac:dyDescent="0.2">
      <c r="A148" s="23">
        <v>0</v>
      </c>
      <c r="B148" s="24">
        <v>6.6</v>
      </c>
      <c r="C148" s="24">
        <v>6.6</v>
      </c>
      <c r="D148" s="23">
        <v>0</v>
      </c>
    </row>
    <row r="149" spans="1:4" ht="15" x14ac:dyDescent="0.2">
      <c r="A149" s="23">
        <v>0</v>
      </c>
      <c r="B149" s="24">
        <v>9.1</v>
      </c>
      <c r="C149" s="24">
        <v>5.4</v>
      </c>
      <c r="D149" s="23">
        <v>0</v>
      </c>
    </row>
    <row r="150" spans="1:4" ht="15" x14ac:dyDescent="0.2">
      <c r="A150" s="23">
        <v>1</v>
      </c>
      <c r="B150" s="24">
        <v>5.0999999999999996</v>
      </c>
      <c r="C150" s="24">
        <v>7.8</v>
      </c>
      <c r="D150" s="23">
        <v>1</v>
      </c>
    </row>
    <row r="151" spans="1:4" ht="15" x14ac:dyDescent="0.2">
      <c r="A151" s="23">
        <v>0</v>
      </c>
      <c r="B151" s="24">
        <v>6</v>
      </c>
      <c r="C151" s="24">
        <v>5.3</v>
      </c>
      <c r="D151" s="23">
        <v>0</v>
      </c>
    </row>
    <row r="152" spans="1:4" ht="15" x14ac:dyDescent="0.2">
      <c r="A152" s="23">
        <v>0</v>
      </c>
      <c r="B152" s="24">
        <v>8.9</v>
      </c>
      <c r="C152" s="24">
        <v>6.9</v>
      </c>
      <c r="D152" s="23">
        <v>0</v>
      </c>
    </row>
    <row r="153" spans="1:4" ht="15" x14ac:dyDescent="0.2">
      <c r="A153" s="23">
        <v>0</v>
      </c>
      <c r="B153" s="24">
        <v>6.2</v>
      </c>
      <c r="C153" s="24">
        <v>5.0999999999999996</v>
      </c>
      <c r="D153" s="23">
        <v>0</v>
      </c>
    </row>
    <row r="154" spans="1:4" ht="15" x14ac:dyDescent="0.2">
      <c r="A154" s="23">
        <v>0</v>
      </c>
      <c r="B154" s="24">
        <v>7.2</v>
      </c>
      <c r="C154" s="24">
        <v>4.7</v>
      </c>
      <c r="D154" s="23">
        <v>0</v>
      </c>
    </row>
    <row r="155" spans="1:4" ht="15" x14ac:dyDescent="0.2">
      <c r="A155" s="23">
        <v>1</v>
      </c>
      <c r="B155" s="24">
        <v>8.8000000000000007</v>
      </c>
      <c r="C155" s="24">
        <v>4.5</v>
      </c>
      <c r="D155" s="23">
        <v>0</v>
      </c>
    </row>
    <row r="156" spans="1:4" ht="15" x14ac:dyDescent="0.2">
      <c r="A156" s="23">
        <v>0</v>
      </c>
      <c r="B156" s="24">
        <v>6.3</v>
      </c>
      <c r="C156" s="24">
        <v>6.6</v>
      </c>
      <c r="D156" s="23">
        <v>0</v>
      </c>
    </row>
    <row r="157" spans="1:4" ht="15" x14ac:dyDescent="0.2">
      <c r="A157" s="23">
        <v>0</v>
      </c>
      <c r="B157" s="24">
        <v>9.6999999999999993</v>
      </c>
      <c r="C157" s="24">
        <v>4.7</v>
      </c>
      <c r="D157" s="23">
        <v>0</v>
      </c>
    </row>
    <row r="158" spans="1:4" ht="15" x14ac:dyDescent="0.2">
      <c r="A158" s="23">
        <v>0</v>
      </c>
      <c r="B158" s="24">
        <v>5</v>
      </c>
      <c r="C158" s="24">
        <v>4.9000000000000004</v>
      </c>
      <c r="D158" s="23">
        <v>0</v>
      </c>
    </row>
    <row r="159" spans="1:4" ht="15" x14ac:dyDescent="0.2">
      <c r="A159" s="23">
        <v>1</v>
      </c>
      <c r="B159" s="24">
        <v>7.4</v>
      </c>
      <c r="C159" s="24">
        <v>4.8</v>
      </c>
      <c r="D159" s="23">
        <v>0</v>
      </c>
    </row>
    <row r="160" spans="1:4" ht="15" x14ac:dyDescent="0.2">
      <c r="A160" s="23">
        <v>1</v>
      </c>
      <c r="B160" s="24">
        <v>5.5</v>
      </c>
      <c r="C160" s="24">
        <v>4.9000000000000004</v>
      </c>
      <c r="D160" s="23">
        <v>0</v>
      </c>
    </row>
    <row r="161" spans="1:4" ht="15" x14ac:dyDescent="0.2">
      <c r="A161" s="23">
        <v>1</v>
      </c>
      <c r="B161" s="24">
        <v>9.1</v>
      </c>
      <c r="C161" s="24">
        <v>4.5999999999999996</v>
      </c>
      <c r="D161" s="23">
        <v>1</v>
      </c>
    </row>
    <row r="162" spans="1:4" ht="15" x14ac:dyDescent="0.2">
      <c r="A162" s="23">
        <v>0</v>
      </c>
      <c r="B162" s="24">
        <v>6.7</v>
      </c>
      <c r="C162" s="24">
        <v>4.9000000000000004</v>
      </c>
      <c r="D162" s="23">
        <v>0</v>
      </c>
    </row>
    <row r="163" spans="1:4" ht="15" x14ac:dyDescent="0.2">
      <c r="A163" s="23">
        <v>1</v>
      </c>
      <c r="B163" s="24">
        <v>6.3</v>
      </c>
      <c r="C163" s="24">
        <v>5.9</v>
      </c>
      <c r="D163" s="23">
        <v>1</v>
      </c>
    </row>
    <row r="164" spans="1:4" ht="15" x14ac:dyDescent="0.2">
      <c r="A164" s="23">
        <v>1</v>
      </c>
      <c r="B164" s="24">
        <v>8.3000000000000007</v>
      </c>
      <c r="C164" s="24">
        <v>6.1</v>
      </c>
      <c r="D164" s="23">
        <v>1</v>
      </c>
    </row>
    <row r="165" spans="1:4" ht="15" x14ac:dyDescent="0.2">
      <c r="A165" s="23">
        <v>1</v>
      </c>
      <c r="B165" s="24">
        <v>8.1999999999999993</v>
      </c>
      <c r="C165" s="24">
        <v>6</v>
      </c>
      <c r="D165" s="23">
        <v>1</v>
      </c>
    </row>
    <row r="166" spans="1:4" ht="15" x14ac:dyDescent="0.2">
      <c r="A166" s="23">
        <v>1</v>
      </c>
      <c r="B166" s="24">
        <v>8.1999999999999993</v>
      </c>
      <c r="C166" s="24">
        <v>6</v>
      </c>
      <c r="D166" s="23">
        <v>0</v>
      </c>
    </row>
    <row r="167" spans="1:4" ht="15" x14ac:dyDescent="0.2">
      <c r="A167" s="23">
        <v>1</v>
      </c>
      <c r="B167" s="24">
        <v>9</v>
      </c>
      <c r="C167" s="24">
        <v>5</v>
      </c>
      <c r="D167" s="23">
        <v>0</v>
      </c>
    </row>
    <row r="168" spans="1:4" ht="15" x14ac:dyDescent="0.2">
      <c r="A168" s="23">
        <v>0</v>
      </c>
      <c r="B168" s="24">
        <v>7.1</v>
      </c>
      <c r="C168" s="24">
        <v>5.9</v>
      </c>
      <c r="D168" s="23">
        <v>0</v>
      </c>
    </row>
    <row r="169" spans="1:4" ht="15" x14ac:dyDescent="0.2">
      <c r="A169" s="23">
        <v>0</v>
      </c>
      <c r="B169" s="24">
        <v>6.9</v>
      </c>
      <c r="C169" s="24">
        <v>5.4</v>
      </c>
      <c r="D169" s="23">
        <v>0</v>
      </c>
    </row>
    <row r="170" spans="1:4" ht="15" x14ac:dyDescent="0.2">
      <c r="A170" s="23">
        <v>1</v>
      </c>
      <c r="B170" s="24">
        <v>8.6</v>
      </c>
      <c r="C170" s="24">
        <v>4</v>
      </c>
      <c r="D170" s="23">
        <v>0</v>
      </c>
    </row>
    <row r="171" spans="1:4" ht="15" x14ac:dyDescent="0.2">
      <c r="A171" s="23">
        <v>0</v>
      </c>
      <c r="B171" s="24">
        <v>6.7</v>
      </c>
      <c r="C171" s="24">
        <v>6.8</v>
      </c>
      <c r="D171" s="23">
        <v>1</v>
      </c>
    </row>
    <row r="172" spans="1:4" ht="15" x14ac:dyDescent="0.2">
      <c r="A172" s="23">
        <v>0</v>
      </c>
      <c r="B172" s="24">
        <v>7</v>
      </c>
      <c r="C172" s="24">
        <v>4.2</v>
      </c>
      <c r="D172" s="23">
        <v>1</v>
      </c>
    </row>
    <row r="173" spans="1:4" ht="15" x14ac:dyDescent="0.2">
      <c r="A173" s="23">
        <v>0</v>
      </c>
      <c r="B173" s="24">
        <v>9.6999999999999993</v>
      </c>
      <c r="C173" s="24">
        <v>3.3</v>
      </c>
      <c r="D173" s="23">
        <v>1</v>
      </c>
    </row>
    <row r="174" spans="1:4" ht="15" x14ac:dyDescent="0.2">
      <c r="A174" s="23">
        <v>1</v>
      </c>
      <c r="B174" s="24">
        <v>9.9</v>
      </c>
      <c r="C174" s="24">
        <v>6.7</v>
      </c>
      <c r="D174" s="23">
        <v>1</v>
      </c>
    </row>
    <row r="175" spans="1:4" ht="15" x14ac:dyDescent="0.2">
      <c r="A175" s="23">
        <v>1</v>
      </c>
      <c r="B175" s="24">
        <v>8.6</v>
      </c>
      <c r="C175" s="24">
        <v>5.7</v>
      </c>
      <c r="D175" s="23">
        <v>0</v>
      </c>
    </row>
    <row r="176" spans="1:4" ht="15" x14ac:dyDescent="0.2">
      <c r="A176" s="23">
        <v>0</v>
      </c>
      <c r="B176" s="24">
        <v>6.3</v>
      </c>
      <c r="C176" s="24">
        <v>6.6</v>
      </c>
      <c r="D176" s="23">
        <v>0</v>
      </c>
    </row>
    <row r="177" spans="1:4" ht="15" x14ac:dyDescent="0.2">
      <c r="A177" s="23">
        <v>1</v>
      </c>
      <c r="B177" s="24">
        <v>9.9</v>
      </c>
      <c r="C177" s="24">
        <v>6.7</v>
      </c>
      <c r="D177" s="23">
        <v>1</v>
      </c>
    </row>
    <row r="178" spans="1:4" ht="15" x14ac:dyDescent="0.2">
      <c r="A178" s="23">
        <v>1</v>
      </c>
      <c r="B178" s="24">
        <v>9.3000000000000007</v>
      </c>
      <c r="C178" s="24">
        <v>4.5</v>
      </c>
      <c r="D178" s="23">
        <v>1</v>
      </c>
    </row>
    <row r="179" spans="1:4" ht="15" x14ac:dyDescent="0.2">
      <c r="A179" s="23">
        <v>1</v>
      </c>
      <c r="B179" s="24">
        <v>9.6999999999999993</v>
      </c>
      <c r="C179" s="24">
        <v>6.1</v>
      </c>
      <c r="D179" s="23">
        <v>1</v>
      </c>
    </row>
    <row r="180" spans="1:4" ht="15" x14ac:dyDescent="0.2">
      <c r="A180" s="23">
        <v>0</v>
      </c>
      <c r="B180" s="24">
        <v>9.6999999999999993</v>
      </c>
      <c r="C180" s="24">
        <v>3.3</v>
      </c>
      <c r="D180" s="23">
        <v>0</v>
      </c>
    </row>
    <row r="181" spans="1:4" ht="15" x14ac:dyDescent="0.2">
      <c r="A181" s="23">
        <v>1</v>
      </c>
      <c r="B181" s="24">
        <v>9.6</v>
      </c>
      <c r="C181" s="24">
        <v>7.8</v>
      </c>
      <c r="D181" s="23">
        <v>1</v>
      </c>
    </row>
    <row r="182" spans="1:4" ht="15" x14ac:dyDescent="0.2">
      <c r="A182" s="23">
        <v>1</v>
      </c>
      <c r="B182" s="24">
        <v>7.6</v>
      </c>
      <c r="C182" s="24">
        <v>4.2</v>
      </c>
      <c r="D182" s="23">
        <v>1</v>
      </c>
    </row>
    <row r="183" spans="1:4" ht="15" x14ac:dyDescent="0.2">
      <c r="A183" s="23">
        <v>0</v>
      </c>
      <c r="B183" s="24">
        <v>9.4</v>
      </c>
      <c r="C183" s="24">
        <v>4.7</v>
      </c>
      <c r="D183" s="23">
        <v>1</v>
      </c>
    </row>
    <row r="184" spans="1:4" ht="15" x14ac:dyDescent="0.2">
      <c r="A184" s="23">
        <v>1</v>
      </c>
      <c r="B184" s="24">
        <v>9.6</v>
      </c>
      <c r="C184" s="24">
        <v>7.8</v>
      </c>
      <c r="D184" s="23">
        <v>1</v>
      </c>
    </row>
    <row r="185" spans="1:4" ht="15" x14ac:dyDescent="0.2">
      <c r="A185" s="23">
        <v>1</v>
      </c>
      <c r="B185" s="24">
        <v>9.3000000000000007</v>
      </c>
      <c r="C185" s="24">
        <v>6.3</v>
      </c>
      <c r="D185" s="23">
        <v>1</v>
      </c>
    </row>
    <row r="186" spans="1:4" ht="15" x14ac:dyDescent="0.2">
      <c r="A186" s="23">
        <v>0</v>
      </c>
      <c r="B186" s="24">
        <v>9.6999999999999993</v>
      </c>
      <c r="C186" s="24">
        <v>4.7</v>
      </c>
      <c r="D186" s="23">
        <v>0</v>
      </c>
    </row>
    <row r="187" spans="1:4" ht="15" x14ac:dyDescent="0.2">
      <c r="A187" s="23">
        <v>1</v>
      </c>
      <c r="B187" s="24">
        <v>9.1</v>
      </c>
      <c r="C187" s="24">
        <v>4.5</v>
      </c>
      <c r="D187" s="23">
        <v>0</v>
      </c>
    </row>
    <row r="188" spans="1:4" ht="15" x14ac:dyDescent="0.2">
      <c r="A188" s="23">
        <v>0</v>
      </c>
      <c r="B188" s="24">
        <v>6.5</v>
      </c>
      <c r="C188" s="24">
        <v>3.7</v>
      </c>
      <c r="D188" s="23">
        <v>0</v>
      </c>
    </row>
    <row r="189" spans="1:4" ht="15" x14ac:dyDescent="0.2">
      <c r="A189" s="23">
        <v>0</v>
      </c>
      <c r="B189" s="24">
        <v>6.6</v>
      </c>
      <c r="C189" s="24">
        <v>4.8</v>
      </c>
      <c r="D189" s="23">
        <v>1</v>
      </c>
    </row>
    <row r="190" spans="1:4" ht="15" x14ac:dyDescent="0.2">
      <c r="A190" s="23">
        <v>0</v>
      </c>
      <c r="B190" s="24">
        <v>5.8</v>
      </c>
      <c r="C190" s="24">
        <v>5.8</v>
      </c>
      <c r="D190" s="23">
        <v>0</v>
      </c>
    </row>
    <row r="191" spans="1:4" ht="15" x14ac:dyDescent="0.2">
      <c r="A191" s="23">
        <v>1</v>
      </c>
      <c r="B191" s="24">
        <v>8.6999999999999993</v>
      </c>
      <c r="C191" s="24">
        <v>4.8</v>
      </c>
      <c r="D191" s="23">
        <v>0</v>
      </c>
    </row>
    <row r="192" spans="1:4" ht="15" x14ac:dyDescent="0.2">
      <c r="A192" s="23">
        <v>1</v>
      </c>
      <c r="B192" s="24">
        <v>8.8000000000000007</v>
      </c>
      <c r="C192" s="24">
        <v>4.8</v>
      </c>
      <c r="D192" s="23">
        <v>1</v>
      </c>
    </row>
    <row r="193" spans="1:4" ht="15" x14ac:dyDescent="0.2">
      <c r="A193" s="23">
        <v>0</v>
      </c>
      <c r="B193" s="24">
        <v>6.4</v>
      </c>
      <c r="C193" s="24">
        <v>5.7</v>
      </c>
      <c r="D193" s="23">
        <v>0</v>
      </c>
    </row>
    <row r="194" spans="1:4" ht="15" x14ac:dyDescent="0.2">
      <c r="A194" s="23">
        <v>0</v>
      </c>
      <c r="B194" s="24">
        <v>6.7</v>
      </c>
      <c r="C194" s="24">
        <v>4.8</v>
      </c>
      <c r="D194" s="23">
        <v>0</v>
      </c>
    </row>
    <row r="195" spans="1:4" ht="15" x14ac:dyDescent="0.2">
      <c r="A195" s="23">
        <v>0</v>
      </c>
      <c r="B195" s="24">
        <v>5.2</v>
      </c>
      <c r="C195" s="24">
        <v>5</v>
      </c>
      <c r="D195" s="23">
        <v>0</v>
      </c>
    </row>
    <row r="196" spans="1:4" ht="15" x14ac:dyDescent="0.2">
      <c r="A196" s="23">
        <v>0</v>
      </c>
      <c r="B196" s="24">
        <v>6.4</v>
      </c>
      <c r="C196" s="24">
        <v>4.5</v>
      </c>
      <c r="D196" s="23">
        <v>0</v>
      </c>
    </row>
    <row r="197" spans="1:4" ht="15" x14ac:dyDescent="0.2">
      <c r="A197" s="23">
        <v>0</v>
      </c>
      <c r="B197" s="24">
        <v>7.6</v>
      </c>
      <c r="C197" s="24">
        <v>5.4</v>
      </c>
      <c r="D197" s="23">
        <v>0</v>
      </c>
    </row>
    <row r="198" spans="1:4" ht="15" x14ac:dyDescent="0.2">
      <c r="A198" s="23">
        <v>0</v>
      </c>
      <c r="B198" s="24">
        <v>5.9</v>
      </c>
      <c r="C198" s="24">
        <v>6.2</v>
      </c>
      <c r="D198" s="23">
        <v>1</v>
      </c>
    </row>
    <row r="199" spans="1:4" ht="15" x14ac:dyDescent="0.2">
      <c r="A199" s="23">
        <v>1</v>
      </c>
      <c r="B199" s="24">
        <v>9.6999999999999993</v>
      </c>
      <c r="C199" s="24">
        <v>6.1</v>
      </c>
      <c r="D199" s="23">
        <v>1</v>
      </c>
    </row>
    <row r="200" spans="1:4" ht="15" x14ac:dyDescent="0.2">
      <c r="A200" s="23">
        <v>1</v>
      </c>
      <c r="B200" s="24">
        <v>5.5</v>
      </c>
      <c r="C200" s="24">
        <v>8.1999999999999993</v>
      </c>
      <c r="D200" s="23">
        <v>1</v>
      </c>
    </row>
    <row r="201" spans="1:4" ht="15" x14ac:dyDescent="0.2">
      <c r="A201" s="23">
        <v>1</v>
      </c>
      <c r="B201" s="24">
        <v>9.6999999999999993</v>
      </c>
      <c r="C201" s="24">
        <v>6.1</v>
      </c>
      <c r="D201" s="23">
        <v>0</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
  <sheetViews>
    <sheetView zoomScale="85" zoomScaleNormal="85" workbookViewId="0">
      <selection activeCell="L24" sqref="L24"/>
    </sheetView>
  </sheetViews>
  <sheetFormatPr defaultRowHeight="12.75" x14ac:dyDescent="0.2"/>
  <cols>
    <col min="2" max="2" width="18.7109375" bestFit="1" customWidth="1"/>
    <col min="3" max="3" width="11.5703125" bestFit="1" customWidth="1"/>
    <col min="5" max="5" width="9.7109375" bestFit="1" customWidth="1"/>
    <col min="10" max="10" width="12" bestFit="1" customWidth="1"/>
    <col min="12" max="12" width="9.85546875" bestFit="1" customWidth="1"/>
  </cols>
  <sheetData>
    <row r="2" spans="1:13" ht="13.5" thickBot="1" x14ac:dyDescent="0.25"/>
    <row r="3" spans="1:13" ht="13.5" thickBot="1" x14ac:dyDescent="0.25">
      <c r="A3" s="98" t="s">
        <v>46</v>
      </c>
      <c r="B3" s="98" t="s">
        <v>343</v>
      </c>
      <c r="C3" s="101" t="s">
        <v>346</v>
      </c>
      <c r="D3" s="101" t="s">
        <v>345</v>
      </c>
      <c r="E3" s="104" t="s">
        <v>344</v>
      </c>
      <c r="F3" s="105" t="s">
        <v>345</v>
      </c>
      <c r="J3" s="95" t="s">
        <v>342</v>
      </c>
      <c r="K3" s="92">
        <v>-8.3388234722358963</v>
      </c>
    </row>
    <row r="4" spans="1:13" x14ac:dyDescent="0.2">
      <c r="A4" s="99">
        <v>1</v>
      </c>
      <c r="B4" s="99">
        <v>10</v>
      </c>
      <c r="C4" s="102">
        <v>0</v>
      </c>
      <c r="D4" s="102">
        <f>(EXP(-8.34+(1.06*C4)+(0.56*A4)+(0.67*B4)))/((1+EXP(-8.34+(1.06*C4)+(0.56*A4)+(0.67*B4))))</f>
        <v>0.25350601666233802</v>
      </c>
      <c r="E4" s="106">
        <v>1</v>
      </c>
      <c r="F4" s="107">
        <f>(EXP(-8.34+(1.06*E4)+(0.56*A4)+(0.67*B4)))/((1+EXP(-8.34+(1.06*E4)+(0.56*A4)+(0.67*B4))))</f>
        <v>0.49500016666000057</v>
      </c>
      <c r="J4" s="96" t="s">
        <v>44</v>
      </c>
      <c r="K4" s="97">
        <v>1.0583476454077934</v>
      </c>
    </row>
    <row r="5" spans="1:13" x14ac:dyDescent="0.2">
      <c r="A5" s="99">
        <v>2</v>
      </c>
      <c r="B5" s="99">
        <v>10</v>
      </c>
      <c r="C5" s="102">
        <v>0</v>
      </c>
      <c r="D5" s="102">
        <f t="shared" ref="D5:D13" si="0">(EXP(-8.34+(1.06*C5)+(0.56*A5)+(0.67*B5)))/((1+EXP(-8.34+(1.06*C5)+(0.56*A5)+(0.67*B5))))</f>
        <v>0.37285223368680448</v>
      </c>
      <c r="E5" s="106">
        <v>1</v>
      </c>
      <c r="F5" s="107">
        <f t="shared" ref="F5:F13" si="1">(EXP(-8.34+(1.06*E5)+(0.56*A5)+(0.67*B5)))/((1+EXP(-8.34+(1.06*E5)+(0.56*A5)+(0.67*B5))))</f>
        <v>0.63181241773610186</v>
      </c>
      <c r="J5" s="96" t="s">
        <v>46</v>
      </c>
      <c r="K5" s="97">
        <v>0.55730879960552326</v>
      </c>
    </row>
    <row r="6" spans="1:13" ht="13.5" thickBot="1" x14ac:dyDescent="0.25">
      <c r="A6" s="99">
        <v>3</v>
      </c>
      <c r="B6" s="99">
        <v>10</v>
      </c>
      <c r="C6" s="102">
        <v>0</v>
      </c>
      <c r="D6" s="102">
        <f t="shared" si="0"/>
        <v>0.50999866687996553</v>
      </c>
      <c r="E6" s="106">
        <v>1</v>
      </c>
      <c r="F6" s="107">
        <f t="shared" si="1"/>
        <v>0.75026010559511769</v>
      </c>
      <c r="J6" s="94" t="s">
        <v>52</v>
      </c>
      <c r="K6" s="91">
        <v>0.66605484232770595</v>
      </c>
    </row>
    <row r="7" spans="1:13" x14ac:dyDescent="0.2">
      <c r="A7" s="99">
        <v>4</v>
      </c>
      <c r="B7" s="99">
        <v>10</v>
      </c>
      <c r="C7" s="102">
        <v>0</v>
      </c>
      <c r="D7" s="102">
        <f t="shared" si="0"/>
        <v>0.64565630622579562</v>
      </c>
      <c r="E7" s="106">
        <v>1</v>
      </c>
      <c r="F7" s="107">
        <f t="shared" si="1"/>
        <v>0.84023800305633112</v>
      </c>
    </row>
    <row r="8" spans="1:13" ht="13.5" thickBot="1" x14ac:dyDescent="0.25">
      <c r="A8" s="99">
        <v>5</v>
      </c>
      <c r="B8" s="99">
        <v>10</v>
      </c>
      <c r="C8" s="102">
        <v>0</v>
      </c>
      <c r="D8" s="102">
        <f t="shared" si="0"/>
        <v>0.76133271484291065</v>
      </c>
      <c r="E8" s="106">
        <v>1</v>
      </c>
      <c r="F8" s="107">
        <f t="shared" si="1"/>
        <v>0.90203119570244616</v>
      </c>
    </row>
    <row r="9" spans="1:13" ht="13.5" thickBot="1" x14ac:dyDescent="0.25">
      <c r="A9" s="99">
        <v>6</v>
      </c>
      <c r="B9" s="99">
        <v>10</v>
      </c>
      <c r="C9" s="102">
        <v>0</v>
      </c>
      <c r="D9" s="102">
        <f t="shared" si="0"/>
        <v>0.8481288363433408</v>
      </c>
      <c r="E9" s="106">
        <v>1</v>
      </c>
      <c r="F9" s="107">
        <f t="shared" si="1"/>
        <v>0.94158544445760384</v>
      </c>
      <c r="J9" s="87" t="s">
        <v>42</v>
      </c>
      <c r="K9" s="89" t="s">
        <v>350</v>
      </c>
      <c r="L9" s="87" t="s">
        <v>351</v>
      </c>
      <c r="M9" s="87" t="s">
        <v>352</v>
      </c>
    </row>
    <row r="10" spans="1:13" ht="13.5" thickBot="1" x14ac:dyDescent="0.25">
      <c r="A10" s="99">
        <v>7</v>
      </c>
      <c r="B10" s="99">
        <v>10</v>
      </c>
      <c r="C10" s="102">
        <v>0</v>
      </c>
      <c r="D10" s="102">
        <f t="shared" si="0"/>
        <v>0.90720704688284304</v>
      </c>
      <c r="E10" s="106">
        <v>1</v>
      </c>
      <c r="F10" s="107">
        <f t="shared" si="1"/>
        <v>0.96577584230760416</v>
      </c>
      <c r="I10" s="93" t="s">
        <v>347</v>
      </c>
      <c r="J10" s="88">
        <f>K3+K5*K10+K6*L10+K4*M10</f>
        <v>-1.1209662493533132</v>
      </c>
      <c r="K10" s="90">
        <v>1</v>
      </c>
      <c r="L10" s="88">
        <v>10</v>
      </c>
      <c r="M10" s="88">
        <v>0</v>
      </c>
    </row>
    <row r="11" spans="1:13" ht="13.5" thickBot="1" x14ac:dyDescent="0.25">
      <c r="A11" s="99">
        <v>8</v>
      </c>
      <c r="B11" s="99">
        <v>10</v>
      </c>
      <c r="C11" s="102">
        <v>0</v>
      </c>
      <c r="D11" s="102">
        <f t="shared" si="0"/>
        <v>0.94479946221706579</v>
      </c>
      <c r="E11" s="106">
        <v>1</v>
      </c>
      <c r="F11" s="107">
        <f t="shared" si="1"/>
        <v>0.98015969426592253</v>
      </c>
      <c r="I11" s="93" t="s">
        <v>348</v>
      </c>
      <c r="J11" s="88">
        <f>EXP(J10)</f>
        <v>0.32596467924701689</v>
      </c>
      <c r="K11" s="39"/>
      <c r="L11" s="39"/>
      <c r="M11" s="39"/>
    </row>
    <row r="12" spans="1:13" ht="13.5" thickBot="1" x14ac:dyDescent="0.25">
      <c r="A12" s="99">
        <v>9</v>
      </c>
      <c r="B12" s="99">
        <v>10</v>
      </c>
      <c r="C12" s="102">
        <v>0</v>
      </c>
      <c r="D12" s="102">
        <f t="shared" si="0"/>
        <v>0.96770453530154954</v>
      </c>
      <c r="E12" s="106">
        <v>1</v>
      </c>
      <c r="F12" s="107">
        <f t="shared" si="1"/>
        <v>0.98856979687352931</v>
      </c>
      <c r="I12" s="94" t="s">
        <v>349</v>
      </c>
      <c r="J12" s="91">
        <f>J11/(1+J11)</f>
        <v>0.24583209820651056</v>
      </c>
      <c r="K12" s="39"/>
      <c r="L12" s="39"/>
      <c r="M12" s="39"/>
    </row>
    <row r="13" spans="1:13" ht="13.5" thickBot="1" x14ac:dyDescent="0.25">
      <c r="A13" s="100">
        <v>10</v>
      </c>
      <c r="B13" s="100">
        <v>10</v>
      </c>
      <c r="C13" s="103">
        <v>0</v>
      </c>
      <c r="D13" s="103">
        <f t="shared" si="0"/>
        <v>0.98129349004564537</v>
      </c>
      <c r="E13" s="108">
        <v>1</v>
      </c>
      <c r="F13" s="109">
        <f t="shared" si="1"/>
        <v>0.99343880686598374</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selection activeCell="Q24" sqref="Q24"/>
    </sheetView>
  </sheetViews>
  <sheetFormatPr defaultRowHeight="12.75" x14ac:dyDescent="0.2"/>
  <cols>
    <col min="11" max="11" width="7" bestFit="1" customWidth="1"/>
  </cols>
  <sheetData>
    <row r="1" spans="1:26" ht="16.5" thickBot="1" x14ac:dyDescent="0.3">
      <c r="A1" s="119" t="s">
        <v>364</v>
      </c>
      <c r="B1" s="119"/>
      <c r="C1" s="119"/>
      <c r="D1" s="119"/>
      <c r="E1" s="119"/>
      <c r="F1" s="118"/>
      <c r="G1" s="118"/>
      <c r="H1" s="118"/>
      <c r="I1" s="118"/>
      <c r="J1" s="118"/>
      <c r="K1" s="118"/>
      <c r="L1" s="118"/>
      <c r="M1" s="118"/>
      <c r="N1" s="118"/>
      <c r="O1" s="118"/>
      <c r="P1" s="118"/>
      <c r="Q1" s="118"/>
      <c r="R1" s="118"/>
      <c r="S1" s="118"/>
      <c r="T1" s="118"/>
      <c r="U1" s="118"/>
      <c r="V1" s="118"/>
      <c r="W1" s="118"/>
      <c r="X1" s="118"/>
      <c r="Y1" s="118"/>
      <c r="Z1" s="118"/>
    </row>
    <row r="2" spans="1:26" ht="13.5" thickBot="1" x14ac:dyDescent="0.25">
      <c r="A2" s="118"/>
      <c r="B2" s="122" t="s">
        <v>365</v>
      </c>
      <c r="C2" s="122" t="s">
        <v>21</v>
      </c>
      <c r="D2" s="122" t="s">
        <v>20</v>
      </c>
      <c r="E2" s="123" t="s">
        <v>292</v>
      </c>
      <c r="F2" s="124" t="s">
        <v>354</v>
      </c>
      <c r="G2" s="123" t="s">
        <v>355</v>
      </c>
      <c r="H2" s="123" t="s">
        <v>356</v>
      </c>
      <c r="I2" s="123" t="s">
        <v>357</v>
      </c>
      <c r="J2" s="123" t="s">
        <v>358</v>
      </c>
      <c r="K2" s="123" t="s">
        <v>359</v>
      </c>
      <c r="L2" s="123" t="s">
        <v>366</v>
      </c>
      <c r="M2" s="123" t="s">
        <v>367</v>
      </c>
      <c r="N2" s="125" t="s">
        <v>360</v>
      </c>
      <c r="O2" s="118"/>
      <c r="P2" s="118"/>
      <c r="Q2" s="118"/>
      <c r="R2" s="126" t="s">
        <v>20</v>
      </c>
      <c r="S2" s="127">
        <v>1</v>
      </c>
      <c r="T2" s="127">
        <v>2</v>
      </c>
      <c r="U2" s="127">
        <v>3</v>
      </c>
      <c r="V2" s="127">
        <v>4</v>
      </c>
      <c r="W2" s="120"/>
      <c r="X2" s="118"/>
      <c r="Y2" s="118"/>
      <c r="Z2" s="118"/>
    </row>
    <row r="3" spans="1:26" x14ac:dyDescent="0.2">
      <c r="A3" s="118"/>
      <c r="B3" s="128">
        <v>1</v>
      </c>
      <c r="C3" s="129">
        <v>2013</v>
      </c>
      <c r="D3" s="128" t="s">
        <v>18</v>
      </c>
      <c r="E3" s="130">
        <v>1306</v>
      </c>
      <c r="F3" s="130"/>
      <c r="G3" s="130"/>
      <c r="H3" s="130"/>
      <c r="I3" s="130">
        <v>0.96720717523810174</v>
      </c>
      <c r="J3" s="130">
        <v>1350.2794783118686</v>
      </c>
      <c r="K3" s="131">
        <v>1439.8</v>
      </c>
      <c r="L3" s="130"/>
      <c r="M3" s="130">
        <v>1306</v>
      </c>
      <c r="N3" s="132">
        <v>8.4192095328263827E-2</v>
      </c>
      <c r="O3" s="121">
        <v>1392.5848909078188</v>
      </c>
      <c r="P3" s="118"/>
      <c r="Q3" s="118"/>
      <c r="R3" s="133"/>
      <c r="S3" s="134"/>
      <c r="T3" s="134"/>
      <c r="U3" s="134">
        <v>1.1996837389088992</v>
      </c>
      <c r="V3" s="135">
        <v>0.87421820708825571</v>
      </c>
      <c r="W3" s="136"/>
      <c r="X3" s="118"/>
      <c r="Y3" s="118"/>
      <c r="Z3" s="118"/>
    </row>
    <row r="4" spans="1:26" x14ac:dyDescent="0.2">
      <c r="A4" s="118"/>
      <c r="B4" s="128">
        <v>2</v>
      </c>
      <c r="C4" s="129"/>
      <c r="D4" s="128" t="s">
        <v>19</v>
      </c>
      <c r="E4" s="130">
        <v>1363</v>
      </c>
      <c r="F4" s="130"/>
      <c r="G4" s="130"/>
      <c r="H4" s="130"/>
      <c r="I4" s="130">
        <v>0.96916829329138432</v>
      </c>
      <c r="J4" s="130">
        <v>1406.3604942864229</v>
      </c>
      <c r="K4" s="131">
        <v>1461</v>
      </c>
      <c r="L4" s="130"/>
      <c r="M4" s="130">
        <v>1363</v>
      </c>
      <c r="N4" s="132">
        <v>0.2857555949369362</v>
      </c>
      <c r="O4" s="121">
        <v>1415.9548764987126</v>
      </c>
      <c r="P4" s="118"/>
      <c r="Q4" s="118"/>
      <c r="R4" s="133"/>
      <c r="S4" s="137">
        <v>0.97654840649428742</v>
      </c>
      <c r="T4" s="137">
        <v>0.92563650113435847</v>
      </c>
      <c r="U4" s="137">
        <v>1.1859083882515662</v>
      </c>
      <c r="V4" s="138">
        <v>0.87387106820305205</v>
      </c>
      <c r="W4" s="136"/>
      <c r="X4" s="118"/>
      <c r="Y4" s="118"/>
      <c r="Z4" s="118"/>
    </row>
    <row r="5" spans="1:26" x14ac:dyDescent="0.2">
      <c r="A5" s="118"/>
      <c r="B5" s="128">
        <v>3</v>
      </c>
      <c r="C5" s="129"/>
      <c r="D5" s="128" t="s">
        <v>16</v>
      </c>
      <c r="E5" s="130">
        <v>1707</v>
      </c>
      <c r="F5" s="130">
        <v>1408.5</v>
      </c>
      <c r="G5" s="130">
        <v>1422.875</v>
      </c>
      <c r="H5" s="130">
        <v>1.1996837389088992</v>
      </c>
      <c r="I5" s="130">
        <v>1.1823538496147916</v>
      </c>
      <c r="J5" s="130">
        <v>1443.7302340210056</v>
      </c>
      <c r="K5" s="131">
        <v>1482.1999999999998</v>
      </c>
      <c r="L5" s="130"/>
      <c r="M5" s="130">
        <v>1707</v>
      </c>
      <c r="N5" s="132">
        <v>0.2238416267710063</v>
      </c>
      <c r="O5" s="121">
        <v>1752.484875899044</v>
      </c>
      <c r="P5" s="118"/>
      <c r="Q5" s="118"/>
      <c r="R5" s="133"/>
      <c r="S5" s="137">
        <v>0.98901751261501925</v>
      </c>
      <c r="T5" s="137">
        <v>0.970063327576281</v>
      </c>
      <c r="U5" s="137">
        <v>1.2202715189423556</v>
      </c>
      <c r="V5" s="138">
        <v>0.84563853042803749</v>
      </c>
      <c r="W5" s="136"/>
      <c r="X5" s="118"/>
      <c r="Y5" s="118"/>
      <c r="Z5" s="118"/>
    </row>
    <row r="6" spans="1:26" x14ac:dyDescent="0.2">
      <c r="A6" s="118"/>
      <c r="B6" s="128">
        <v>4</v>
      </c>
      <c r="C6" s="129"/>
      <c r="D6" s="128" t="s">
        <v>17</v>
      </c>
      <c r="E6" s="130">
        <v>1258</v>
      </c>
      <c r="F6" s="130">
        <v>1437.25</v>
      </c>
      <c r="G6" s="130">
        <v>1439</v>
      </c>
      <c r="H6" s="130">
        <v>0.87421820708825571</v>
      </c>
      <c r="I6" s="130">
        <v>0.88127068185572188</v>
      </c>
      <c r="J6" s="130">
        <v>1427.4842291939024</v>
      </c>
      <c r="K6" s="131">
        <v>1503.3999999999999</v>
      </c>
      <c r="L6" s="130"/>
      <c r="M6" s="130">
        <v>1258</v>
      </c>
      <c r="N6" s="132">
        <v>0.1721812872559696</v>
      </c>
      <c r="O6" s="121">
        <v>1324.9023431018923</v>
      </c>
      <c r="P6" s="118"/>
      <c r="Q6" s="118"/>
      <c r="R6" s="133"/>
      <c r="S6" s="137">
        <v>0.98865570051049345</v>
      </c>
      <c r="T6" s="137">
        <v>0.98588521888658021</v>
      </c>
      <c r="U6" s="137">
        <v>1.1744496571634788</v>
      </c>
      <c r="V6" s="138">
        <v>0.84679343503723514</v>
      </c>
      <c r="W6" s="136"/>
      <c r="X6" s="118"/>
      <c r="Y6" s="118"/>
      <c r="Z6" s="118"/>
    </row>
    <row r="7" spans="1:26" x14ac:dyDescent="0.2">
      <c r="A7" s="118"/>
      <c r="B7" s="128">
        <v>5</v>
      </c>
      <c r="C7" s="129">
        <v>2014</v>
      </c>
      <c r="D7" s="128" t="s">
        <v>18</v>
      </c>
      <c r="E7" s="130">
        <v>1421</v>
      </c>
      <c r="F7" s="130">
        <v>1440.75</v>
      </c>
      <c r="G7" s="130">
        <v>1455.125</v>
      </c>
      <c r="H7" s="130">
        <v>0.97654840649428742</v>
      </c>
      <c r="I7" s="130">
        <v>0.96720717523810174</v>
      </c>
      <c r="J7" s="130">
        <v>1469.1785135384114</v>
      </c>
      <c r="K7" s="131">
        <v>1524.6</v>
      </c>
      <c r="L7" s="130"/>
      <c r="M7" s="130">
        <v>1421</v>
      </c>
      <c r="N7" s="132">
        <v>5.4285959021690221E-2</v>
      </c>
      <c r="O7" s="121">
        <v>1474.6040593680098</v>
      </c>
      <c r="P7" s="118"/>
      <c r="Q7" s="118"/>
      <c r="R7" s="133"/>
      <c r="S7" s="137">
        <v>0.95621166737983165</v>
      </c>
      <c r="T7" s="137">
        <v>0.9811478260869565</v>
      </c>
      <c r="U7" s="137">
        <v>1.1923497267759562</v>
      </c>
      <c r="V7" s="138">
        <v>0.90897950847573017</v>
      </c>
      <c r="W7" s="136"/>
      <c r="X7" s="118"/>
      <c r="Y7" s="118"/>
      <c r="Z7" s="118"/>
    </row>
    <row r="8" spans="1:26" x14ac:dyDescent="0.2">
      <c r="A8" s="118"/>
      <c r="B8" s="128">
        <v>6</v>
      </c>
      <c r="C8" s="129"/>
      <c r="D8" s="128" t="s">
        <v>19</v>
      </c>
      <c r="E8" s="130">
        <v>1377</v>
      </c>
      <c r="F8" s="130">
        <v>1469.5</v>
      </c>
      <c r="G8" s="130">
        <v>1487.625</v>
      </c>
      <c r="H8" s="130">
        <v>0.92563650113435847</v>
      </c>
      <c r="I8" s="130">
        <v>0.96916829329138432</v>
      </c>
      <c r="J8" s="130">
        <v>1420.8058698697023</v>
      </c>
      <c r="K8" s="131">
        <v>1545.8</v>
      </c>
      <c r="L8" s="130"/>
      <c r="M8" s="130">
        <v>1377</v>
      </c>
      <c r="N8" s="132">
        <v>0.34549635609758789</v>
      </c>
      <c r="O8" s="121">
        <v>1498.1403477698218</v>
      </c>
      <c r="P8" s="118"/>
      <c r="Q8" s="118"/>
      <c r="R8" s="133"/>
      <c r="S8" s="137">
        <v>0.94194248507867606</v>
      </c>
      <c r="T8" s="137">
        <v>0.9399771980417142</v>
      </c>
      <c r="U8" s="137">
        <v>1.1798976512268731</v>
      </c>
      <c r="V8" s="138">
        <v>0.89944737343581271</v>
      </c>
      <c r="W8" s="136"/>
      <c r="X8" s="118"/>
      <c r="Y8" s="118"/>
      <c r="Z8" s="118"/>
    </row>
    <row r="9" spans="1:26" x14ac:dyDescent="0.2">
      <c r="A9" s="118"/>
      <c r="B9" s="128">
        <v>7</v>
      </c>
      <c r="C9" s="129"/>
      <c r="D9" s="128" t="s">
        <v>16</v>
      </c>
      <c r="E9" s="130">
        <v>1822</v>
      </c>
      <c r="F9" s="130">
        <v>1505.75</v>
      </c>
      <c r="G9" s="130">
        <v>1536.375</v>
      </c>
      <c r="H9" s="130">
        <v>1.1859083882515662</v>
      </c>
      <c r="I9" s="130">
        <v>1.1823538496147916</v>
      </c>
      <c r="J9" s="130">
        <v>1540.9938408824091</v>
      </c>
      <c r="K9" s="131">
        <v>1567</v>
      </c>
      <c r="L9" s="130"/>
      <c r="M9" s="130">
        <v>1822</v>
      </c>
      <c r="N9" s="132">
        <v>0.23181443637581922</v>
      </c>
      <c r="O9" s="121">
        <v>1852.7484823463785</v>
      </c>
      <c r="P9" s="118"/>
      <c r="Q9" s="118"/>
      <c r="R9" s="133"/>
      <c r="S9" s="137">
        <v>0.97038499506416587</v>
      </c>
      <c r="T9" s="137">
        <v>0.97829897841987545</v>
      </c>
      <c r="U9" s="137">
        <v>1.1663979939100841</v>
      </c>
      <c r="V9" s="138">
        <v>0.91054198927933294</v>
      </c>
      <c r="W9" s="136"/>
      <c r="X9" s="118"/>
      <c r="Y9" s="118"/>
      <c r="Z9" s="139"/>
    </row>
    <row r="10" spans="1:26" ht="13.5" thickBot="1" x14ac:dyDescent="0.25">
      <c r="A10" s="118"/>
      <c r="B10" s="128">
        <v>8</v>
      </c>
      <c r="C10" s="129"/>
      <c r="D10" s="128" t="s">
        <v>17</v>
      </c>
      <c r="E10" s="130">
        <v>1403</v>
      </c>
      <c r="F10" s="130">
        <v>1567</v>
      </c>
      <c r="G10" s="130">
        <v>1605.5</v>
      </c>
      <c r="H10" s="130">
        <v>0.87387106820305205</v>
      </c>
      <c r="I10" s="130">
        <v>0.88127068185572188</v>
      </c>
      <c r="J10" s="130">
        <v>1592.0193748482077</v>
      </c>
      <c r="K10" s="131">
        <v>1588.1999999999998</v>
      </c>
      <c r="L10" s="130"/>
      <c r="M10" s="130">
        <v>1403</v>
      </c>
      <c r="N10" s="132">
        <v>0.10949624221539608</v>
      </c>
      <c r="O10" s="121">
        <v>1399.6340969232574</v>
      </c>
      <c r="P10" s="118"/>
      <c r="Q10" s="118"/>
      <c r="R10" s="133"/>
      <c r="S10" s="137">
        <v>0.97503600576092175</v>
      </c>
      <c r="T10" s="137">
        <v>0.97298612801168172</v>
      </c>
      <c r="U10" s="137">
        <v>1.1570554422399406</v>
      </c>
      <c r="V10" s="138">
        <v>0.88712182394234951</v>
      </c>
      <c r="W10" s="140"/>
      <c r="X10" s="118"/>
      <c r="Y10" s="118"/>
      <c r="Z10" s="118"/>
    </row>
    <row r="11" spans="1:26" ht="13.5" thickBot="1" x14ac:dyDescent="0.25">
      <c r="A11" s="118"/>
      <c r="B11" s="128">
        <v>9</v>
      </c>
      <c r="C11" s="129">
        <v>2015</v>
      </c>
      <c r="D11" s="128" t="s">
        <v>18</v>
      </c>
      <c r="E11" s="130">
        <v>1666</v>
      </c>
      <c r="F11" s="130">
        <v>1644</v>
      </c>
      <c r="G11" s="130">
        <v>1684.5</v>
      </c>
      <c r="H11" s="130">
        <v>0.98901751261501925</v>
      </c>
      <c r="I11" s="130">
        <v>0.96720717523810174</v>
      </c>
      <c r="J11" s="130">
        <v>1722.4851538036546</v>
      </c>
      <c r="K11" s="131">
        <v>1609.3999999999999</v>
      </c>
      <c r="L11" s="130"/>
      <c r="M11" s="130">
        <v>1666</v>
      </c>
      <c r="N11" s="132">
        <v>5.1425078606883994E-2</v>
      </c>
      <c r="O11" s="121">
        <v>1556.6232278282007</v>
      </c>
      <c r="P11" s="118"/>
      <c r="Q11" s="118"/>
      <c r="R11" s="141"/>
      <c r="S11" s="142">
        <v>0.93596059113300489</v>
      </c>
      <c r="T11" s="142">
        <v>0.99544322255301054</v>
      </c>
      <c r="U11" s="142">
        <v>1.1598070164988981</v>
      </c>
      <c r="V11" s="143"/>
      <c r="W11" s="144" t="s">
        <v>362</v>
      </c>
      <c r="X11" s="118"/>
      <c r="Y11" s="118"/>
      <c r="Z11" s="118"/>
    </row>
    <row r="12" spans="1:26" ht="13.5" thickBot="1" x14ac:dyDescent="0.25">
      <c r="A12" s="118"/>
      <c r="B12" s="128">
        <v>10</v>
      </c>
      <c r="C12" s="129"/>
      <c r="D12" s="128" t="s">
        <v>19</v>
      </c>
      <c r="E12" s="130">
        <v>1685</v>
      </c>
      <c r="F12" s="130">
        <v>1725</v>
      </c>
      <c r="G12" s="130">
        <v>1737</v>
      </c>
      <c r="H12" s="130">
        <v>0.970063327576281</v>
      </c>
      <c r="I12" s="130">
        <v>0.96916829329138432</v>
      </c>
      <c r="J12" s="130">
        <v>1738.6041327018506</v>
      </c>
      <c r="K12" s="131">
        <v>1630.6</v>
      </c>
      <c r="L12" s="130"/>
      <c r="M12" s="130">
        <v>1685</v>
      </c>
      <c r="N12" s="132">
        <v>0.15905761946214408</v>
      </c>
      <c r="O12" s="121">
        <v>1580.3258190409313</v>
      </c>
      <c r="P12" s="118"/>
      <c r="Q12" s="118"/>
      <c r="R12" s="126" t="s">
        <v>361</v>
      </c>
      <c r="S12" s="145">
        <v>0.96671967050455021</v>
      </c>
      <c r="T12" s="145">
        <v>0.96867980008880727</v>
      </c>
      <c r="U12" s="145">
        <v>1.1817579037686723</v>
      </c>
      <c r="V12" s="146">
        <v>0.88082649198622565</v>
      </c>
      <c r="W12" s="140">
        <v>3.9979838663482559</v>
      </c>
      <c r="X12" s="118"/>
      <c r="Y12" s="118"/>
      <c r="Z12" s="118"/>
    </row>
    <row r="13" spans="1:26" ht="13.5" thickBot="1" x14ac:dyDescent="0.25">
      <c r="A13" s="118"/>
      <c r="B13" s="128">
        <v>11</v>
      </c>
      <c r="C13" s="129"/>
      <c r="D13" s="128" t="s">
        <v>16</v>
      </c>
      <c r="E13" s="130">
        <v>2146</v>
      </c>
      <c r="F13" s="130">
        <v>1749</v>
      </c>
      <c r="G13" s="130">
        <v>1758.625</v>
      </c>
      <c r="H13" s="130">
        <v>1.2202715189423556</v>
      </c>
      <c r="I13" s="130">
        <v>1.1823538496147916</v>
      </c>
      <c r="J13" s="130">
        <v>1815.0234810832326</v>
      </c>
      <c r="K13" s="131">
        <v>1651.8</v>
      </c>
      <c r="L13" s="130"/>
      <c r="M13" s="130">
        <v>2146</v>
      </c>
      <c r="N13" s="132">
        <v>0.31297024662412731</v>
      </c>
      <c r="O13" s="121">
        <v>1953.0120887937128</v>
      </c>
      <c r="P13" s="118"/>
      <c r="Q13" s="118"/>
      <c r="R13" s="147" t="s">
        <v>363</v>
      </c>
      <c r="S13" s="148">
        <v>0.96720717523810174</v>
      </c>
      <c r="T13" s="148">
        <v>0.96916829329138432</v>
      </c>
      <c r="U13" s="148">
        <v>1.1823538496147916</v>
      </c>
      <c r="V13" s="149">
        <v>0.88127068185572188</v>
      </c>
      <c r="W13" s="150">
        <v>3.9999999999999996</v>
      </c>
      <c r="X13" s="118"/>
      <c r="Y13" s="118"/>
      <c r="Z13" s="118"/>
    </row>
    <row r="14" spans="1:26" x14ac:dyDescent="0.2">
      <c r="A14" s="118"/>
      <c r="B14" s="128">
        <v>12</v>
      </c>
      <c r="C14" s="129"/>
      <c r="D14" s="128" t="s">
        <v>17</v>
      </c>
      <c r="E14" s="130">
        <v>1499</v>
      </c>
      <c r="F14" s="130">
        <v>1768.25</v>
      </c>
      <c r="G14" s="130">
        <v>1772.625</v>
      </c>
      <c r="H14" s="130">
        <v>0.84563853042803749</v>
      </c>
      <c r="I14" s="130">
        <v>0.88127068185572188</v>
      </c>
      <c r="J14" s="130">
        <v>1700.9529885227821</v>
      </c>
      <c r="K14" s="131">
        <v>1673</v>
      </c>
      <c r="L14" s="130"/>
      <c r="M14" s="130">
        <v>1499</v>
      </c>
      <c r="N14" s="132">
        <v>9.3157035549294109E-2</v>
      </c>
      <c r="O14" s="121">
        <v>1474.3658507446228</v>
      </c>
      <c r="P14" s="118"/>
      <c r="Q14" s="118"/>
      <c r="R14" s="118"/>
      <c r="S14" s="118"/>
      <c r="T14" s="118"/>
      <c r="U14" s="118"/>
      <c r="V14" s="118"/>
      <c r="W14" s="118"/>
      <c r="X14" s="118"/>
      <c r="Y14" s="118"/>
      <c r="Z14" s="118"/>
    </row>
    <row r="15" spans="1:26" x14ac:dyDescent="0.2">
      <c r="A15" s="118"/>
      <c r="B15" s="128">
        <v>13</v>
      </c>
      <c r="C15" s="129">
        <v>2016</v>
      </c>
      <c r="D15" s="128" t="s">
        <v>18</v>
      </c>
      <c r="E15" s="130">
        <v>1743</v>
      </c>
      <c r="F15" s="130">
        <v>1777</v>
      </c>
      <c r="G15" s="130">
        <v>1763</v>
      </c>
      <c r="H15" s="130">
        <v>0.98865570051049345</v>
      </c>
      <c r="I15" s="130">
        <v>0.96720717523810174</v>
      </c>
      <c r="J15" s="130">
        <v>1802.095812172731</v>
      </c>
      <c r="K15" s="131">
        <v>1694.1999999999998</v>
      </c>
      <c r="L15" s="130"/>
      <c r="M15" s="130">
        <v>1743</v>
      </c>
      <c r="N15" s="132">
        <v>4.6178261438875212E-2</v>
      </c>
      <c r="O15" s="121">
        <v>1638.6423962883919</v>
      </c>
      <c r="P15" s="118"/>
      <c r="Q15" s="118"/>
      <c r="R15" s="118"/>
      <c r="S15" s="118"/>
      <c r="T15" s="118"/>
      <c r="U15" s="118"/>
      <c r="V15" s="118"/>
      <c r="W15" s="118"/>
      <c r="X15" s="118"/>
      <c r="Y15" s="118"/>
      <c r="Z15" s="118"/>
    </row>
    <row r="16" spans="1:26" x14ac:dyDescent="0.2">
      <c r="A16" s="118"/>
      <c r="B16" s="128">
        <v>14</v>
      </c>
      <c r="C16" s="129"/>
      <c r="D16" s="128" t="s">
        <v>19</v>
      </c>
      <c r="E16" s="130">
        <v>1720</v>
      </c>
      <c r="F16" s="130">
        <v>1749</v>
      </c>
      <c r="G16" s="130">
        <v>1744.625</v>
      </c>
      <c r="H16" s="130">
        <v>0.98588521888658021</v>
      </c>
      <c r="I16" s="130">
        <v>0.96916829329138432</v>
      </c>
      <c r="J16" s="130">
        <v>1774.7175716600493</v>
      </c>
      <c r="K16" s="131">
        <v>1715.3999999999999</v>
      </c>
      <c r="L16" s="130"/>
      <c r="M16" s="130">
        <v>1720</v>
      </c>
      <c r="N16" s="132">
        <v>0.19376493909363188</v>
      </c>
      <c r="O16" s="121">
        <v>1662.5112903120405</v>
      </c>
      <c r="P16" s="118"/>
      <c r="Q16" s="118"/>
      <c r="R16" s="118"/>
      <c r="S16" s="118"/>
      <c r="T16" s="118"/>
      <c r="U16" s="118"/>
      <c r="V16" s="118"/>
      <c r="W16" s="118"/>
      <c r="X16" s="118"/>
      <c r="Y16" s="118"/>
      <c r="Z16" s="118"/>
    </row>
    <row r="17" spans="2:15" x14ac:dyDescent="0.2">
      <c r="B17" s="128">
        <v>15</v>
      </c>
      <c r="C17" s="129"/>
      <c r="D17" s="128" t="s">
        <v>16</v>
      </c>
      <c r="E17" s="130">
        <v>2034</v>
      </c>
      <c r="F17" s="130">
        <v>1740.25</v>
      </c>
      <c r="G17" s="130">
        <v>1731.875</v>
      </c>
      <c r="H17" s="130">
        <v>1.1744496571634788</v>
      </c>
      <c r="I17" s="130">
        <v>1.1823538496147916</v>
      </c>
      <c r="J17" s="130">
        <v>1720.2971857051703</v>
      </c>
      <c r="K17" s="131">
        <v>1736.6</v>
      </c>
      <c r="L17" s="130"/>
      <c r="M17" s="130">
        <v>2034</v>
      </c>
      <c r="N17" s="132">
        <v>0.23839842450049759</v>
      </c>
      <c r="O17" s="121">
        <v>2053.2756952410468</v>
      </c>
    </row>
    <row r="18" spans="2:15" x14ac:dyDescent="0.2">
      <c r="B18" s="128">
        <v>16</v>
      </c>
      <c r="C18" s="129"/>
      <c r="D18" s="128" t="s">
        <v>17</v>
      </c>
      <c r="E18" s="130">
        <v>1464</v>
      </c>
      <c r="F18" s="130">
        <v>1723.5</v>
      </c>
      <c r="G18" s="130">
        <v>1728.875</v>
      </c>
      <c r="H18" s="130">
        <v>0.84679343503723514</v>
      </c>
      <c r="I18" s="130">
        <v>0.88127068185572188</v>
      </c>
      <c r="J18" s="130">
        <v>1661.23760853726</v>
      </c>
      <c r="K18" s="131">
        <v>1757.8</v>
      </c>
      <c r="L18" s="130"/>
      <c r="M18" s="130">
        <v>1464</v>
      </c>
      <c r="N18" s="132">
        <v>0.17531527646761136</v>
      </c>
      <c r="O18" s="121">
        <v>1549.0976045659879</v>
      </c>
    </row>
    <row r="19" spans="2:15" x14ac:dyDescent="0.2">
      <c r="B19" s="128">
        <v>17</v>
      </c>
      <c r="C19" s="129">
        <v>2017</v>
      </c>
      <c r="D19" s="128" t="s">
        <v>18</v>
      </c>
      <c r="E19" s="130">
        <v>1676</v>
      </c>
      <c r="F19" s="130">
        <v>1734.25</v>
      </c>
      <c r="G19" s="130">
        <v>1752.75</v>
      </c>
      <c r="H19" s="130">
        <v>0.95621166737983165</v>
      </c>
      <c r="I19" s="130">
        <v>0.96720717523810174</v>
      </c>
      <c r="J19" s="130">
        <v>1732.8242003450932</v>
      </c>
      <c r="K19" s="131">
        <v>1779</v>
      </c>
      <c r="L19" s="130"/>
      <c r="M19" s="130">
        <v>1676</v>
      </c>
      <c r="N19" s="132">
        <v>4.0988521230996396E-2</v>
      </c>
      <c r="O19" s="121">
        <v>1720.661564748583</v>
      </c>
    </row>
    <row r="20" spans="2:15" x14ac:dyDescent="0.2">
      <c r="B20" s="128">
        <v>18</v>
      </c>
      <c r="C20" s="129"/>
      <c r="D20" s="128" t="s">
        <v>19</v>
      </c>
      <c r="E20" s="130">
        <v>1763</v>
      </c>
      <c r="F20" s="130">
        <v>1771.25</v>
      </c>
      <c r="G20" s="130">
        <v>1796.875</v>
      </c>
      <c r="H20" s="130">
        <v>0.9811478260869565</v>
      </c>
      <c r="I20" s="130">
        <v>0.96916829329138432</v>
      </c>
      <c r="J20" s="130">
        <v>1819.0855109515505</v>
      </c>
      <c r="K20" s="131">
        <v>1800.1999999999998</v>
      </c>
      <c r="L20" s="130"/>
      <c r="M20" s="130">
        <v>1763</v>
      </c>
      <c r="N20" s="132">
        <v>0.22151974003878691</v>
      </c>
      <c r="O20" s="121">
        <v>1744.69676158315</v>
      </c>
    </row>
    <row r="21" spans="2:15" x14ac:dyDescent="0.2">
      <c r="B21" s="128">
        <v>19</v>
      </c>
      <c r="C21" s="129"/>
      <c r="D21" s="128" t="s">
        <v>16</v>
      </c>
      <c r="E21" s="130">
        <v>2182</v>
      </c>
      <c r="F21" s="130">
        <v>1822.5</v>
      </c>
      <c r="G21" s="130">
        <v>1830</v>
      </c>
      <c r="H21" s="130">
        <v>1.1923497267759562</v>
      </c>
      <c r="I21" s="130">
        <v>1.1823538496147916</v>
      </c>
      <c r="J21" s="130">
        <v>1845.4712188833241</v>
      </c>
      <c r="K21" s="131">
        <v>1821.3999999999999</v>
      </c>
      <c r="L21" s="130"/>
      <c r="M21" s="130">
        <v>2182</v>
      </c>
      <c r="N21" s="132">
        <v>0.25580689349800501</v>
      </c>
      <c r="O21" s="121">
        <v>2153.5393016883813</v>
      </c>
    </row>
    <row r="22" spans="2:15" x14ac:dyDescent="0.2">
      <c r="B22" s="128">
        <v>20</v>
      </c>
      <c r="C22" s="129"/>
      <c r="D22" s="128" t="s">
        <v>17</v>
      </c>
      <c r="E22" s="130">
        <v>1669</v>
      </c>
      <c r="F22" s="130">
        <v>1837.5</v>
      </c>
      <c r="G22" s="130">
        <v>1836.125</v>
      </c>
      <c r="H22" s="130">
        <v>0.90897950847573017</v>
      </c>
      <c r="I22" s="130">
        <v>0.88127068185572188</v>
      </c>
      <c r="J22" s="130">
        <v>1893.8562627381743</v>
      </c>
      <c r="K22" s="131">
        <v>1842.6</v>
      </c>
      <c r="L22" s="130"/>
      <c r="M22" s="130">
        <v>1669</v>
      </c>
      <c r="N22" s="132">
        <v>8.0096305098126999E-2</v>
      </c>
      <c r="O22" s="121">
        <v>1623.8293583873531</v>
      </c>
    </row>
    <row r="23" spans="2:15" x14ac:dyDescent="0.2">
      <c r="B23" s="128">
        <v>21</v>
      </c>
      <c r="C23" s="129">
        <v>2018</v>
      </c>
      <c r="D23" s="128" t="s">
        <v>18</v>
      </c>
      <c r="E23" s="130">
        <v>1736</v>
      </c>
      <c r="F23" s="130">
        <v>1834.75</v>
      </c>
      <c r="G23" s="130">
        <v>1843</v>
      </c>
      <c r="H23" s="130">
        <v>0.94194248507867606</v>
      </c>
      <c r="I23" s="130">
        <v>0.96720717523810174</v>
      </c>
      <c r="J23" s="130">
        <v>1794.858479593724</v>
      </c>
      <c r="K23" s="131">
        <v>1863.8</v>
      </c>
      <c r="L23" s="130"/>
      <c r="M23" s="130">
        <v>1736</v>
      </c>
      <c r="N23" s="132">
        <v>5.2351516621117179E-2</v>
      </c>
      <c r="O23" s="121">
        <v>1802.680733208774</v>
      </c>
    </row>
    <row r="24" spans="2:15" x14ac:dyDescent="0.2">
      <c r="B24" s="128">
        <v>22</v>
      </c>
      <c r="C24" s="128"/>
      <c r="D24" s="128" t="s">
        <v>19</v>
      </c>
      <c r="E24" s="130">
        <v>1752</v>
      </c>
      <c r="F24" s="130">
        <v>1851.25</v>
      </c>
      <c r="G24" s="130">
        <v>1863.875</v>
      </c>
      <c r="H24" s="130">
        <v>0.9399771980417142</v>
      </c>
      <c r="I24" s="130">
        <v>0.96916829329138432</v>
      </c>
      <c r="J24" s="130">
        <v>1807.7355729932594</v>
      </c>
      <c r="K24" s="131">
        <v>1885</v>
      </c>
      <c r="L24" s="130"/>
      <c r="M24" s="130">
        <v>1752</v>
      </c>
      <c r="N24" s="132">
        <v>0.28641718500896995</v>
      </c>
      <c r="O24" s="121">
        <v>1826.8822328542594</v>
      </c>
    </row>
    <row r="25" spans="2:15" x14ac:dyDescent="0.2">
      <c r="B25" s="128">
        <v>23</v>
      </c>
      <c r="C25" s="128"/>
      <c r="D25" s="128" t="s">
        <v>16</v>
      </c>
      <c r="E25" s="130">
        <v>2248</v>
      </c>
      <c r="F25" s="130">
        <v>1876.5</v>
      </c>
      <c r="G25" s="130">
        <v>1905.25</v>
      </c>
      <c r="H25" s="130">
        <v>1.1798976512268731</v>
      </c>
      <c r="I25" s="130">
        <v>1.1823538496147916</v>
      </c>
      <c r="J25" s="130">
        <v>1901.2920715168252</v>
      </c>
      <c r="K25" s="131">
        <v>1906.1999999999998</v>
      </c>
      <c r="L25" s="130"/>
      <c r="M25" s="130">
        <v>2248</v>
      </c>
      <c r="N25" s="132">
        <v>0.24441231663313245</v>
      </c>
      <c r="O25" s="121">
        <v>2253.8029081357154</v>
      </c>
    </row>
    <row r="26" spans="2:15" x14ac:dyDescent="0.2">
      <c r="B26" s="128">
        <v>24</v>
      </c>
      <c r="C26" s="128"/>
      <c r="D26" s="128" t="s">
        <v>17</v>
      </c>
      <c r="E26" s="130">
        <v>1770</v>
      </c>
      <c r="F26" s="130">
        <v>1934</v>
      </c>
      <c r="G26" s="130">
        <v>1967.875</v>
      </c>
      <c r="H26" s="130">
        <v>0.89944737343581271</v>
      </c>
      <c r="I26" s="130">
        <v>0.88127068185572188</v>
      </c>
      <c r="J26" s="130">
        <v>2008.463502124966</v>
      </c>
      <c r="K26" s="131">
        <v>1927.3999999999999</v>
      </c>
      <c r="L26" s="130"/>
      <c r="M26" s="130">
        <v>1770</v>
      </c>
      <c r="N26" s="132">
        <v>6.4802204332748539E-2</v>
      </c>
      <c r="O26" s="121">
        <v>1698.5611122087182</v>
      </c>
    </row>
    <row r="27" spans="2:15" x14ac:dyDescent="0.2">
      <c r="B27" s="128">
        <v>25</v>
      </c>
      <c r="C27" s="129">
        <v>2019</v>
      </c>
      <c r="D27" s="128" t="s">
        <v>18</v>
      </c>
      <c r="E27" s="130">
        <v>1966</v>
      </c>
      <c r="F27" s="130">
        <v>2001.75</v>
      </c>
      <c r="G27" s="130">
        <v>2026</v>
      </c>
      <c r="H27" s="130">
        <v>0.97038499506416587</v>
      </c>
      <c r="I27" s="130">
        <v>0.96720717523810174</v>
      </c>
      <c r="J27" s="130">
        <v>2032.6565500468098</v>
      </c>
      <c r="K27" s="131">
        <v>1948.6</v>
      </c>
      <c r="L27" s="130"/>
      <c r="M27" s="130">
        <v>1966</v>
      </c>
      <c r="N27" s="132">
        <v>2.8958441441826722E-2</v>
      </c>
      <c r="O27" s="121">
        <v>1884.6999016689649</v>
      </c>
    </row>
    <row r="28" spans="2:15" x14ac:dyDescent="0.2">
      <c r="B28" s="128">
        <v>26</v>
      </c>
      <c r="C28" s="128"/>
      <c r="D28" s="128" t="s">
        <v>19</v>
      </c>
      <c r="E28" s="130">
        <v>2023</v>
      </c>
      <c r="F28" s="130">
        <v>2050.25</v>
      </c>
      <c r="G28" s="130">
        <v>2067.875</v>
      </c>
      <c r="H28" s="130">
        <v>0.97829897841987545</v>
      </c>
      <c r="I28" s="130">
        <v>0.96916829329138432</v>
      </c>
      <c r="J28" s="130">
        <v>2087.3567717838837</v>
      </c>
      <c r="K28" s="131">
        <v>1969.7999999999997</v>
      </c>
      <c r="L28" s="130"/>
      <c r="M28" s="130">
        <v>2023</v>
      </c>
      <c r="N28" s="132">
        <v>0.16365126771282765</v>
      </c>
      <c r="O28" s="121">
        <v>1909.0677041253687</v>
      </c>
    </row>
    <row r="29" spans="2:15" x14ac:dyDescent="0.2">
      <c r="B29" s="128">
        <v>27</v>
      </c>
      <c r="C29" s="128"/>
      <c r="D29" s="128" t="s">
        <v>16</v>
      </c>
      <c r="E29" s="130">
        <v>2442</v>
      </c>
      <c r="F29" s="130">
        <v>2085.5</v>
      </c>
      <c r="G29" s="130">
        <v>2093.625</v>
      </c>
      <c r="H29" s="130">
        <v>1.1663979939100841</v>
      </c>
      <c r="I29" s="130">
        <v>1.1823538496147916</v>
      </c>
      <c r="J29" s="130">
        <v>2065.3715474395408</v>
      </c>
      <c r="K29" s="131">
        <v>1991</v>
      </c>
      <c r="L29" s="130"/>
      <c r="M29" s="130">
        <v>2442</v>
      </c>
      <c r="N29" s="132">
        <v>0.27383584519652604</v>
      </c>
      <c r="O29" s="121">
        <v>2354.0665145830503</v>
      </c>
    </row>
    <row r="30" spans="2:15" x14ac:dyDescent="0.2">
      <c r="B30" s="128">
        <v>28</v>
      </c>
      <c r="C30" s="128"/>
      <c r="D30" s="128" t="s">
        <v>17</v>
      </c>
      <c r="E30" s="130">
        <v>1911</v>
      </c>
      <c r="F30" s="130">
        <v>2101.75</v>
      </c>
      <c r="G30" s="130">
        <v>2098.75</v>
      </c>
      <c r="H30" s="130">
        <v>0.91054198927933294</v>
      </c>
      <c r="I30" s="130">
        <v>0.88127068185572188</v>
      </c>
      <c r="J30" s="130">
        <v>2168.4597472094974</v>
      </c>
      <c r="K30" s="131">
        <v>2012.1999999999998</v>
      </c>
      <c r="L30" s="130"/>
      <c r="M30" s="130">
        <v>1911</v>
      </c>
      <c r="N30" s="132">
        <v>2.9157022568893697E-2</v>
      </c>
      <c r="O30" s="121">
        <v>1773.2928660300834</v>
      </c>
    </row>
    <row r="31" spans="2:15" x14ac:dyDescent="0.2">
      <c r="B31" s="128">
        <v>29</v>
      </c>
      <c r="C31" s="129">
        <v>2020</v>
      </c>
      <c r="D31" s="128" t="s">
        <v>18</v>
      </c>
      <c r="E31" s="130">
        <v>2031</v>
      </c>
      <c r="F31" s="130">
        <v>2095.75</v>
      </c>
      <c r="G31" s="130">
        <v>2083</v>
      </c>
      <c r="H31" s="130">
        <v>0.97503600576092175</v>
      </c>
      <c r="I31" s="130">
        <v>0.96720717523810174</v>
      </c>
      <c r="J31" s="130">
        <v>2099.8603525661601</v>
      </c>
      <c r="K31" s="131">
        <v>2033.3999999999999</v>
      </c>
      <c r="L31" s="130"/>
      <c r="M31" s="130">
        <v>2031</v>
      </c>
      <c r="N31" s="132">
        <v>1.9570076121871921E-2</v>
      </c>
      <c r="O31" s="121">
        <v>1966.7190701291559</v>
      </c>
    </row>
    <row r="32" spans="2:15" x14ac:dyDescent="0.2">
      <c r="B32" s="128">
        <v>30</v>
      </c>
      <c r="C32" s="128"/>
      <c r="D32" s="128" t="s">
        <v>19</v>
      </c>
      <c r="E32" s="130">
        <v>1999</v>
      </c>
      <c r="F32" s="130">
        <v>2070.25</v>
      </c>
      <c r="G32" s="130">
        <v>2054.5</v>
      </c>
      <c r="H32" s="130">
        <v>0.97298612801168172</v>
      </c>
      <c r="I32" s="130">
        <v>0.96916829329138432</v>
      </c>
      <c r="J32" s="130">
        <v>2062.5932707839756</v>
      </c>
      <c r="K32" s="131">
        <v>2054.6</v>
      </c>
      <c r="L32" s="130"/>
      <c r="M32" s="130">
        <v>1999</v>
      </c>
      <c r="N32" s="132">
        <v>0.22777894999018705</v>
      </c>
      <c r="O32" s="121">
        <v>1991.2531753964781</v>
      </c>
    </row>
    <row r="33" spans="2:16" x14ac:dyDescent="0.2">
      <c r="B33" s="128">
        <v>31</v>
      </c>
      <c r="C33" s="128"/>
      <c r="D33" s="128" t="s">
        <v>16</v>
      </c>
      <c r="E33" s="130">
        <v>2340</v>
      </c>
      <c r="F33" s="130">
        <v>2038.75</v>
      </c>
      <c r="G33" s="130">
        <v>2022.375</v>
      </c>
      <c r="H33" s="130">
        <v>1.1570554422399406</v>
      </c>
      <c r="I33" s="130">
        <v>1.1823538496147916</v>
      </c>
      <c r="J33" s="130">
        <v>1979.1029570059479</v>
      </c>
      <c r="K33" s="131">
        <v>2075.7999999999997</v>
      </c>
      <c r="L33" s="130"/>
      <c r="M33" s="130">
        <v>2340</v>
      </c>
      <c r="N33" s="132">
        <v>0.21024588895237234</v>
      </c>
      <c r="O33" s="121">
        <v>2454.3301210303839</v>
      </c>
      <c r="P33" s="118"/>
    </row>
    <row r="34" spans="2:16" x14ac:dyDescent="0.2">
      <c r="B34" s="128">
        <v>32</v>
      </c>
      <c r="C34" s="128"/>
      <c r="D34" s="128" t="s">
        <v>17</v>
      </c>
      <c r="E34" s="130">
        <v>1785</v>
      </c>
      <c r="F34" s="130">
        <v>2006</v>
      </c>
      <c r="G34" s="130">
        <v>2012.125</v>
      </c>
      <c r="H34" s="130">
        <v>0.88712182394234951</v>
      </c>
      <c r="I34" s="130">
        <v>0.88127068185572188</v>
      </c>
      <c r="J34" s="130">
        <v>2025.4843792616184</v>
      </c>
      <c r="K34" s="131">
        <v>2097</v>
      </c>
      <c r="L34" s="130"/>
      <c r="M34" s="130">
        <v>1785</v>
      </c>
      <c r="N34" s="132">
        <v>0.14775251461588068</v>
      </c>
      <c r="O34" s="121">
        <v>1848.0246198514487</v>
      </c>
      <c r="P34" s="118"/>
    </row>
    <row r="35" spans="2:16" x14ac:dyDescent="0.2">
      <c r="B35" s="128">
        <v>33</v>
      </c>
      <c r="C35" s="129">
        <v>2021</v>
      </c>
      <c r="D35" s="128" t="s">
        <v>18</v>
      </c>
      <c r="E35" s="130">
        <v>1900</v>
      </c>
      <c r="F35" s="130">
        <v>2018.25</v>
      </c>
      <c r="G35" s="130">
        <v>2030</v>
      </c>
      <c r="H35" s="130">
        <v>0.93596059113300489</v>
      </c>
      <c r="I35" s="130">
        <v>0.96720717523810174</v>
      </c>
      <c r="J35" s="130">
        <v>1964.4188428733155</v>
      </c>
      <c r="K35" s="131">
        <v>2118.1999999999998</v>
      </c>
      <c r="L35" s="130"/>
      <c r="M35" s="130">
        <v>1900</v>
      </c>
      <c r="N35" s="132">
        <v>9.1283498246098618E-2</v>
      </c>
      <c r="O35" s="121">
        <v>2048.738238589347</v>
      </c>
      <c r="P35" s="118"/>
    </row>
    <row r="36" spans="2:16" x14ac:dyDescent="0.2">
      <c r="B36" s="128">
        <v>34</v>
      </c>
      <c r="C36" s="128"/>
      <c r="D36" s="128" t="s">
        <v>19</v>
      </c>
      <c r="E36" s="130">
        <v>2048</v>
      </c>
      <c r="F36" s="130">
        <v>2041.75</v>
      </c>
      <c r="G36" s="130">
        <v>2057.375</v>
      </c>
      <c r="H36" s="130">
        <v>0.99544322255301054</v>
      </c>
      <c r="I36" s="130">
        <v>0.96916829329138432</v>
      </c>
      <c r="J36" s="130">
        <v>2113.1520853254542</v>
      </c>
      <c r="K36" s="131">
        <v>2139.3999999999996</v>
      </c>
      <c r="L36" s="130"/>
      <c r="M36" s="130">
        <v>2048</v>
      </c>
      <c r="N36" s="132">
        <v>0.24736021849497991</v>
      </c>
      <c r="O36" s="121">
        <v>2073.4386466675874</v>
      </c>
      <c r="P36" s="118"/>
    </row>
    <row r="37" spans="2:16" x14ac:dyDescent="0.2">
      <c r="B37" s="128">
        <v>35</v>
      </c>
      <c r="C37" s="128"/>
      <c r="D37" s="128" t="s">
        <v>16</v>
      </c>
      <c r="E37" s="130">
        <v>2434</v>
      </c>
      <c r="F37" s="130">
        <v>2073</v>
      </c>
      <c r="G37" s="130">
        <v>2098.625</v>
      </c>
      <c r="H37" s="130">
        <v>1.1598070164988981</v>
      </c>
      <c r="I37" s="130">
        <v>1.1823538496147916</v>
      </c>
      <c r="J37" s="130">
        <v>2058.6053834839645</v>
      </c>
      <c r="K37" s="131">
        <v>2160.6</v>
      </c>
      <c r="L37" s="130"/>
      <c r="M37" s="130">
        <v>2434</v>
      </c>
      <c r="N37" s="132">
        <v>0.21004257449761149</v>
      </c>
      <c r="O37" s="121">
        <v>2554.5937274777189</v>
      </c>
      <c r="P37" s="118"/>
    </row>
    <row r="38" spans="2:16" x14ac:dyDescent="0.2">
      <c r="B38" s="128">
        <v>36</v>
      </c>
      <c r="C38" s="128"/>
      <c r="D38" s="128" t="s">
        <v>17</v>
      </c>
      <c r="E38" s="130">
        <v>1910</v>
      </c>
      <c r="F38" s="130">
        <v>2124.25</v>
      </c>
      <c r="G38" s="130"/>
      <c r="H38" s="130"/>
      <c r="I38" s="130">
        <v>0.88127068185572188</v>
      </c>
      <c r="J38" s="130">
        <v>2167.3250220670539</v>
      </c>
      <c r="K38" s="131">
        <v>2181.7999999999997</v>
      </c>
      <c r="L38" s="130"/>
      <c r="M38" s="130">
        <v>1910</v>
      </c>
      <c r="N38" s="132">
        <v>0.1155797942667738</v>
      </c>
      <c r="O38" s="121">
        <v>1922.7563736728137</v>
      </c>
      <c r="P38" s="118"/>
    </row>
    <row r="39" spans="2:16" ht="13.5" thickBot="1" x14ac:dyDescent="0.25">
      <c r="B39" s="128">
        <v>37</v>
      </c>
      <c r="C39" s="129">
        <v>2022</v>
      </c>
      <c r="D39" s="128" t="s">
        <v>18</v>
      </c>
      <c r="E39" s="130">
        <v>2105</v>
      </c>
      <c r="F39" s="130"/>
      <c r="G39" s="130"/>
      <c r="H39" s="130"/>
      <c r="I39" s="130">
        <v>0.96720717523810174</v>
      </c>
      <c r="J39" s="130">
        <v>2176.3692969728049</v>
      </c>
      <c r="K39" s="131">
        <v>2203</v>
      </c>
      <c r="L39" s="130">
        <v>2105</v>
      </c>
      <c r="M39" s="130">
        <v>2105</v>
      </c>
      <c r="N39" s="132">
        <v>2.4049462203656558E-2</v>
      </c>
      <c r="O39" s="121">
        <v>2130.757407049538</v>
      </c>
      <c r="P39" s="151"/>
    </row>
    <row r="40" spans="2:16" ht="13.5" thickBot="1" x14ac:dyDescent="0.25">
      <c r="B40" s="128">
        <v>38</v>
      </c>
      <c r="C40" s="128"/>
      <c r="D40" s="128" t="s">
        <v>19</v>
      </c>
      <c r="E40" s="130"/>
      <c r="F40" s="130"/>
      <c r="G40" s="130"/>
      <c r="H40" s="130"/>
      <c r="I40" s="130">
        <v>0.96916829329138432</v>
      </c>
      <c r="J40" s="130"/>
      <c r="K40" s="152">
        <v>2224.1999999999998</v>
      </c>
      <c r="L40" s="153">
        <v>2155.6241179386971</v>
      </c>
      <c r="M40" s="154" t="s">
        <v>368</v>
      </c>
      <c r="N40" s="155">
        <v>0.15710785720316556</v>
      </c>
      <c r="O40" s="121">
        <v>2155.6241179386971</v>
      </c>
      <c r="P40" s="118"/>
    </row>
    <row r="41" spans="2:16" x14ac:dyDescent="0.2">
      <c r="B41" s="128">
        <v>39</v>
      </c>
      <c r="C41" s="128"/>
      <c r="D41" s="128" t="s">
        <v>16</v>
      </c>
      <c r="E41" s="130"/>
      <c r="F41" s="130"/>
      <c r="G41" s="130"/>
      <c r="H41" s="130"/>
      <c r="I41" s="130">
        <v>1.1823538496147916</v>
      </c>
      <c r="J41" s="130"/>
      <c r="K41" s="152">
        <v>2245.3999999999996</v>
      </c>
      <c r="L41" s="156">
        <v>2654.8573339250524</v>
      </c>
      <c r="M41" s="130"/>
      <c r="N41" s="132"/>
      <c r="O41" s="121">
        <v>2654.8573339250524</v>
      </c>
      <c r="P41" s="118"/>
    </row>
    <row r="42" spans="2:16" x14ac:dyDescent="0.2">
      <c r="B42" s="128">
        <v>40</v>
      </c>
      <c r="C42" s="128"/>
      <c r="D42" s="128" t="s">
        <v>17</v>
      </c>
      <c r="E42" s="130"/>
      <c r="F42" s="130"/>
      <c r="G42" s="130"/>
      <c r="H42" s="130"/>
      <c r="I42" s="130">
        <v>0.88127068185572188</v>
      </c>
      <c r="J42" s="130"/>
      <c r="K42" s="152">
        <v>2266.6</v>
      </c>
      <c r="L42" s="156">
        <v>1997.488127494179</v>
      </c>
      <c r="M42" s="130"/>
      <c r="N42" s="132"/>
      <c r="O42" s="121">
        <v>1997.488127494179</v>
      </c>
      <c r="P42" s="118"/>
    </row>
    <row r="43" spans="2:16" ht="13.5" thickBot="1" x14ac:dyDescent="0.25">
      <c r="B43" s="157">
        <v>41</v>
      </c>
      <c r="C43" s="157">
        <v>2023</v>
      </c>
      <c r="D43" s="157" t="s">
        <v>18</v>
      </c>
      <c r="E43" s="158"/>
      <c r="F43" s="158"/>
      <c r="G43" s="158"/>
      <c r="H43" s="158"/>
      <c r="I43" s="158">
        <v>0.96720717523810174</v>
      </c>
      <c r="J43" s="158"/>
      <c r="K43" s="159">
        <v>2287.7999999999997</v>
      </c>
      <c r="L43" s="160">
        <v>2212.7765755097289</v>
      </c>
      <c r="M43" s="158"/>
      <c r="N43" s="161"/>
      <c r="O43" s="121">
        <v>2212.7765755097289</v>
      </c>
      <c r="P43" s="1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Copyright Statement </vt:lpstr>
      <vt:lpstr>Variable Descriptions</vt:lpstr>
      <vt:lpstr>Data</vt:lpstr>
      <vt:lpstr>Demand Planing</vt:lpstr>
      <vt:lpstr>Task 1.1</vt:lpstr>
      <vt:lpstr>Task 1.2.a</vt:lpstr>
      <vt:lpstr>Task 1.2.b</vt:lpstr>
      <vt:lpstr>Task 1.2.c</vt:lpstr>
      <vt:lpstr>Task 1.2.d</vt:lpstr>
      <vt:lpstr>Task 1.2.e</vt:lpstr>
      <vt:lpstr>Task 1.2.f</vt:lpstr>
      <vt:lpstr>Task 2.1</vt:lpstr>
      <vt:lpstr>Task2.2</vt:lpstr>
      <vt:lpstr>Task 3.1</vt:lpstr>
      <vt:lpstr>Task 3.2</vt:lpstr>
      <vt:lpstr>Task 3.3</vt:lpstr>
      <vt:lpstr>Task 3.4</vt:lpstr>
      <vt:lpstr>Task 3.5</vt:lpstr>
      <vt:lpstr>Task 3.6</vt:lpstr>
      <vt:lpstr>Task 3.7</vt:lpstr>
      <vt:lpstr>Task 4a</vt:lpstr>
      <vt:lpstr>Task 4b</vt:lpstr>
      <vt:lpstr>Task 5</vt:lpstr>
    </vt:vector>
  </TitlesOfParts>
  <Company>Deakin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user</cp:lastModifiedBy>
  <dcterms:created xsi:type="dcterms:W3CDTF">2017-03-21T02:56:51Z</dcterms:created>
  <dcterms:modified xsi:type="dcterms:W3CDTF">2022-09-15T12:38:13Z</dcterms:modified>
</cp:coreProperties>
</file>