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>
    <mc:Choice Requires="x15">
      <x15ac:absPath xmlns:x15ac="http://schemas.microsoft.com/office/spreadsheetml/2010/11/ac" url="/Users/ayupruth/Documents/Workspace/StandardDeviationAnalysisModified/input/"/>
    </mc:Choice>
  </mc:AlternateContent>
  <xr:revisionPtr revIDLastSave="0" documentId="13_ncr:1_{B18A5035-6D31-6044-B24E-65B95CEBE7ED}" xr6:coauthVersionLast="36" xr6:coauthVersionMax="36" xr10:uidLastSave="{00000000-0000-0000-0000-000000000000}"/>
  <bookViews>
    <workbookView xWindow="0" yWindow="460" windowWidth="33600" windowHeight="19500" activeTab="4" xr2:uid="{00000000-000D-0000-FFFF-FFFF00000000}"/>
  </bookViews>
  <sheets>
    <sheet name="MARGIN REQUIREMNT" sheetId="2" r:id="rId1"/>
    <sheet name="Sheet3" sheetId="3" r:id="rId2"/>
    <sheet name="Sheet1" sheetId="1" r:id="rId3"/>
    <sheet name="19NOV" sheetId="5" r:id="rId4"/>
    <sheet name="20 NOV" sheetId="6" r:id="rId5"/>
    <sheet name="14 NOV" sheetId="7" r:id="rId6"/>
    <sheet name="15 NOV" sheetId="8" r:id="rId7"/>
    <sheet name="16 NOV" sheetId="9" r:id="rId8"/>
  </sheets>
  <definedNames>
    <definedName name="_xlnm._FilterDatabase" localSheetId="3" hidden="1">'19NOV'!$A$2:$V$378</definedName>
    <definedName name="_xlnm._FilterDatabase" localSheetId="2" hidden="1">Sheet1!$A$2:$C$1005</definedName>
  </definedNames>
  <calcPr calcId="162913"/>
</workbook>
</file>

<file path=xl/calcChain.xml><?xml version="1.0" encoding="utf-8"?>
<calcChain xmlns="http://schemas.openxmlformats.org/spreadsheetml/2006/main">
  <c r="H5" i="6" l="1"/>
  <c r="H378" i="6" l="1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4" i="6"/>
  <c r="H3" i="6"/>
  <c r="J378" i="5"/>
  <c r="I378" i="5"/>
  <c r="M378" i="5" s="1"/>
  <c r="J377" i="5"/>
  <c r="I377" i="5"/>
  <c r="M377" i="5" s="1"/>
  <c r="J376" i="5"/>
  <c r="I376" i="5"/>
  <c r="M376" i="5" s="1"/>
  <c r="J375" i="5"/>
  <c r="I375" i="5"/>
  <c r="M375" i="5" s="1"/>
  <c r="J374" i="5"/>
  <c r="I374" i="5"/>
  <c r="M374" i="5" s="1"/>
  <c r="J373" i="5"/>
  <c r="I373" i="5"/>
  <c r="M373" i="5" s="1"/>
  <c r="J372" i="5"/>
  <c r="I372" i="5"/>
  <c r="M372" i="5" s="1"/>
  <c r="J371" i="5"/>
  <c r="I371" i="5"/>
  <c r="M371" i="5" s="1"/>
  <c r="J370" i="5"/>
  <c r="I370" i="5"/>
  <c r="M370" i="5" s="1"/>
  <c r="J369" i="5"/>
  <c r="I369" i="5"/>
  <c r="M369" i="5" s="1"/>
  <c r="J368" i="5"/>
  <c r="I368" i="5"/>
  <c r="M368" i="5" s="1"/>
  <c r="J367" i="5"/>
  <c r="I367" i="5"/>
  <c r="M367" i="5" s="1"/>
  <c r="J366" i="5"/>
  <c r="I366" i="5"/>
  <c r="M366" i="5" s="1"/>
  <c r="J365" i="5"/>
  <c r="I365" i="5"/>
  <c r="M365" i="5" s="1"/>
  <c r="J364" i="5"/>
  <c r="I364" i="5"/>
  <c r="M364" i="5" s="1"/>
  <c r="J363" i="5"/>
  <c r="I363" i="5"/>
  <c r="M363" i="5" s="1"/>
  <c r="J362" i="5"/>
  <c r="I362" i="5"/>
  <c r="M362" i="5" s="1"/>
  <c r="J361" i="5"/>
  <c r="I361" i="5"/>
  <c r="M361" i="5" s="1"/>
  <c r="J360" i="5"/>
  <c r="I360" i="5"/>
  <c r="M360" i="5" s="1"/>
  <c r="J359" i="5"/>
  <c r="I359" i="5"/>
  <c r="M359" i="5" s="1"/>
  <c r="J358" i="5"/>
  <c r="I358" i="5"/>
  <c r="M358" i="5" s="1"/>
  <c r="J357" i="5"/>
  <c r="I357" i="5"/>
  <c r="M357" i="5" s="1"/>
  <c r="J356" i="5"/>
  <c r="I356" i="5"/>
  <c r="M356" i="5" s="1"/>
  <c r="J355" i="5"/>
  <c r="I355" i="5"/>
  <c r="M355" i="5" s="1"/>
  <c r="J354" i="5"/>
  <c r="I354" i="5"/>
  <c r="M354" i="5" s="1"/>
  <c r="J353" i="5"/>
  <c r="I353" i="5"/>
  <c r="M353" i="5" s="1"/>
  <c r="J352" i="5"/>
  <c r="I352" i="5"/>
  <c r="M352" i="5" s="1"/>
  <c r="J351" i="5"/>
  <c r="I351" i="5"/>
  <c r="M351" i="5" s="1"/>
  <c r="J350" i="5"/>
  <c r="I350" i="5"/>
  <c r="M350" i="5" s="1"/>
  <c r="J349" i="5"/>
  <c r="I349" i="5"/>
  <c r="M349" i="5" s="1"/>
  <c r="J348" i="5"/>
  <c r="I348" i="5"/>
  <c r="M348" i="5" s="1"/>
  <c r="J347" i="5"/>
  <c r="I347" i="5"/>
  <c r="M347" i="5" s="1"/>
  <c r="J346" i="5"/>
  <c r="I346" i="5"/>
  <c r="M346" i="5" s="1"/>
  <c r="J345" i="5"/>
  <c r="I345" i="5"/>
  <c r="M345" i="5" s="1"/>
  <c r="J344" i="5"/>
  <c r="I344" i="5"/>
  <c r="M344" i="5" s="1"/>
  <c r="J343" i="5"/>
  <c r="I343" i="5"/>
  <c r="M343" i="5" s="1"/>
  <c r="J342" i="5"/>
  <c r="I342" i="5"/>
  <c r="M342" i="5" s="1"/>
  <c r="J341" i="5"/>
  <c r="I341" i="5"/>
  <c r="M341" i="5" s="1"/>
  <c r="J340" i="5"/>
  <c r="I340" i="5"/>
  <c r="M340" i="5" s="1"/>
  <c r="J339" i="5"/>
  <c r="I339" i="5"/>
  <c r="M339" i="5" s="1"/>
  <c r="J338" i="5"/>
  <c r="I338" i="5"/>
  <c r="M338" i="5" s="1"/>
  <c r="J337" i="5"/>
  <c r="I337" i="5"/>
  <c r="M337" i="5" s="1"/>
  <c r="J336" i="5"/>
  <c r="I336" i="5"/>
  <c r="M336" i="5" s="1"/>
  <c r="J335" i="5"/>
  <c r="I335" i="5"/>
  <c r="M335" i="5" s="1"/>
  <c r="J334" i="5"/>
  <c r="I334" i="5"/>
  <c r="M334" i="5" s="1"/>
  <c r="J333" i="5"/>
  <c r="I333" i="5"/>
  <c r="M333" i="5" s="1"/>
  <c r="J332" i="5"/>
  <c r="I332" i="5"/>
  <c r="M332" i="5" s="1"/>
  <c r="J331" i="5"/>
  <c r="I331" i="5"/>
  <c r="M331" i="5" s="1"/>
  <c r="J330" i="5"/>
  <c r="I330" i="5"/>
  <c r="M330" i="5" s="1"/>
  <c r="J329" i="5"/>
  <c r="I329" i="5"/>
  <c r="M329" i="5" s="1"/>
  <c r="J328" i="5"/>
  <c r="I328" i="5"/>
  <c r="M328" i="5" s="1"/>
  <c r="J327" i="5"/>
  <c r="I327" i="5"/>
  <c r="M327" i="5" s="1"/>
  <c r="J326" i="5"/>
  <c r="I326" i="5"/>
  <c r="M326" i="5" s="1"/>
  <c r="J325" i="5"/>
  <c r="I325" i="5"/>
  <c r="M325" i="5" s="1"/>
  <c r="J324" i="5"/>
  <c r="I324" i="5"/>
  <c r="M324" i="5" s="1"/>
  <c r="J323" i="5"/>
  <c r="I323" i="5"/>
  <c r="M323" i="5" s="1"/>
  <c r="J322" i="5"/>
  <c r="I322" i="5"/>
  <c r="M322" i="5" s="1"/>
  <c r="J321" i="5"/>
  <c r="I321" i="5"/>
  <c r="M321" i="5" s="1"/>
  <c r="J320" i="5"/>
  <c r="I320" i="5"/>
  <c r="M320" i="5" s="1"/>
  <c r="J319" i="5"/>
  <c r="I319" i="5"/>
  <c r="M319" i="5" s="1"/>
  <c r="O319" i="5" s="1"/>
  <c r="Q319" i="5" s="1"/>
  <c r="J318" i="5"/>
  <c r="I318" i="5"/>
  <c r="M318" i="5" s="1"/>
  <c r="O318" i="5" s="1"/>
  <c r="Q318" i="5" s="1"/>
  <c r="J317" i="5"/>
  <c r="I317" i="5"/>
  <c r="M317" i="5" s="1"/>
  <c r="O317" i="5" s="1"/>
  <c r="Q317" i="5" s="1"/>
  <c r="J316" i="5"/>
  <c r="I316" i="5"/>
  <c r="M316" i="5" s="1"/>
  <c r="O316" i="5" s="1"/>
  <c r="Q316" i="5" s="1"/>
  <c r="J315" i="5"/>
  <c r="I315" i="5"/>
  <c r="M315" i="5" s="1"/>
  <c r="O315" i="5" s="1"/>
  <c r="Q315" i="5" s="1"/>
  <c r="J314" i="5"/>
  <c r="I314" i="5"/>
  <c r="M314" i="5" s="1"/>
  <c r="O314" i="5" s="1"/>
  <c r="Q314" i="5" s="1"/>
  <c r="J313" i="5"/>
  <c r="I313" i="5"/>
  <c r="M313" i="5" s="1"/>
  <c r="O313" i="5" s="1"/>
  <c r="Q313" i="5" s="1"/>
  <c r="J312" i="5"/>
  <c r="I312" i="5"/>
  <c r="M312" i="5" s="1"/>
  <c r="O312" i="5" s="1"/>
  <c r="Q312" i="5" s="1"/>
  <c r="J311" i="5"/>
  <c r="I311" i="5"/>
  <c r="M311" i="5" s="1"/>
  <c r="O311" i="5" s="1"/>
  <c r="Q311" i="5" s="1"/>
  <c r="J310" i="5"/>
  <c r="I310" i="5"/>
  <c r="M310" i="5" s="1"/>
  <c r="O310" i="5" s="1"/>
  <c r="Q310" i="5" s="1"/>
  <c r="J309" i="5"/>
  <c r="I309" i="5"/>
  <c r="M309" i="5" s="1"/>
  <c r="O309" i="5" s="1"/>
  <c r="Q309" i="5" s="1"/>
  <c r="J308" i="5"/>
  <c r="I308" i="5"/>
  <c r="M308" i="5" s="1"/>
  <c r="O308" i="5" s="1"/>
  <c r="Q308" i="5" s="1"/>
  <c r="J307" i="5"/>
  <c r="I307" i="5"/>
  <c r="M307" i="5" s="1"/>
  <c r="O307" i="5" s="1"/>
  <c r="Q307" i="5" s="1"/>
  <c r="J306" i="5"/>
  <c r="I306" i="5"/>
  <c r="M306" i="5" s="1"/>
  <c r="O306" i="5" s="1"/>
  <c r="Q306" i="5" s="1"/>
  <c r="J305" i="5"/>
  <c r="I305" i="5"/>
  <c r="M305" i="5" s="1"/>
  <c r="O305" i="5" s="1"/>
  <c r="Q305" i="5" s="1"/>
  <c r="J304" i="5"/>
  <c r="I304" i="5"/>
  <c r="M304" i="5" s="1"/>
  <c r="O304" i="5" s="1"/>
  <c r="Q304" i="5" s="1"/>
  <c r="J303" i="5"/>
  <c r="I303" i="5"/>
  <c r="M303" i="5" s="1"/>
  <c r="O303" i="5" s="1"/>
  <c r="Q303" i="5" s="1"/>
  <c r="J302" i="5"/>
  <c r="I302" i="5"/>
  <c r="M302" i="5" s="1"/>
  <c r="O302" i="5" s="1"/>
  <c r="Q302" i="5" s="1"/>
  <c r="J301" i="5"/>
  <c r="I301" i="5"/>
  <c r="M301" i="5" s="1"/>
  <c r="O301" i="5" s="1"/>
  <c r="Q301" i="5" s="1"/>
  <c r="J300" i="5"/>
  <c r="I300" i="5"/>
  <c r="M300" i="5" s="1"/>
  <c r="O300" i="5" s="1"/>
  <c r="Q300" i="5" s="1"/>
  <c r="J299" i="5"/>
  <c r="I299" i="5"/>
  <c r="M299" i="5" s="1"/>
  <c r="O299" i="5" s="1"/>
  <c r="Q299" i="5" s="1"/>
  <c r="J298" i="5"/>
  <c r="I298" i="5"/>
  <c r="M298" i="5" s="1"/>
  <c r="O298" i="5" s="1"/>
  <c r="Q298" i="5" s="1"/>
  <c r="J297" i="5"/>
  <c r="I297" i="5"/>
  <c r="M297" i="5" s="1"/>
  <c r="O297" i="5" s="1"/>
  <c r="Q297" i="5" s="1"/>
  <c r="J296" i="5"/>
  <c r="I296" i="5"/>
  <c r="M296" i="5" s="1"/>
  <c r="O296" i="5" s="1"/>
  <c r="Q296" i="5" s="1"/>
  <c r="J295" i="5"/>
  <c r="I295" i="5"/>
  <c r="M295" i="5" s="1"/>
  <c r="O295" i="5" s="1"/>
  <c r="Q295" i="5" s="1"/>
  <c r="J294" i="5"/>
  <c r="I294" i="5"/>
  <c r="M294" i="5" s="1"/>
  <c r="O294" i="5" s="1"/>
  <c r="Q294" i="5" s="1"/>
  <c r="J293" i="5"/>
  <c r="I293" i="5"/>
  <c r="M293" i="5" s="1"/>
  <c r="J292" i="5"/>
  <c r="I292" i="5"/>
  <c r="M292" i="5" s="1"/>
  <c r="J291" i="5"/>
  <c r="I291" i="5"/>
  <c r="M291" i="5" s="1"/>
  <c r="J290" i="5"/>
  <c r="I290" i="5"/>
  <c r="M290" i="5" s="1"/>
  <c r="J289" i="5"/>
  <c r="I289" i="5"/>
  <c r="M289" i="5" s="1"/>
  <c r="J288" i="5"/>
  <c r="I288" i="5"/>
  <c r="M288" i="5" s="1"/>
  <c r="J287" i="5"/>
  <c r="I287" i="5"/>
  <c r="M287" i="5" s="1"/>
  <c r="J286" i="5"/>
  <c r="I286" i="5"/>
  <c r="M286" i="5" s="1"/>
  <c r="J285" i="5"/>
  <c r="I285" i="5"/>
  <c r="M285" i="5" s="1"/>
  <c r="J284" i="5"/>
  <c r="I284" i="5"/>
  <c r="M284" i="5" s="1"/>
  <c r="J283" i="5"/>
  <c r="I283" i="5"/>
  <c r="M283" i="5" s="1"/>
  <c r="J282" i="5"/>
  <c r="I282" i="5"/>
  <c r="M282" i="5" s="1"/>
  <c r="J281" i="5"/>
  <c r="I281" i="5"/>
  <c r="M281" i="5" s="1"/>
  <c r="J280" i="5"/>
  <c r="I280" i="5"/>
  <c r="M280" i="5" s="1"/>
  <c r="J279" i="5"/>
  <c r="I279" i="5"/>
  <c r="M279" i="5" s="1"/>
  <c r="J278" i="5"/>
  <c r="I278" i="5"/>
  <c r="M278" i="5" s="1"/>
  <c r="J277" i="5"/>
  <c r="I277" i="5"/>
  <c r="M277" i="5" s="1"/>
  <c r="J276" i="5"/>
  <c r="I276" i="5"/>
  <c r="M276" i="5" s="1"/>
  <c r="J275" i="5"/>
  <c r="I275" i="5"/>
  <c r="M275" i="5" s="1"/>
  <c r="J274" i="5"/>
  <c r="I274" i="5"/>
  <c r="M274" i="5" s="1"/>
  <c r="J273" i="5"/>
  <c r="I273" i="5"/>
  <c r="M273" i="5" s="1"/>
  <c r="J272" i="5"/>
  <c r="I272" i="5"/>
  <c r="M272" i="5" s="1"/>
  <c r="J271" i="5"/>
  <c r="I271" i="5"/>
  <c r="M271" i="5" s="1"/>
  <c r="J270" i="5"/>
  <c r="I270" i="5"/>
  <c r="M270" i="5" s="1"/>
  <c r="J269" i="5"/>
  <c r="I269" i="5"/>
  <c r="M269" i="5" s="1"/>
  <c r="J268" i="5"/>
  <c r="I268" i="5"/>
  <c r="M268" i="5" s="1"/>
  <c r="J267" i="5"/>
  <c r="I267" i="5"/>
  <c r="M267" i="5" s="1"/>
  <c r="J266" i="5"/>
  <c r="I266" i="5"/>
  <c r="M266" i="5" s="1"/>
  <c r="J265" i="5"/>
  <c r="I265" i="5"/>
  <c r="M265" i="5" s="1"/>
  <c r="J264" i="5"/>
  <c r="I264" i="5"/>
  <c r="M264" i="5" s="1"/>
  <c r="J263" i="5"/>
  <c r="I263" i="5"/>
  <c r="M263" i="5" s="1"/>
  <c r="J262" i="5"/>
  <c r="I262" i="5"/>
  <c r="M262" i="5" s="1"/>
  <c r="J261" i="5"/>
  <c r="I261" i="5"/>
  <c r="M261" i="5" s="1"/>
  <c r="J260" i="5"/>
  <c r="I260" i="5"/>
  <c r="M260" i="5" s="1"/>
  <c r="J259" i="5"/>
  <c r="I259" i="5"/>
  <c r="M259" i="5" s="1"/>
  <c r="J258" i="5"/>
  <c r="I258" i="5"/>
  <c r="M258" i="5" s="1"/>
  <c r="J257" i="5"/>
  <c r="I257" i="5"/>
  <c r="M257" i="5" s="1"/>
  <c r="J256" i="5"/>
  <c r="I256" i="5"/>
  <c r="M256" i="5" s="1"/>
  <c r="J255" i="5"/>
  <c r="I255" i="5"/>
  <c r="M255" i="5" s="1"/>
  <c r="J254" i="5"/>
  <c r="I254" i="5"/>
  <c r="M254" i="5" s="1"/>
  <c r="J253" i="5"/>
  <c r="I253" i="5"/>
  <c r="M253" i="5" s="1"/>
  <c r="J252" i="5"/>
  <c r="I252" i="5"/>
  <c r="M252" i="5" s="1"/>
  <c r="J251" i="5"/>
  <c r="I251" i="5"/>
  <c r="M251" i="5" s="1"/>
  <c r="J250" i="5"/>
  <c r="I250" i="5"/>
  <c r="M250" i="5" s="1"/>
  <c r="J249" i="5"/>
  <c r="I249" i="5"/>
  <c r="M249" i="5" s="1"/>
  <c r="J248" i="5"/>
  <c r="I248" i="5"/>
  <c r="M248" i="5" s="1"/>
  <c r="J247" i="5"/>
  <c r="I247" i="5"/>
  <c r="M247" i="5" s="1"/>
  <c r="J246" i="5"/>
  <c r="I246" i="5"/>
  <c r="M246" i="5" s="1"/>
  <c r="J245" i="5"/>
  <c r="I245" i="5"/>
  <c r="M245" i="5" s="1"/>
  <c r="J244" i="5"/>
  <c r="I244" i="5"/>
  <c r="M244" i="5" s="1"/>
  <c r="J243" i="5"/>
  <c r="I243" i="5"/>
  <c r="M243" i="5" s="1"/>
  <c r="J242" i="5"/>
  <c r="I242" i="5"/>
  <c r="M242" i="5" s="1"/>
  <c r="J241" i="5"/>
  <c r="I241" i="5"/>
  <c r="M241" i="5" s="1"/>
  <c r="J240" i="5"/>
  <c r="I240" i="5"/>
  <c r="M240" i="5" s="1"/>
  <c r="J239" i="5"/>
  <c r="I239" i="5"/>
  <c r="M239" i="5" s="1"/>
  <c r="J238" i="5"/>
  <c r="I238" i="5"/>
  <c r="M238" i="5" s="1"/>
  <c r="J237" i="5"/>
  <c r="I237" i="5"/>
  <c r="M237" i="5" s="1"/>
  <c r="J236" i="5"/>
  <c r="I236" i="5"/>
  <c r="M236" i="5" s="1"/>
  <c r="J235" i="5"/>
  <c r="I235" i="5"/>
  <c r="M235" i="5" s="1"/>
  <c r="J234" i="5"/>
  <c r="I234" i="5"/>
  <c r="M234" i="5" s="1"/>
  <c r="J233" i="5"/>
  <c r="I233" i="5"/>
  <c r="M233" i="5" s="1"/>
  <c r="J232" i="5"/>
  <c r="I232" i="5"/>
  <c r="M232" i="5" s="1"/>
  <c r="J231" i="5"/>
  <c r="I231" i="5"/>
  <c r="M231" i="5" s="1"/>
  <c r="J230" i="5"/>
  <c r="I230" i="5"/>
  <c r="M230" i="5" s="1"/>
  <c r="J229" i="5"/>
  <c r="I229" i="5"/>
  <c r="M229" i="5" s="1"/>
  <c r="J228" i="5"/>
  <c r="I228" i="5"/>
  <c r="M228" i="5" s="1"/>
  <c r="J227" i="5"/>
  <c r="I227" i="5"/>
  <c r="M227" i="5" s="1"/>
  <c r="J226" i="5"/>
  <c r="I226" i="5"/>
  <c r="M226" i="5" s="1"/>
  <c r="J225" i="5"/>
  <c r="I225" i="5"/>
  <c r="M225" i="5" s="1"/>
  <c r="J224" i="5"/>
  <c r="I224" i="5"/>
  <c r="M224" i="5" s="1"/>
  <c r="J223" i="5"/>
  <c r="I223" i="5"/>
  <c r="M223" i="5" s="1"/>
  <c r="J222" i="5"/>
  <c r="I222" i="5"/>
  <c r="M222" i="5" s="1"/>
  <c r="J221" i="5"/>
  <c r="I221" i="5"/>
  <c r="M221" i="5" s="1"/>
  <c r="O221" i="5" s="1"/>
  <c r="Q221" i="5" s="1"/>
  <c r="J220" i="5"/>
  <c r="I220" i="5"/>
  <c r="M220" i="5" s="1"/>
  <c r="O220" i="5" s="1"/>
  <c r="Q220" i="5" s="1"/>
  <c r="J219" i="5"/>
  <c r="I219" i="5"/>
  <c r="M219" i="5" s="1"/>
  <c r="O219" i="5" s="1"/>
  <c r="Q219" i="5" s="1"/>
  <c r="J218" i="5"/>
  <c r="I218" i="5"/>
  <c r="M218" i="5" s="1"/>
  <c r="O218" i="5" s="1"/>
  <c r="Q218" i="5" s="1"/>
  <c r="J217" i="5"/>
  <c r="I217" i="5"/>
  <c r="M217" i="5" s="1"/>
  <c r="O217" i="5" s="1"/>
  <c r="Q217" i="5" s="1"/>
  <c r="J216" i="5"/>
  <c r="I216" i="5"/>
  <c r="M216" i="5" s="1"/>
  <c r="O216" i="5" s="1"/>
  <c r="Q216" i="5" s="1"/>
  <c r="J215" i="5"/>
  <c r="I215" i="5"/>
  <c r="M215" i="5" s="1"/>
  <c r="O215" i="5" s="1"/>
  <c r="Q215" i="5" s="1"/>
  <c r="J214" i="5"/>
  <c r="I214" i="5"/>
  <c r="M214" i="5" s="1"/>
  <c r="O214" i="5" s="1"/>
  <c r="Q214" i="5" s="1"/>
  <c r="J213" i="5"/>
  <c r="I213" i="5"/>
  <c r="M213" i="5" s="1"/>
  <c r="O213" i="5" s="1"/>
  <c r="Q213" i="5" s="1"/>
  <c r="J212" i="5"/>
  <c r="I212" i="5"/>
  <c r="M212" i="5" s="1"/>
  <c r="O212" i="5" s="1"/>
  <c r="Q212" i="5" s="1"/>
  <c r="J211" i="5"/>
  <c r="I211" i="5"/>
  <c r="M211" i="5" s="1"/>
  <c r="O211" i="5" s="1"/>
  <c r="Q211" i="5" s="1"/>
  <c r="J210" i="5"/>
  <c r="I210" i="5"/>
  <c r="M210" i="5" s="1"/>
  <c r="J209" i="5"/>
  <c r="I209" i="5"/>
  <c r="M209" i="5" s="1"/>
  <c r="J208" i="5"/>
  <c r="I208" i="5"/>
  <c r="M208" i="5" s="1"/>
  <c r="J207" i="5"/>
  <c r="I207" i="5"/>
  <c r="M207" i="5" s="1"/>
  <c r="J206" i="5"/>
  <c r="I206" i="5"/>
  <c r="M206" i="5" s="1"/>
  <c r="J205" i="5"/>
  <c r="I205" i="5"/>
  <c r="M205" i="5" s="1"/>
  <c r="J204" i="5"/>
  <c r="I204" i="5"/>
  <c r="M204" i="5" s="1"/>
  <c r="J203" i="5"/>
  <c r="I203" i="5"/>
  <c r="M203" i="5" s="1"/>
  <c r="J202" i="5"/>
  <c r="I202" i="5"/>
  <c r="M202" i="5" s="1"/>
  <c r="J201" i="5"/>
  <c r="I201" i="5"/>
  <c r="M201" i="5" s="1"/>
  <c r="J200" i="5"/>
  <c r="I200" i="5"/>
  <c r="M200" i="5" s="1"/>
  <c r="J199" i="5"/>
  <c r="I199" i="5"/>
  <c r="M199" i="5" s="1"/>
  <c r="J198" i="5"/>
  <c r="I198" i="5"/>
  <c r="M198" i="5" s="1"/>
  <c r="J197" i="5"/>
  <c r="I197" i="5"/>
  <c r="M197" i="5" s="1"/>
  <c r="J196" i="5"/>
  <c r="I196" i="5"/>
  <c r="M196" i="5" s="1"/>
  <c r="J195" i="5"/>
  <c r="I195" i="5"/>
  <c r="M195" i="5" s="1"/>
  <c r="J194" i="5"/>
  <c r="I194" i="5"/>
  <c r="M194" i="5" s="1"/>
  <c r="J193" i="5"/>
  <c r="I193" i="5"/>
  <c r="M193" i="5" s="1"/>
  <c r="J192" i="5"/>
  <c r="I192" i="5"/>
  <c r="M192" i="5" s="1"/>
  <c r="J191" i="5"/>
  <c r="I191" i="5"/>
  <c r="M191" i="5" s="1"/>
  <c r="J190" i="5"/>
  <c r="I190" i="5"/>
  <c r="M190" i="5" s="1"/>
  <c r="J189" i="5"/>
  <c r="I189" i="5"/>
  <c r="M189" i="5" s="1"/>
  <c r="J188" i="5"/>
  <c r="I188" i="5"/>
  <c r="M188" i="5" s="1"/>
  <c r="J187" i="5"/>
  <c r="I187" i="5"/>
  <c r="M187" i="5" s="1"/>
  <c r="J186" i="5"/>
  <c r="I186" i="5"/>
  <c r="M186" i="5" s="1"/>
  <c r="J185" i="5"/>
  <c r="I185" i="5"/>
  <c r="M185" i="5" s="1"/>
  <c r="J184" i="5"/>
  <c r="I184" i="5"/>
  <c r="M184" i="5" s="1"/>
  <c r="J183" i="5"/>
  <c r="I183" i="5"/>
  <c r="M183" i="5" s="1"/>
  <c r="J182" i="5"/>
  <c r="I182" i="5"/>
  <c r="M182" i="5" s="1"/>
  <c r="J181" i="5"/>
  <c r="I181" i="5"/>
  <c r="M181" i="5" s="1"/>
  <c r="J180" i="5"/>
  <c r="I180" i="5"/>
  <c r="M180" i="5" s="1"/>
  <c r="J179" i="5"/>
  <c r="I179" i="5"/>
  <c r="M179" i="5" s="1"/>
  <c r="J178" i="5"/>
  <c r="I178" i="5"/>
  <c r="M178" i="5" s="1"/>
  <c r="J177" i="5"/>
  <c r="I177" i="5"/>
  <c r="M177" i="5" s="1"/>
  <c r="J176" i="5"/>
  <c r="I176" i="5"/>
  <c r="M176" i="5" s="1"/>
  <c r="J175" i="5"/>
  <c r="I175" i="5"/>
  <c r="M175" i="5" s="1"/>
  <c r="J174" i="5"/>
  <c r="I174" i="5"/>
  <c r="M174" i="5" s="1"/>
  <c r="J173" i="5"/>
  <c r="I173" i="5"/>
  <c r="M173" i="5" s="1"/>
  <c r="J172" i="5"/>
  <c r="I172" i="5"/>
  <c r="M172" i="5" s="1"/>
  <c r="J171" i="5"/>
  <c r="I171" i="5"/>
  <c r="M171" i="5" s="1"/>
  <c r="J170" i="5"/>
  <c r="I170" i="5"/>
  <c r="M170" i="5" s="1"/>
  <c r="J169" i="5"/>
  <c r="I169" i="5"/>
  <c r="M169" i="5" s="1"/>
  <c r="J168" i="5"/>
  <c r="I168" i="5"/>
  <c r="M168" i="5" s="1"/>
  <c r="J167" i="5"/>
  <c r="I167" i="5"/>
  <c r="M167" i="5" s="1"/>
  <c r="J166" i="5"/>
  <c r="I166" i="5"/>
  <c r="M166" i="5" s="1"/>
  <c r="J165" i="5"/>
  <c r="I165" i="5"/>
  <c r="M165" i="5" s="1"/>
  <c r="J164" i="5"/>
  <c r="I164" i="5"/>
  <c r="M164" i="5" s="1"/>
  <c r="J163" i="5"/>
  <c r="I163" i="5"/>
  <c r="M163" i="5" s="1"/>
  <c r="J162" i="5"/>
  <c r="I162" i="5"/>
  <c r="M162" i="5" s="1"/>
  <c r="J161" i="5"/>
  <c r="I161" i="5"/>
  <c r="M161" i="5" s="1"/>
  <c r="J160" i="5"/>
  <c r="I160" i="5"/>
  <c r="M160" i="5" s="1"/>
  <c r="J159" i="5"/>
  <c r="I159" i="5"/>
  <c r="M159" i="5" s="1"/>
  <c r="J158" i="5"/>
  <c r="I158" i="5"/>
  <c r="M158" i="5" s="1"/>
  <c r="J157" i="5"/>
  <c r="I157" i="5"/>
  <c r="M157" i="5" s="1"/>
  <c r="J156" i="5"/>
  <c r="I156" i="5"/>
  <c r="M156" i="5" s="1"/>
  <c r="J155" i="5"/>
  <c r="I155" i="5"/>
  <c r="M155" i="5" s="1"/>
  <c r="J154" i="5"/>
  <c r="I154" i="5"/>
  <c r="M154" i="5" s="1"/>
  <c r="J153" i="5"/>
  <c r="I153" i="5"/>
  <c r="M153" i="5" s="1"/>
  <c r="J152" i="5"/>
  <c r="I152" i="5"/>
  <c r="M152" i="5" s="1"/>
  <c r="J151" i="5"/>
  <c r="I151" i="5"/>
  <c r="M151" i="5" s="1"/>
  <c r="J150" i="5"/>
  <c r="I150" i="5"/>
  <c r="M150" i="5" s="1"/>
  <c r="J149" i="5"/>
  <c r="I149" i="5"/>
  <c r="M149" i="5" s="1"/>
  <c r="J148" i="5"/>
  <c r="I148" i="5"/>
  <c r="M148" i="5" s="1"/>
  <c r="J147" i="5"/>
  <c r="I147" i="5"/>
  <c r="M147" i="5" s="1"/>
  <c r="J146" i="5"/>
  <c r="I146" i="5"/>
  <c r="M146" i="5" s="1"/>
  <c r="J145" i="5"/>
  <c r="I145" i="5"/>
  <c r="M145" i="5" s="1"/>
  <c r="J144" i="5"/>
  <c r="I144" i="5"/>
  <c r="M144" i="5" s="1"/>
  <c r="J143" i="5"/>
  <c r="I143" i="5"/>
  <c r="M143" i="5" s="1"/>
  <c r="J142" i="5"/>
  <c r="I142" i="5"/>
  <c r="M142" i="5" s="1"/>
  <c r="J141" i="5"/>
  <c r="I141" i="5"/>
  <c r="M141" i="5" s="1"/>
  <c r="J140" i="5"/>
  <c r="I140" i="5"/>
  <c r="M140" i="5" s="1"/>
  <c r="J139" i="5"/>
  <c r="I139" i="5"/>
  <c r="M139" i="5" s="1"/>
  <c r="J138" i="5"/>
  <c r="I138" i="5"/>
  <c r="M138" i="5" s="1"/>
  <c r="J137" i="5"/>
  <c r="I137" i="5"/>
  <c r="M137" i="5" s="1"/>
  <c r="J136" i="5"/>
  <c r="I136" i="5"/>
  <c r="M136" i="5" s="1"/>
  <c r="J135" i="5"/>
  <c r="I135" i="5"/>
  <c r="M135" i="5" s="1"/>
  <c r="J134" i="5"/>
  <c r="I134" i="5"/>
  <c r="M134" i="5" s="1"/>
  <c r="J133" i="5"/>
  <c r="I133" i="5"/>
  <c r="M133" i="5" s="1"/>
  <c r="J132" i="5"/>
  <c r="I132" i="5"/>
  <c r="M132" i="5" s="1"/>
  <c r="J131" i="5"/>
  <c r="I131" i="5"/>
  <c r="M131" i="5" s="1"/>
  <c r="J130" i="5"/>
  <c r="I130" i="5"/>
  <c r="M130" i="5" s="1"/>
  <c r="J129" i="5"/>
  <c r="I129" i="5"/>
  <c r="M129" i="5" s="1"/>
  <c r="J128" i="5"/>
  <c r="I128" i="5"/>
  <c r="M128" i="5" s="1"/>
  <c r="J127" i="5"/>
  <c r="I127" i="5"/>
  <c r="M127" i="5" s="1"/>
  <c r="J126" i="5"/>
  <c r="I126" i="5"/>
  <c r="M126" i="5" s="1"/>
  <c r="J125" i="5"/>
  <c r="I125" i="5"/>
  <c r="M125" i="5" s="1"/>
  <c r="J124" i="5"/>
  <c r="I124" i="5"/>
  <c r="M124" i="5" s="1"/>
  <c r="J123" i="5"/>
  <c r="I123" i="5"/>
  <c r="M123" i="5" s="1"/>
  <c r="J122" i="5"/>
  <c r="I122" i="5"/>
  <c r="M122" i="5" s="1"/>
  <c r="J121" i="5"/>
  <c r="I121" i="5"/>
  <c r="M121" i="5" s="1"/>
  <c r="J120" i="5"/>
  <c r="I120" i="5"/>
  <c r="M120" i="5" s="1"/>
  <c r="J119" i="5"/>
  <c r="I119" i="5"/>
  <c r="M119" i="5" s="1"/>
  <c r="J118" i="5"/>
  <c r="I118" i="5"/>
  <c r="M118" i="5" s="1"/>
  <c r="J117" i="5"/>
  <c r="I117" i="5"/>
  <c r="M117" i="5" s="1"/>
  <c r="J116" i="5"/>
  <c r="I116" i="5"/>
  <c r="M116" i="5" s="1"/>
  <c r="J115" i="5"/>
  <c r="I115" i="5"/>
  <c r="M115" i="5" s="1"/>
  <c r="J114" i="5"/>
  <c r="I114" i="5"/>
  <c r="M114" i="5" s="1"/>
  <c r="J113" i="5"/>
  <c r="I113" i="5"/>
  <c r="M113" i="5" s="1"/>
  <c r="J112" i="5"/>
  <c r="I112" i="5"/>
  <c r="M112" i="5" s="1"/>
  <c r="J111" i="5"/>
  <c r="I111" i="5"/>
  <c r="M111" i="5" s="1"/>
  <c r="J110" i="5"/>
  <c r="I110" i="5"/>
  <c r="M110" i="5" s="1"/>
  <c r="J109" i="5"/>
  <c r="I109" i="5"/>
  <c r="M109" i="5" s="1"/>
  <c r="O109" i="5" s="1"/>
  <c r="Q109" i="5" s="1"/>
  <c r="J108" i="5"/>
  <c r="I108" i="5"/>
  <c r="M108" i="5" s="1"/>
  <c r="O108" i="5" s="1"/>
  <c r="Q108" i="5" s="1"/>
  <c r="J107" i="5"/>
  <c r="I107" i="5"/>
  <c r="M107" i="5" s="1"/>
  <c r="O107" i="5" s="1"/>
  <c r="Q107" i="5" s="1"/>
  <c r="J106" i="5"/>
  <c r="I106" i="5"/>
  <c r="M106" i="5" s="1"/>
  <c r="O106" i="5" s="1"/>
  <c r="Q106" i="5" s="1"/>
  <c r="J105" i="5"/>
  <c r="I105" i="5"/>
  <c r="M105" i="5" s="1"/>
  <c r="O105" i="5" s="1"/>
  <c r="Q105" i="5" s="1"/>
  <c r="J104" i="5"/>
  <c r="I104" i="5"/>
  <c r="M104" i="5" s="1"/>
  <c r="O104" i="5" s="1"/>
  <c r="Q104" i="5" s="1"/>
  <c r="J103" i="5"/>
  <c r="I103" i="5"/>
  <c r="M103" i="5" s="1"/>
  <c r="O103" i="5" s="1"/>
  <c r="Q103" i="5" s="1"/>
  <c r="J102" i="5"/>
  <c r="I102" i="5"/>
  <c r="M102" i="5" s="1"/>
  <c r="O102" i="5" s="1"/>
  <c r="Q102" i="5" s="1"/>
  <c r="J101" i="5"/>
  <c r="I101" i="5"/>
  <c r="M101" i="5" s="1"/>
  <c r="O101" i="5" s="1"/>
  <c r="Q101" i="5" s="1"/>
  <c r="J100" i="5"/>
  <c r="I100" i="5"/>
  <c r="M100" i="5" s="1"/>
  <c r="O100" i="5" s="1"/>
  <c r="Q100" i="5" s="1"/>
  <c r="J99" i="5"/>
  <c r="I99" i="5"/>
  <c r="M99" i="5" s="1"/>
  <c r="O99" i="5" s="1"/>
  <c r="Q99" i="5" s="1"/>
  <c r="J98" i="5"/>
  <c r="I98" i="5"/>
  <c r="M98" i="5" s="1"/>
  <c r="O98" i="5" s="1"/>
  <c r="Q98" i="5" s="1"/>
  <c r="J97" i="5"/>
  <c r="I97" i="5"/>
  <c r="M97" i="5" s="1"/>
  <c r="O97" i="5" s="1"/>
  <c r="Q97" i="5" s="1"/>
  <c r="J96" i="5"/>
  <c r="I96" i="5"/>
  <c r="M96" i="5" s="1"/>
  <c r="O96" i="5" s="1"/>
  <c r="Q96" i="5" s="1"/>
  <c r="J95" i="5"/>
  <c r="I95" i="5"/>
  <c r="M95" i="5" s="1"/>
  <c r="O95" i="5" s="1"/>
  <c r="Q95" i="5" s="1"/>
  <c r="J94" i="5"/>
  <c r="I94" i="5"/>
  <c r="M94" i="5" s="1"/>
  <c r="O94" i="5" s="1"/>
  <c r="Q94" i="5" s="1"/>
  <c r="J93" i="5"/>
  <c r="I93" i="5"/>
  <c r="M93" i="5" s="1"/>
  <c r="O93" i="5" s="1"/>
  <c r="Q93" i="5" s="1"/>
  <c r="J92" i="5"/>
  <c r="I92" i="5"/>
  <c r="M92" i="5" s="1"/>
  <c r="O92" i="5" s="1"/>
  <c r="Q92" i="5" s="1"/>
  <c r="J91" i="5"/>
  <c r="I91" i="5"/>
  <c r="M91" i="5" s="1"/>
  <c r="O91" i="5" s="1"/>
  <c r="Q91" i="5" s="1"/>
  <c r="J90" i="5"/>
  <c r="I90" i="5"/>
  <c r="M90" i="5" s="1"/>
  <c r="O90" i="5" s="1"/>
  <c r="Q90" i="5" s="1"/>
  <c r="J89" i="5"/>
  <c r="I89" i="5"/>
  <c r="M89" i="5" s="1"/>
  <c r="O89" i="5" s="1"/>
  <c r="Q89" i="5" s="1"/>
  <c r="J88" i="5"/>
  <c r="I88" i="5"/>
  <c r="M88" i="5" s="1"/>
  <c r="O88" i="5" s="1"/>
  <c r="Q88" i="5" s="1"/>
  <c r="J87" i="5"/>
  <c r="I87" i="5"/>
  <c r="M87" i="5" s="1"/>
  <c r="O87" i="5" s="1"/>
  <c r="Q87" i="5" s="1"/>
  <c r="J86" i="5"/>
  <c r="I86" i="5"/>
  <c r="M86" i="5" s="1"/>
  <c r="O86" i="5" s="1"/>
  <c r="Q86" i="5" s="1"/>
  <c r="J85" i="5"/>
  <c r="I85" i="5"/>
  <c r="M85" i="5" s="1"/>
  <c r="O85" i="5" s="1"/>
  <c r="Q85" i="5" s="1"/>
  <c r="J84" i="5"/>
  <c r="I84" i="5"/>
  <c r="M84" i="5" s="1"/>
  <c r="O84" i="5" s="1"/>
  <c r="Q84" i="5" s="1"/>
  <c r="J83" i="5"/>
  <c r="I83" i="5"/>
  <c r="M83" i="5" s="1"/>
  <c r="O83" i="5" s="1"/>
  <c r="Q83" i="5" s="1"/>
  <c r="J82" i="5"/>
  <c r="I82" i="5"/>
  <c r="M82" i="5" s="1"/>
  <c r="O82" i="5" s="1"/>
  <c r="Q82" i="5" s="1"/>
  <c r="J81" i="5"/>
  <c r="I81" i="5"/>
  <c r="M81" i="5" s="1"/>
  <c r="O81" i="5" s="1"/>
  <c r="Q81" i="5" s="1"/>
  <c r="J80" i="5"/>
  <c r="I80" i="5"/>
  <c r="M80" i="5" s="1"/>
  <c r="O80" i="5" s="1"/>
  <c r="Q80" i="5" s="1"/>
  <c r="J79" i="5"/>
  <c r="I79" i="5"/>
  <c r="M79" i="5" s="1"/>
  <c r="O79" i="5" s="1"/>
  <c r="Q79" i="5" s="1"/>
  <c r="J78" i="5"/>
  <c r="I78" i="5"/>
  <c r="M78" i="5" s="1"/>
  <c r="O78" i="5" s="1"/>
  <c r="Q78" i="5" s="1"/>
  <c r="J77" i="5"/>
  <c r="I77" i="5"/>
  <c r="M77" i="5" s="1"/>
  <c r="O77" i="5" s="1"/>
  <c r="Q77" i="5" s="1"/>
  <c r="J76" i="5"/>
  <c r="I76" i="5"/>
  <c r="M76" i="5" s="1"/>
  <c r="O76" i="5" s="1"/>
  <c r="Q76" i="5" s="1"/>
  <c r="J75" i="5"/>
  <c r="I75" i="5"/>
  <c r="M75" i="5" s="1"/>
  <c r="O75" i="5" s="1"/>
  <c r="Q75" i="5" s="1"/>
  <c r="J74" i="5"/>
  <c r="I74" i="5"/>
  <c r="M74" i="5" s="1"/>
  <c r="O74" i="5" s="1"/>
  <c r="Q74" i="5" s="1"/>
  <c r="J73" i="5"/>
  <c r="I73" i="5"/>
  <c r="M73" i="5" s="1"/>
  <c r="O73" i="5" s="1"/>
  <c r="Q73" i="5" s="1"/>
  <c r="J72" i="5"/>
  <c r="I72" i="5"/>
  <c r="M72" i="5" s="1"/>
  <c r="O72" i="5" s="1"/>
  <c r="Q72" i="5" s="1"/>
  <c r="J71" i="5"/>
  <c r="I71" i="5"/>
  <c r="M71" i="5" s="1"/>
  <c r="O71" i="5" s="1"/>
  <c r="Q71" i="5" s="1"/>
  <c r="J70" i="5"/>
  <c r="I70" i="5"/>
  <c r="M70" i="5" s="1"/>
  <c r="O70" i="5" s="1"/>
  <c r="Q70" i="5" s="1"/>
  <c r="J69" i="5"/>
  <c r="I69" i="5"/>
  <c r="M69" i="5" s="1"/>
  <c r="O69" i="5" s="1"/>
  <c r="Q69" i="5" s="1"/>
  <c r="J68" i="5"/>
  <c r="I68" i="5"/>
  <c r="M68" i="5" s="1"/>
  <c r="O68" i="5" s="1"/>
  <c r="Q68" i="5" s="1"/>
  <c r="J67" i="5"/>
  <c r="I67" i="5"/>
  <c r="M67" i="5" s="1"/>
  <c r="O67" i="5" s="1"/>
  <c r="Q67" i="5" s="1"/>
  <c r="J66" i="5"/>
  <c r="I66" i="5"/>
  <c r="M66" i="5" s="1"/>
  <c r="O66" i="5" s="1"/>
  <c r="Q66" i="5" s="1"/>
  <c r="J65" i="5"/>
  <c r="I65" i="5"/>
  <c r="M65" i="5" s="1"/>
  <c r="O65" i="5" s="1"/>
  <c r="Q65" i="5" s="1"/>
  <c r="J64" i="5"/>
  <c r="I64" i="5"/>
  <c r="M64" i="5" s="1"/>
  <c r="O64" i="5" s="1"/>
  <c r="Q64" i="5" s="1"/>
  <c r="J63" i="5"/>
  <c r="I63" i="5"/>
  <c r="M63" i="5" s="1"/>
  <c r="O63" i="5" s="1"/>
  <c r="Q63" i="5" s="1"/>
  <c r="J62" i="5"/>
  <c r="I62" i="5"/>
  <c r="M62" i="5" s="1"/>
  <c r="O62" i="5" s="1"/>
  <c r="Q62" i="5" s="1"/>
  <c r="J61" i="5"/>
  <c r="I61" i="5"/>
  <c r="M61" i="5" s="1"/>
  <c r="O61" i="5" s="1"/>
  <c r="Q61" i="5" s="1"/>
  <c r="J60" i="5"/>
  <c r="I60" i="5"/>
  <c r="M60" i="5" s="1"/>
  <c r="O60" i="5" s="1"/>
  <c r="Q60" i="5" s="1"/>
  <c r="J59" i="5"/>
  <c r="I59" i="5"/>
  <c r="M59" i="5" s="1"/>
  <c r="O59" i="5" s="1"/>
  <c r="Q59" i="5" s="1"/>
  <c r="J58" i="5"/>
  <c r="I58" i="5"/>
  <c r="M58" i="5" s="1"/>
  <c r="O58" i="5" s="1"/>
  <c r="Q58" i="5" s="1"/>
  <c r="J57" i="5"/>
  <c r="I57" i="5"/>
  <c r="M57" i="5" s="1"/>
  <c r="O57" i="5" s="1"/>
  <c r="Q57" i="5" s="1"/>
  <c r="J56" i="5"/>
  <c r="I56" i="5"/>
  <c r="M56" i="5" s="1"/>
  <c r="O56" i="5" s="1"/>
  <c r="Q56" i="5" s="1"/>
  <c r="J55" i="5"/>
  <c r="I55" i="5"/>
  <c r="M55" i="5" s="1"/>
  <c r="O55" i="5" s="1"/>
  <c r="Q55" i="5" s="1"/>
  <c r="J54" i="5"/>
  <c r="I54" i="5"/>
  <c r="M54" i="5" s="1"/>
  <c r="O54" i="5" s="1"/>
  <c r="Q54" i="5" s="1"/>
  <c r="J53" i="5"/>
  <c r="I53" i="5"/>
  <c r="M53" i="5" s="1"/>
  <c r="O53" i="5" s="1"/>
  <c r="Q53" i="5" s="1"/>
  <c r="J52" i="5"/>
  <c r="I52" i="5"/>
  <c r="M52" i="5" s="1"/>
  <c r="O52" i="5" s="1"/>
  <c r="Q52" i="5" s="1"/>
  <c r="J51" i="5"/>
  <c r="I51" i="5"/>
  <c r="M51" i="5" s="1"/>
  <c r="O51" i="5" s="1"/>
  <c r="Q51" i="5" s="1"/>
  <c r="J50" i="5"/>
  <c r="I50" i="5"/>
  <c r="M50" i="5" s="1"/>
  <c r="O50" i="5" s="1"/>
  <c r="Q50" i="5" s="1"/>
  <c r="J49" i="5"/>
  <c r="I49" i="5"/>
  <c r="M49" i="5" s="1"/>
  <c r="O49" i="5" s="1"/>
  <c r="Q49" i="5" s="1"/>
  <c r="J48" i="5"/>
  <c r="I48" i="5"/>
  <c r="M48" i="5" s="1"/>
  <c r="O48" i="5" s="1"/>
  <c r="Q48" i="5" s="1"/>
  <c r="J47" i="5"/>
  <c r="I47" i="5"/>
  <c r="M47" i="5" s="1"/>
  <c r="O47" i="5" s="1"/>
  <c r="Q47" i="5" s="1"/>
  <c r="J46" i="5"/>
  <c r="I46" i="5"/>
  <c r="M46" i="5" s="1"/>
  <c r="O46" i="5" s="1"/>
  <c r="Q46" i="5" s="1"/>
  <c r="J45" i="5"/>
  <c r="I45" i="5"/>
  <c r="M45" i="5" s="1"/>
  <c r="J44" i="5"/>
  <c r="I44" i="5"/>
  <c r="M44" i="5" s="1"/>
  <c r="J43" i="5"/>
  <c r="I43" i="5"/>
  <c r="M43" i="5" s="1"/>
  <c r="J42" i="5"/>
  <c r="I42" i="5"/>
  <c r="M42" i="5" s="1"/>
  <c r="J41" i="5"/>
  <c r="I41" i="5"/>
  <c r="M41" i="5" s="1"/>
  <c r="J40" i="5"/>
  <c r="I40" i="5"/>
  <c r="M40" i="5" s="1"/>
  <c r="J39" i="5"/>
  <c r="I39" i="5"/>
  <c r="M39" i="5" s="1"/>
  <c r="J38" i="5"/>
  <c r="I38" i="5"/>
  <c r="M38" i="5" s="1"/>
  <c r="J37" i="5"/>
  <c r="I37" i="5"/>
  <c r="M37" i="5" s="1"/>
  <c r="J36" i="5"/>
  <c r="I36" i="5"/>
  <c r="M36" i="5" s="1"/>
  <c r="J35" i="5"/>
  <c r="I35" i="5"/>
  <c r="M35" i="5" s="1"/>
  <c r="J34" i="5"/>
  <c r="I34" i="5"/>
  <c r="M34" i="5" s="1"/>
  <c r="J33" i="5"/>
  <c r="I33" i="5"/>
  <c r="M33" i="5" s="1"/>
  <c r="J32" i="5"/>
  <c r="I32" i="5"/>
  <c r="M32" i="5" s="1"/>
  <c r="O32" i="5" s="1"/>
  <c r="Q32" i="5" s="1"/>
  <c r="J31" i="5"/>
  <c r="I31" i="5"/>
  <c r="M31" i="5" s="1"/>
  <c r="J30" i="5"/>
  <c r="I30" i="5"/>
  <c r="M30" i="5" s="1"/>
  <c r="J29" i="5"/>
  <c r="I29" i="5"/>
  <c r="M29" i="5" s="1"/>
  <c r="J28" i="5"/>
  <c r="I28" i="5"/>
  <c r="M28" i="5" s="1"/>
  <c r="J27" i="5"/>
  <c r="I27" i="5"/>
  <c r="M27" i="5" s="1"/>
  <c r="J26" i="5"/>
  <c r="I26" i="5"/>
  <c r="M26" i="5" s="1"/>
  <c r="J25" i="5"/>
  <c r="I25" i="5"/>
  <c r="M25" i="5" s="1"/>
  <c r="J24" i="5"/>
  <c r="I24" i="5"/>
  <c r="M24" i="5" s="1"/>
  <c r="J23" i="5"/>
  <c r="I23" i="5"/>
  <c r="M23" i="5" s="1"/>
  <c r="J22" i="5"/>
  <c r="I22" i="5"/>
  <c r="M22" i="5" s="1"/>
  <c r="J21" i="5"/>
  <c r="I21" i="5"/>
  <c r="M21" i="5" s="1"/>
  <c r="J20" i="5"/>
  <c r="I20" i="5"/>
  <c r="M20" i="5" s="1"/>
  <c r="J19" i="5"/>
  <c r="I19" i="5"/>
  <c r="M19" i="5" s="1"/>
  <c r="J18" i="5"/>
  <c r="I18" i="5"/>
  <c r="M18" i="5" s="1"/>
  <c r="J17" i="5"/>
  <c r="I17" i="5"/>
  <c r="M17" i="5" s="1"/>
  <c r="J16" i="5"/>
  <c r="I16" i="5"/>
  <c r="M16" i="5" s="1"/>
  <c r="J15" i="5"/>
  <c r="I15" i="5"/>
  <c r="M15" i="5" s="1"/>
  <c r="J14" i="5"/>
  <c r="I14" i="5"/>
  <c r="M14" i="5" s="1"/>
  <c r="J13" i="5"/>
  <c r="I13" i="5"/>
  <c r="M13" i="5" s="1"/>
  <c r="J12" i="5"/>
  <c r="I12" i="5"/>
  <c r="M12" i="5" s="1"/>
  <c r="J11" i="5"/>
  <c r="I11" i="5"/>
  <c r="M11" i="5" s="1"/>
  <c r="J10" i="5"/>
  <c r="I10" i="5"/>
  <c r="M10" i="5" s="1"/>
  <c r="J9" i="5"/>
  <c r="I9" i="5"/>
  <c r="M9" i="5" s="1"/>
  <c r="J8" i="5"/>
  <c r="I8" i="5"/>
  <c r="M8" i="5" s="1"/>
  <c r="J7" i="5"/>
  <c r="I7" i="5"/>
  <c r="M7" i="5" s="1"/>
  <c r="J6" i="5"/>
  <c r="I6" i="5"/>
  <c r="M6" i="5" s="1"/>
  <c r="J5" i="5"/>
  <c r="I5" i="5"/>
  <c r="M5" i="5" s="1"/>
  <c r="J4" i="5"/>
  <c r="I4" i="5"/>
  <c r="M4" i="5" s="1"/>
  <c r="P54" i="5" l="1"/>
  <c r="R54" i="5" s="1"/>
  <c r="P66" i="5"/>
  <c r="R66" i="5" s="1"/>
  <c r="P78" i="5"/>
  <c r="R78" i="5" s="1"/>
  <c r="P90" i="5"/>
  <c r="R90" i="5" s="1"/>
  <c r="P98" i="5"/>
  <c r="R98" i="5" s="1"/>
  <c r="P106" i="5"/>
  <c r="R106" i="5" s="1"/>
  <c r="P211" i="5"/>
  <c r="R211" i="5" s="1"/>
  <c r="P215" i="5"/>
  <c r="R215" i="5" s="1"/>
  <c r="P219" i="5"/>
  <c r="R219" i="5" s="1"/>
  <c r="P296" i="5"/>
  <c r="R296" i="5" s="1"/>
  <c r="P300" i="5"/>
  <c r="R300" i="5" s="1"/>
  <c r="P304" i="5"/>
  <c r="R304" i="5" s="1"/>
  <c r="P308" i="5"/>
  <c r="R308" i="5" s="1"/>
  <c r="P312" i="5"/>
  <c r="R312" i="5" s="1"/>
  <c r="P316" i="5"/>
  <c r="R316" i="5" s="1"/>
  <c r="P46" i="5"/>
  <c r="R46" i="5" s="1"/>
  <c r="P50" i="5"/>
  <c r="R50" i="5" s="1"/>
  <c r="P58" i="5"/>
  <c r="R58" i="5" s="1"/>
  <c r="P62" i="5"/>
  <c r="R62" i="5" s="1"/>
  <c r="P70" i="5"/>
  <c r="R70" i="5" s="1"/>
  <c r="P74" i="5"/>
  <c r="R74" i="5" s="1"/>
  <c r="P82" i="5"/>
  <c r="R82" i="5" s="1"/>
  <c r="P86" i="5"/>
  <c r="R86" i="5" s="1"/>
  <c r="P94" i="5"/>
  <c r="R94" i="5" s="1"/>
  <c r="P102" i="5"/>
  <c r="R102" i="5" s="1"/>
  <c r="P48" i="5"/>
  <c r="R48" i="5" s="1"/>
  <c r="P52" i="5"/>
  <c r="R52" i="5" s="1"/>
  <c r="P56" i="5"/>
  <c r="R56" i="5" s="1"/>
  <c r="P60" i="5"/>
  <c r="R60" i="5" s="1"/>
  <c r="P64" i="5"/>
  <c r="R64" i="5" s="1"/>
  <c r="P68" i="5"/>
  <c r="R68" i="5" s="1"/>
  <c r="P72" i="5"/>
  <c r="R72" i="5" s="1"/>
  <c r="P76" i="5"/>
  <c r="R76" i="5" s="1"/>
  <c r="P80" i="5"/>
  <c r="R80" i="5" s="1"/>
  <c r="P84" i="5"/>
  <c r="R84" i="5" s="1"/>
  <c r="P88" i="5"/>
  <c r="R88" i="5" s="1"/>
  <c r="P92" i="5"/>
  <c r="R92" i="5" s="1"/>
  <c r="P96" i="5"/>
  <c r="R96" i="5" s="1"/>
  <c r="P100" i="5"/>
  <c r="R100" i="5" s="1"/>
  <c r="P104" i="5"/>
  <c r="R104" i="5" s="1"/>
  <c r="P108" i="5"/>
  <c r="R108" i="5" s="1"/>
  <c r="P213" i="5"/>
  <c r="R213" i="5" s="1"/>
  <c r="P217" i="5"/>
  <c r="R217" i="5" s="1"/>
  <c r="P294" i="5"/>
  <c r="R294" i="5" s="1"/>
  <c r="P298" i="5"/>
  <c r="R298" i="5" s="1"/>
  <c r="P302" i="5"/>
  <c r="R302" i="5" s="1"/>
  <c r="P306" i="5"/>
  <c r="R306" i="5" s="1"/>
  <c r="P310" i="5"/>
  <c r="R310" i="5" s="1"/>
  <c r="P314" i="5"/>
  <c r="R314" i="5" s="1"/>
  <c r="P318" i="5"/>
  <c r="R318" i="5" s="1"/>
  <c r="O34" i="5"/>
  <c r="Q34" i="5" s="1"/>
  <c r="P34" i="5"/>
  <c r="R34" i="5" s="1"/>
  <c r="N34" i="5"/>
  <c r="O36" i="5"/>
  <c r="Q36" i="5" s="1"/>
  <c r="P36" i="5"/>
  <c r="R36" i="5" s="1"/>
  <c r="N36" i="5"/>
  <c r="O38" i="5"/>
  <c r="Q38" i="5" s="1"/>
  <c r="P38" i="5"/>
  <c r="R38" i="5" s="1"/>
  <c r="N38" i="5"/>
  <c r="O40" i="5"/>
  <c r="Q40" i="5" s="1"/>
  <c r="P40" i="5"/>
  <c r="R40" i="5" s="1"/>
  <c r="N40" i="5"/>
  <c r="O41" i="5"/>
  <c r="Q41" i="5" s="1"/>
  <c r="P41" i="5"/>
  <c r="R41" i="5" s="1"/>
  <c r="N41" i="5"/>
  <c r="O43" i="5"/>
  <c r="Q43" i="5" s="1"/>
  <c r="P43" i="5"/>
  <c r="R43" i="5" s="1"/>
  <c r="N43" i="5"/>
  <c r="O44" i="5"/>
  <c r="Q44" i="5" s="1"/>
  <c r="P44" i="5"/>
  <c r="R44" i="5" s="1"/>
  <c r="N44" i="5"/>
  <c r="O4" i="5"/>
  <c r="Q4" i="5" s="1"/>
  <c r="P4" i="5"/>
  <c r="R4" i="5" s="1"/>
  <c r="N4" i="5"/>
  <c r="P5" i="5"/>
  <c r="R5" i="5" s="1"/>
  <c r="N5" i="5"/>
  <c r="O5" i="5"/>
  <c r="Q5" i="5" s="1"/>
  <c r="P6" i="5"/>
  <c r="R6" i="5" s="1"/>
  <c r="N6" i="5"/>
  <c r="O6" i="5"/>
  <c r="Q6" i="5" s="1"/>
  <c r="O7" i="5"/>
  <c r="Q7" i="5" s="1"/>
  <c r="P7" i="5"/>
  <c r="R7" i="5" s="1"/>
  <c r="N7" i="5"/>
  <c r="O8" i="5"/>
  <c r="Q8" i="5" s="1"/>
  <c r="P8" i="5"/>
  <c r="R8" i="5" s="1"/>
  <c r="N8" i="5"/>
  <c r="O9" i="5"/>
  <c r="Q9" i="5" s="1"/>
  <c r="P9" i="5"/>
  <c r="R9" i="5" s="1"/>
  <c r="N9" i="5"/>
  <c r="O10" i="5"/>
  <c r="Q10" i="5" s="1"/>
  <c r="P10" i="5"/>
  <c r="R10" i="5" s="1"/>
  <c r="N10" i="5"/>
  <c r="O11" i="5"/>
  <c r="Q11" i="5" s="1"/>
  <c r="P11" i="5"/>
  <c r="R11" i="5" s="1"/>
  <c r="N11" i="5"/>
  <c r="P12" i="5"/>
  <c r="R12" i="5" s="1"/>
  <c r="N12" i="5"/>
  <c r="O12" i="5"/>
  <c r="Q12" i="5" s="1"/>
  <c r="O13" i="5"/>
  <c r="Q13" i="5" s="1"/>
  <c r="P13" i="5"/>
  <c r="R13" i="5" s="1"/>
  <c r="N13" i="5"/>
  <c r="P14" i="5"/>
  <c r="R14" i="5" s="1"/>
  <c r="N14" i="5"/>
  <c r="O14" i="5"/>
  <c r="Q14" i="5" s="1"/>
  <c r="O15" i="5"/>
  <c r="Q15" i="5" s="1"/>
  <c r="P15" i="5"/>
  <c r="R15" i="5" s="1"/>
  <c r="N15" i="5"/>
  <c r="P16" i="5"/>
  <c r="R16" i="5" s="1"/>
  <c r="N16" i="5"/>
  <c r="O16" i="5"/>
  <c r="Q16" i="5" s="1"/>
  <c r="O17" i="5"/>
  <c r="Q17" i="5" s="1"/>
  <c r="P17" i="5"/>
  <c r="R17" i="5" s="1"/>
  <c r="N17" i="5"/>
  <c r="P18" i="5"/>
  <c r="R18" i="5" s="1"/>
  <c r="N18" i="5"/>
  <c r="O18" i="5"/>
  <c r="Q18" i="5" s="1"/>
  <c r="O19" i="5"/>
  <c r="Q19" i="5" s="1"/>
  <c r="P19" i="5"/>
  <c r="R19" i="5" s="1"/>
  <c r="N19" i="5"/>
  <c r="P20" i="5"/>
  <c r="R20" i="5" s="1"/>
  <c r="N20" i="5"/>
  <c r="O20" i="5"/>
  <c r="Q20" i="5" s="1"/>
  <c r="O21" i="5"/>
  <c r="Q21" i="5" s="1"/>
  <c r="P21" i="5"/>
  <c r="R21" i="5" s="1"/>
  <c r="N21" i="5"/>
  <c r="P22" i="5"/>
  <c r="R22" i="5" s="1"/>
  <c r="N22" i="5"/>
  <c r="O22" i="5"/>
  <c r="Q22" i="5" s="1"/>
  <c r="O23" i="5"/>
  <c r="Q23" i="5" s="1"/>
  <c r="P23" i="5"/>
  <c r="R23" i="5" s="1"/>
  <c r="N23" i="5"/>
  <c r="O24" i="5"/>
  <c r="Q24" i="5" s="1"/>
  <c r="P24" i="5"/>
  <c r="R24" i="5" s="1"/>
  <c r="N24" i="5"/>
  <c r="P25" i="5"/>
  <c r="R25" i="5" s="1"/>
  <c r="N25" i="5"/>
  <c r="O25" i="5"/>
  <c r="Q25" i="5" s="1"/>
  <c r="O26" i="5"/>
  <c r="Q26" i="5" s="1"/>
  <c r="P26" i="5"/>
  <c r="R26" i="5" s="1"/>
  <c r="N26" i="5"/>
  <c r="O27" i="5"/>
  <c r="Q27" i="5" s="1"/>
  <c r="P27" i="5"/>
  <c r="R27" i="5" s="1"/>
  <c r="N27" i="5"/>
  <c r="O28" i="5"/>
  <c r="Q28" i="5" s="1"/>
  <c r="P28" i="5"/>
  <c r="R28" i="5" s="1"/>
  <c r="N28" i="5"/>
  <c r="P29" i="5"/>
  <c r="R29" i="5" s="1"/>
  <c r="N29" i="5"/>
  <c r="O29" i="5"/>
  <c r="Q29" i="5" s="1"/>
  <c r="P30" i="5"/>
  <c r="R30" i="5" s="1"/>
  <c r="N30" i="5"/>
  <c r="O30" i="5"/>
  <c r="Q30" i="5" s="1"/>
  <c r="O31" i="5"/>
  <c r="Q31" i="5" s="1"/>
  <c r="P31" i="5"/>
  <c r="R31" i="5" s="1"/>
  <c r="N31" i="5"/>
  <c r="O33" i="5"/>
  <c r="Q33" i="5" s="1"/>
  <c r="P33" i="5"/>
  <c r="R33" i="5" s="1"/>
  <c r="N33" i="5"/>
  <c r="O35" i="5"/>
  <c r="Q35" i="5" s="1"/>
  <c r="P35" i="5"/>
  <c r="R35" i="5" s="1"/>
  <c r="N35" i="5"/>
  <c r="O37" i="5"/>
  <c r="Q37" i="5" s="1"/>
  <c r="P37" i="5"/>
  <c r="R37" i="5" s="1"/>
  <c r="N37" i="5"/>
  <c r="O39" i="5"/>
  <c r="Q39" i="5" s="1"/>
  <c r="P39" i="5"/>
  <c r="R39" i="5" s="1"/>
  <c r="N39" i="5"/>
  <c r="O42" i="5"/>
  <c r="Q42" i="5" s="1"/>
  <c r="P42" i="5"/>
  <c r="R42" i="5" s="1"/>
  <c r="N42" i="5"/>
  <c r="O45" i="5"/>
  <c r="Q45" i="5" s="1"/>
  <c r="P45" i="5"/>
  <c r="R45" i="5" s="1"/>
  <c r="N45" i="5"/>
  <c r="P110" i="5"/>
  <c r="R110" i="5" s="1"/>
  <c r="O110" i="5"/>
  <c r="Q110" i="5" s="1"/>
  <c r="N32" i="5"/>
  <c r="P32" i="5"/>
  <c r="R32" i="5" s="1"/>
  <c r="N46" i="5"/>
  <c r="P47" i="5"/>
  <c r="R47" i="5" s="1"/>
  <c r="N48" i="5"/>
  <c r="P49" i="5"/>
  <c r="R49" i="5" s="1"/>
  <c r="N50" i="5"/>
  <c r="P51" i="5"/>
  <c r="R51" i="5" s="1"/>
  <c r="N52" i="5"/>
  <c r="P53" i="5"/>
  <c r="R53" i="5" s="1"/>
  <c r="N54" i="5"/>
  <c r="P55" i="5"/>
  <c r="R55" i="5" s="1"/>
  <c r="N56" i="5"/>
  <c r="P57" i="5"/>
  <c r="R57" i="5" s="1"/>
  <c r="N58" i="5"/>
  <c r="P59" i="5"/>
  <c r="R59" i="5" s="1"/>
  <c r="N60" i="5"/>
  <c r="P61" i="5"/>
  <c r="R61" i="5" s="1"/>
  <c r="N62" i="5"/>
  <c r="P63" i="5"/>
  <c r="R63" i="5" s="1"/>
  <c r="N64" i="5"/>
  <c r="P65" i="5"/>
  <c r="R65" i="5" s="1"/>
  <c r="N66" i="5"/>
  <c r="P67" i="5"/>
  <c r="R67" i="5" s="1"/>
  <c r="N68" i="5"/>
  <c r="P69" i="5"/>
  <c r="R69" i="5" s="1"/>
  <c r="N70" i="5"/>
  <c r="P71" i="5"/>
  <c r="R71" i="5" s="1"/>
  <c r="N72" i="5"/>
  <c r="P73" i="5"/>
  <c r="R73" i="5" s="1"/>
  <c r="N74" i="5"/>
  <c r="P75" i="5"/>
  <c r="R75" i="5" s="1"/>
  <c r="N76" i="5"/>
  <c r="P77" i="5"/>
  <c r="R77" i="5" s="1"/>
  <c r="N78" i="5"/>
  <c r="P79" i="5"/>
  <c r="R79" i="5" s="1"/>
  <c r="N80" i="5"/>
  <c r="P81" i="5"/>
  <c r="R81" i="5" s="1"/>
  <c r="N82" i="5"/>
  <c r="P83" i="5"/>
  <c r="R83" i="5" s="1"/>
  <c r="N84" i="5"/>
  <c r="P85" i="5"/>
  <c r="R85" i="5" s="1"/>
  <c r="N86" i="5"/>
  <c r="P87" i="5"/>
  <c r="R87" i="5" s="1"/>
  <c r="N88" i="5"/>
  <c r="P89" i="5"/>
  <c r="R89" i="5" s="1"/>
  <c r="N90" i="5"/>
  <c r="P91" i="5"/>
  <c r="R91" i="5" s="1"/>
  <c r="N92" i="5"/>
  <c r="P93" i="5"/>
  <c r="R93" i="5" s="1"/>
  <c r="N94" i="5"/>
  <c r="P95" i="5"/>
  <c r="R95" i="5" s="1"/>
  <c r="N96" i="5"/>
  <c r="P97" i="5"/>
  <c r="R97" i="5" s="1"/>
  <c r="N98" i="5"/>
  <c r="P99" i="5"/>
  <c r="R99" i="5" s="1"/>
  <c r="N100" i="5"/>
  <c r="P101" i="5"/>
  <c r="R101" i="5" s="1"/>
  <c r="N102" i="5"/>
  <c r="P103" i="5"/>
  <c r="R103" i="5" s="1"/>
  <c r="N104" i="5"/>
  <c r="P105" i="5"/>
  <c r="R105" i="5" s="1"/>
  <c r="N106" i="5"/>
  <c r="P107" i="5"/>
  <c r="R107" i="5" s="1"/>
  <c r="N108" i="5"/>
  <c r="P109" i="5"/>
  <c r="R109" i="5" s="1"/>
  <c r="N110" i="5"/>
  <c r="P111" i="5"/>
  <c r="R111" i="5" s="1"/>
  <c r="N111" i="5"/>
  <c r="O111" i="5"/>
  <c r="Q111" i="5" s="1"/>
  <c r="P112" i="5"/>
  <c r="R112" i="5" s="1"/>
  <c r="N112" i="5"/>
  <c r="O112" i="5"/>
  <c r="Q112" i="5" s="1"/>
  <c r="P113" i="5"/>
  <c r="R113" i="5" s="1"/>
  <c r="N113" i="5"/>
  <c r="O113" i="5"/>
  <c r="Q113" i="5" s="1"/>
  <c r="P114" i="5"/>
  <c r="R114" i="5" s="1"/>
  <c r="N114" i="5"/>
  <c r="O114" i="5"/>
  <c r="Q114" i="5" s="1"/>
  <c r="P115" i="5"/>
  <c r="R115" i="5" s="1"/>
  <c r="N115" i="5"/>
  <c r="O115" i="5"/>
  <c r="Q115" i="5" s="1"/>
  <c r="P116" i="5"/>
  <c r="R116" i="5" s="1"/>
  <c r="N116" i="5"/>
  <c r="O116" i="5"/>
  <c r="Q116" i="5" s="1"/>
  <c r="P117" i="5"/>
  <c r="R117" i="5" s="1"/>
  <c r="N117" i="5"/>
  <c r="O117" i="5"/>
  <c r="Q117" i="5" s="1"/>
  <c r="P118" i="5"/>
  <c r="R118" i="5" s="1"/>
  <c r="N118" i="5"/>
  <c r="O118" i="5"/>
  <c r="Q118" i="5" s="1"/>
  <c r="P119" i="5"/>
  <c r="R119" i="5" s="1"/>
  <c r="N119" i="5"/>
  <c r="O119" i="5"/>
  <c r="Q119" i="5" s="1"/>
  <c r="P120" i="5"/>
  <c r="R120" i="5" s="1"/>
  <c r="N120" i="5"/>
  <c r="O120" i="5"/>
  <c r="Q120" i="5" s="1"/>
  <c r="P121" i="5"/>
  <c r="R121" i="5" s="1"/>
  <c r="N121" i="5"/>
  <c r="O121" i="5"/>
  <c r="Q121" i="5" s="1"/>
  <c r="P122" i="5"/>
  <c r="R122" i="5" s="1"/>
  <c r="N122" i="5"/>
  <c r="O122" i="5"/>
  <c r="Q122" i="5" s="1"/>
  <c r="P123" i="5"/>
  <c r="R123" i="5" s="1"/>
  <c r="N123" i="5"/>
  <c r="O123" i="5"/>
  <c r="Q123" i="5" s="1"/>
  <c r="P124" i="5"/>
  <c r="R124" i="5" s="1"/>
  <c r="N124" i="5"/>
  <c r="O124" i="5"/>
  <c r="Q124" i="5" s="1"/>
  <c r="P125" i="5"/>
  <c r="R125" i="5" s="1"/>
  <c r="N125" i="5"/>
  <c r="O125" i="5"/>
  <c r="Q125" i="5" s="1"/>
  <c r="P126" i="5"/>
  <c r="R126" i="5" s="1"/>
  <c r="N126" i="5"/>
  <c r="O126" i="5"/>
  <c r="Q126" i="5" s="1"/>
  <c r="P127" i="5"/>
  <c r="R127" i="5" s="1"/>
  <c r="N127" i="5"/>
  <c r="O127" i="5"/>
  <c r="Q127" i="5" s="1"/>
  <c r="P128" i="5"/>
  <c r="R128" i="5" s="1"/>
  <c r="N128" i="5"/>
  <c r="O128" i="5"/>
  <c r="Q128" i="5" s="1"/>
  <c r="P129" i="5"/>
  <c r="R129" i="5" s="1"/>
  <c r="N129" i="5"/>
  <c r="O129" i="5"/>
  <c r="Q129" i="5" s="1"/>
  <c r="P130" i="5"/>
  <c r="R130" i="5" s="1"/>
  <c r="N130" i="5"/>
  <c r="O130" i="5"/>
  <c r="Q130" i="5" s="1"/>
  <c r="P131" i="5"/>
  <c r="R131" i="5" s="1"/>
  <c r="N131" i="5"/>
  <c r="O131" i="5"/>
  <c r="Q131" i="5" s="1"/>
  <c r="P132" i="5"/>
  <c r="R132" i="5" s="1"/>
  <c r="N132" i="5"/>
  <c r="O132" i="5"/>
  <c r="Q132" i="5" s="1"/>
  <c r="P133" i="5"/>
  <c r="R133" i="5" s="1"/>
  <c r="N133" i="5"/>
  <c r="O133" i="5"/>
  <c r="Q133" i="5" s="1"/>
  <c r="P134" i="5"/>
  <c r="R134" i="5" s="1"/>
  <c r="N134" i="5"/>
  <c r="O134" i="5"/>
  <c r="Q134" i="5" s="1"/>
  <c r="P135" i="5"/>
  <c r="R135" i="5" s="1"/>
  <c r="N135" i="5"/>
  <c r="O135" i="5"/>
  <c r="Q135" i="5" s="1"/>
  <c r="P136" i="5"/>
  <c r="R136" i="5" s="1"/>
  <c r="N136" i="5"/>
  <c r="O136" i="5"/>
  <c r="Q136" i="5" s="1"/>
  <c r="P137" i="5"/>
  <c r="R137" i="5" s="1"/>
  <c r="N137" i="5"/>
  <c r="O137" i="5"/>
  <c r="Q137" i="5" s="1"/>
  <c r="P138" i="5"/>
  <c r="R138" i="5" s="1"/>
  <c r="N138" i="5"/>
  <c r="O138" i="5"/>
  <c r="Q138" i="5" s="1"/>
  <c r="P139" i="5"/>
  <c r="R139" i="5" s="1"/>
  <c r="N139" i="5"/>
  <c r="O139" i="5"/>
  <c r="Q139" i="5" s="1"/>
  <c r="P140" i="5"/>
  <c r="R140" i="5" s="1"/>
  <c r="N140" i="5"/>
  <c r="O140" i="5"/>
  <c r="Q140" i="5" s="1"/>
  <c r="P141" i="5"/>
  <c r="R141" i="5" s="1"/>
  <c r="N141" i="5"/>
  <c r="O141" i="5"/>
  <c r="Q141" i="5" s="1"/>
  <c r="P142" i="5"/>
  <c r="R142" i="5" s="1"/>
  <c r="N142" i="5"/>
  <c r="O142" i="5"/>
  <c r="Q142" i="5" s="1"/>
  <c r="P143" i="5"/>
  <c r="R143" i="5" s="1"/>
  <c r="N143" i="5"/>
  <c r="O143" i="5"/>
  <c r="Q143" i="5" s="1"/>
  <c r="P144" i="5"/>
  <c r="R144" i="5" s="1"/>
  <c r="N144" i="5"/>
  <c r="O144" i="5"/>
  <c r="Q144" i="5" s="1"/>
  <c r="P145" i="5"/>
  <c r="R145" i="5" s="1"/>
  <c r="N145" i="5"/>
  <c r="O145" i="5"/>
  <c r="Q145" i="5" s="1"/>
  <c r="P146" i="5"/>
  <c r="R146" i="5" s="1"/>
  <c r="N146" i="5"/>
  <c r="O146" i="5"/>
  <c r="Q146" i="5" s="1"/>
  <c r="P147" i="5"/>
  <c r="R147" i="5" s="1"/>
  <c r="N147" i="5"/>
  <c r="O147" i="5"/>
  <c r="Q147" i="5" s="1"/>
  <c r="P148" i="5"/>
  <c r="R148" i="5" s="1"/>
  <c r="N148" i="5"/>
  <c r="O148" i="5"/>
  <c r="Q148" i="5" s="1"/>
  <c r="P149" i="5"/>
  <c r="R149" i="5" s="1"/>
  <c r="N149" i="5"/>
  <c r="O149" i="5"/>
  <c r="Q149" i="5" s="1"/>
  <c r="P150" i="5"/>
  <c r="R150" i="5" s="1"/>
  <c r="N150" i="5"/>
  <c r="O150" i="5"/>
  <c r="Q150" i="5" s="1"/>
  <c r="P151" i="5"/>
  <c r="R151" i="5" s="1"/>
  <c r="N151" i="5"/>
  <c r="O151" i="5"/>
  <c r="Q151" i="5" s="1"/>
  <c r="P152" i="5"/>
  <c r="R152" i="5" s="1"/>
  <c r="N152" i="5"/>
  <c r="O152" i="5"/>
  <c r="Q152" i="5" s="1"/>
  <c r="P153" i="5"/>
  <c r="R153" i="5" s="1"/>
  <c r="N153" i="5"/>
  <c r="O153" i="5"/>
  <c r="Q153" i="5" s="1"/>
  <c r="P154" i="5"/>
  <c r="R154" i="5" s="1"/>
  <c r="N154" i="5"/>
  <c r="O154" i="5"/>
  <c r="Q154" i="5" s="1"/>
  <c r="P155" i="5"/>
  <c r="R155" i="5" s="1"/>
  <c r="N155" i="5"/>
  <c r="O155" i="5"/>
  <c r="Q155" i="5" s="1"/>
  <c r="P156" i="5"/>
  <c r="R156" i="5" s="1"/>
  <c r="N156" i="5"/>
  <c r="O156" i="5"/>
  <c r="Q156" i="5" s="1"/>
  <c r="P157" i="5"/>
  <c r="R157" i="5" s="1"/>
  <c r="N157" i="5"/>
  <c r="O157" i="5"/>
  <c r="Q157" i="5" s="1"/>
  <c r="P158" i="5"/>
  <c r="R158" i="5" s="1"/>
  <c r="N158" i="5"/>
  <c r="O158" i="5"/>
  <c r="Q158" i="5" s="1"/>
  <c r="P159" i="5"/>
  <c r="R159" i="5" s="1"/>
  <c r="N159" i="5"/>
  <c r="O159" i="5"/>
  <c r="Q159" i="5" s="1"/>
  <c r="P160" i="5"/>
  <c r="R160" i="5" s="1"/>
  <c r="N160" i="5"/>
  <c r="O160" i="5"/>
  <c r="Q160" i="5" s="1"/>
  <c r="P161" i="5"/>
  <c r="R161" i="5" s="1"/>
  <c r="N161" i="5"/>
  <c r="O161" i="5"/>
  <c r="Q161" i="5" s="1"/>
  <c r="P162" i="5"/>
  <c r="R162" i="5" s="1"/>
  <c r="N162" i="5"/>
  <c r="O162" i="5"/>
  <c r="Q162" i="5" s="1"/>
  <c r="P163" i="5"/>
  <c r="R163" i="5" s="1"/>
  <c r="N163" i="5"/>
  <c r="O163" i="5"/>
  <c r="Q163" i="5" s="1"/>
  <c r="P164" i="5"/>
  <c r="R164" i="5" s="1"/>
  <c r="N164" i="5"/>
  <c r="O164" i="5"/>
  <c r="Q164" i="5" s="1"/>
  <c r="P165" i="5"/>
  <c r="R165" i="5" s="1"/>
  <c r="N165" i="5"/>
  <c r="O165" i="5"/>
  <c r="Q165" i="5" s="1"/>
  <c r="P166" i="5"/>
  <c r="R166" i="5" s="1"/>
  <c r="N166" i="5"/>
  <c r="O166" i="5"/>
  <c r="Q166" i="5" s="1"/>
  <c r="P167" i="5"/>
  <c r="R167" i="5" s="1"/>
  <c r="N167" i="5"/>
  <c r="O167" i="5"/>
  <c r="Q167" i="5" s="1"/>
  <c r="P168" i="5"/>
  <c r="R168" i="5" s="1"/>
  <c r="N168" i="5"/>
  <c r="O168" i="5"/>
  <c r="Q168" i="5" s="1"/>
  <c r="P169" i="5"/>
  <c r="R169" i="5" s="1"/>
  <c r="N169" i="5"/>
  <c r="O169" i="5"/>
  <c r="Q169" i="5" s="1"/>
  <c r="P170" i="5"/>
  <c r="R170" i="5" s="1"/>
  <c r="N170" i="5"/>
  <c r="O170" i="5"/>
  <c r="Q170" i="5" s="1"/>
  <c r="P171" i="5"/>
  <c r="R171" i="5" s="1"/>
  <c r="N171" i="5"/>
  <c r="O171" i="5"/>
  <c r="Q171" i="5" s="1"/>
  <c r="P172" i="5"/>
  <c r="R172" i="5" s="1"/>
  <c r="N172" i="5"/>
  <c r="O172" i="5"/>
  <c r="Q172" i="5" s="1"/>
  <c r="P173" i="5"/>
  <c r="R173" i="5" s="1"/>
  <c r="N173" i="5"/>
  <c r="O173" i="5"/>
  <c r="Q173" i="5" s="1"/>
  <c r="P174" i="5"/>
  <c r="R174" i="5" s="1"/>
  <c r="N174" i="5"/>
  <c r="O174" i="5"/>
  <c r="Q174" i="5" s="1"/>
  <c r="P175" i="5"/>
  <c r="R175" i="5" s="1"/>
  <c r="N175" i="5"/>
  <c r="O175" i="5"/>
  <c r="Q175" i="5" s="1"/>
  <c r="P176" i="5"/>
  <c r="R176" i="5" s="1"/>
  <c r="N176" i="5"/>
  <c r="O176" i="5"/>
  <c r="Q176" i="5" s="1"/>
  <c r="P177" i="5"/>
  <c r="R177" i="5" s="1"/>
  <c r="N177" i="5"/>
  <c r="O177" i="5"/>
  <c r="Q177" i="5" s="1"/>
  <c r="P178" i="5"/>
  <c r="R178" i="5" s="1"/>
  <c r="N178" i="5"/>
  <c r="O178" i="5"/>
  <c r="Q178" i="5" s="1"/>
  <c r="P179" i="5"/>
  <c r="R179" i="5" s="1"/>
  <c r="N179" i="5"/>
  <c r="O179" i="5"/>
  <c r="Q179" i="5" s="1"/>
  <c r="P180" i="5"/>
  <c r="R180" i="5" s="1"/>
  <c r="N180" i="5"/>
  <c r="O180" i="5"/>
  <c r="Q180" i="5" s="1"/>
  <c r="P181" i="5"/>
  <c r="R181" i="5" s="1"/>
  <c r="N181" i="5"/>
  <c r="O181" i="5"/>
  <c r="Q181" i="5" s="1"/>
  <c r="P182" i="5"/>
  <c r="R182" i="5" s="1"/>
  <c r="N182" i="5"/>
  <c r="O182" i="5"/>
  <c r="Q182" i="5" s="1"/>
  <c r="P183" i="5"/>
  <c r="R183" i="5" s="1"/>
  <c r="N183" i="5"/>
  <c r="O183" i="5"/>
  <c r="Q183" i="5" s="1"/>
  <c r="P184" i="5"/>
  <c r="R184" i="5" s="1"/>
  <c r="N184" i="5"/>
  <c r="O184" i="5"/>
  <c r="Q184" i="5" s="1"/>
  <c r="P185" i="5"/>
  <c r="R185" i="5" s="1"/>
  <c r="N185" i="5"/>
  <c r="O185" i="5"/>
  <c r="Q185" i="5" s="1"/>
  <c r="P186" i="5"/>
  <c r="R186" i="5" s="1"/>
  <c r="N186" i="5"/>
  <c r="O186" i="5"/>
  <c r="Q186" i="5" s="1"/>
  <c r="P187" i="5"/>
  <c r="R187" i="5" s="1"/>
  <c r="N187" i="5"/>
  <c r="O187" i="5"/>
  <c r="Q187" i="5" s="1"/>
  <c r="P188" i="5"/>
  <c r="R188" i="5" s="1"/>
  <c r="N188" i="5"/>
  <c r="O188" i="5"/>
  <c r="Q188" i="5" s="1"/>
  <c r="P189" i="5"/>
  <c r="R189" i="5" s="1"/>
  <c r="N189" i="5"/>
  <c r="O189" i="5"/>
  <c r="Q189" i="5" s="1"/>
  <c r="P190" i="5"/>
  <c r="R190" i="5" s="1"/>
  <c r="N190" i="5"/>
  <c r="O190" i="5"/>
  <c r="Q190" i="5" s="1"/>
  <c r="P191" i="5"/>
  <c r="R191" i="5" s="1"/>
  <c r="N191" i="5"/>
  <c r="O191" i="5"/>
  <c r="Q191" i="5" s="1"/>
  <c r="P192" i="5"/>
  <c r="R192" i="5" s="1"/>
  <c r="N192" i="5"/>
  <c r="O192" i="5"/>
  <c r="Q192" i="5" s="1"/>
  <c r="P193" i="5"/>
  <c r="R193" i="5" s="1"/>
  <c r="N193" i="5"/>
  <c r="O193" i="5"/>
  <c r="Q193" i="5" s="1"/>
  <c r="P194" i="5"/>
  <c r="R194" i="5" s="1"/>
  <c r="N194" i="5"/>
  <c r="O194" i="5"/>
  <c r="Q194" i="5" s="1"/>
  <c r="P195" i="5"/>
  <c r="R195" i="5" s="1"/>
  <c r="N195" i="5"/>
  <c r="O195" i="5"/>
  <c r="Q195" i="5" s="1"/>
  <c r="P196" i="5"/>
  <c r="R196" i="5" s="1"/>
  <c r="N196" i="5"/>
  <c r="O196" i="5"/>
  <c r="Q196" i="5" s="1"/>
  <c r="P197" i="5"/>
  <c r="R197" i="5" s="1"/>
  <c r="N197" i="5"/>
  <c r="O197" i="5"/>
  <c r="Q197" i="5" s="1"/>
  <c r="P198" i="5"/>
  <c r="R198" i="5" s="1"/>
  <c r="N198" i="5"/>
  <c r="O198" i="5"/>
  <c r="Q198" i="5" s="1"/>
  <c r="P199" i="5"/>
  <c r="R199" i="5" s="1"/>
  <c r="N199" i="5"/>
  <c r="O199" i="5"/>
  <c r="Q199" i="5" s="1"/>
  <c r="P200" i="5"/>
  <c r="R200" i="5" s="1"/>
  <c r="N200" i="5"/>
  <c r="O200" i="5"/>
  <c r="Q200" i="5" s="1"/>
  <c r="P201" i="5"/>
  <c r="R201" i="5" s="1"/>
  <c r="N201" i="5"/>
  <c r="O201" i="5"/>
  <c r="Q201" i="5" s="1"/>
  <c r="P202" i="5"/>
  <c r="R202" i="5" s="1"/>
  <c r="N202" i="5"/>
  <c r="O202" i="5"/>
  <c r="Q202" i="5" s="1"/>
  <c r="P203" i="5"/>
  <c r="R203" i="5" s="1"/>
  <c r="N203" i="5"/>
  <c r="O203" i="5"/>
  <c r="Q203" i="5" s="1"/>
  <c r="P204" i="5"/>
  <c r="R204" i="5" s="1"/>
  <c r="N204" i="5"/>
  <c r="O204" i="5"/>
  <c r="Q204" i="5" s="1"/>
  <c r="P205" i="5"/>
  <c r="R205" i="5" s="1"/>
  <c r="N205" i="5"/>
  <c r="O205" i="5"/>
  <c r="Q205" i="5" s="1"/>
  <c r="P206" i="5"/>
  <c r="R206" i="5" s="1"/>
  <c r="N206" i="5"/>
  <c r="O206" i="5"/>
  <c r="Q206" i="5" s="1"/>
  <c r="P207" i="5"/>
  <c r="R207" i="5" s="1"/>
  <c r="N207" i="5"/>
  <c r="O207" i="5"/>
  <c r="Q207" i="5" s="1"/>
  <c r="P208" i="5"/>
  <c r="R208" i="5" s="1"/>
  <c r="N208" i="5"/>
  <c r="O208" i="5"/>
  <c r="Q208" i="5" s="1"/>
  <c r="P209" i="5"/>
  <c r="R209" i="5" s="1"/>
  <c r="N209" i="5"/>
  <c r="O209" i="5"/>
  <c r="Q209" i="5" s="1"/>
  <c r="P210" i="5"/>
  <c r="R210" i="5" s="1"/>
  <c r="N210" i="5"/>
  <c r="O210" i="5"/>
  <c r="Q210" i="5" s="1"/>
  <c r="N47" i="5"/>
  <c r="N49" i="5"/>
  <c r="N51" i="5"/>
  <c r="N53" i="5"/>
  <c r="N55" i="5"/>
  <c r="N57" i="5"/>
  <c r="N59" i="5"/>
  <c r="N61" i="5"/>
  <c r="N63" i="5"/>
  <c r="N65" i="5"/>
  <c r="N67" i="5"/>
  <c r="N69" i="5"/>
  <c r="N71" i="5"/>
  <c r="N73" i="5"/>
  <c r="N75" i="5"/>
  <c r="N77" i="5"/>
  <c r="N79" i="5"/>
  <c r="N81" i="5"/>
  <c r="N83" i="5"/>
  <c r="N85" i="5"/>
  <c r="N87" i="5"/>
  <c r="N89" i="5"/>
  <c r="N91" i="5"/>
  <c r="N93" i="5"/>
  <c r="N95" i="5"/>
  <c r="N97" i="5"/>
  <c r="N99" i="5"/>
  <c r="N101" i="5"/>
  <c r="N103" i="5"/>
  <c r="N105" i="5"/>
  <c r="N107" i="5"/>
  <c r="N109" i="5"/>
  <c r="O222" i="5"/>
  <c r="Q222" i="5" s="1"/>
  <c r="P222" i="5"/>
  <c r="R222" i="5" s="1"/>
  <c r="N222" i="5"/>
  <c r="O223" i="5"/>
  <c r="Q223" i="5" s="1"/>
  <c r="P223" i="5"/>
  <c r="R223" i="5" s="1"/>
  <c r="N223" i="5"/>
  <c r="O224" i="5"/>
  <c r="Q224" i="5" s="1"/>
  <c r="P224" i="5"/>
  <c r="R224" i="5" s="1"/>
  <c r="N224" i="5"/>
  <c r="O225" i="5"/>
  <c r="Q225" i="5" s="1"/>
  <c r="P225" i="5"/>
  <c r="R225" i="5" s="1"/>
  <c r="N225" i="5"/>
  <c r="O226" i="5"/>
  <c r="Q226" i="5" s="1"/>
  <c r="P226" i="5"/>
  <c r="R226" i="5" s="1"/>
  <c r="N226" i="5"/>
  <c r="O227" i="5"/>
  <c r="Q227" i="5" s="1"/>
  <c r="P227" i="5"/>
  <c r="R227" i="5" s="1"/>
  <c r="N227" i="5"/>
  <c r="O228" i="5"/>
  <c r="Q228" i="5" s="1"/>
  <c r="P228" i="5"/>
  <c r="R228" i="5" s="1"/>
  <c r="N228" i="5"/>
  <c r="O229" i="5"/>
  <c r="Q229" i="5" s="1"/>
  <c r="P229" i="5"/>
  <c r="R229" i="5" s="1"/>
  <c r="N229" i="5"/>
  <c r="O230" i="5"/>
  <c r="Q230" i="5" s="1"/>
  <c r="P230" i="5"/>
  <c r="R230" i="5" s="1"/>
  <c r="N230" i="5"/>
  <c r="O231" i="5"/>
  <c r="Q231" i="5" s="1"/>
  <c r="P231" i="5"/>
  <c r="R231" i="5" s="1"/>
  <c r="N231" i="5"/>
  <c r="O232" i="5"/>
  <c r="Q232" i="5" s="1"/>
  <c r="P232" i="5"/>
  <c r="R232" i="5" s="1"/>
  <c r="N232" i="5"/>
  <c r="O233" i="5"/>
  <c r="Q233" i="5" s="1"/>
  <c r="P233" i="5"/>
  <c r="R233" i="5" s="1"/>
  <c r="N233" i="5"/>
  <c r="O234" i="5"/>
  <c r="Q234" i="5" s="1"/>
  <c r="P234" i="5"/>
  <c r="R234" i="5" s="1"/>
  <c r="N234" i="5"/>
  <c r="O235" i="5"/>
  <c r="Q235" i="5" s="1"/>
  <c r="P235" i="5"/>
  <c r="R235" i="5" s="1"/>
  <c r="N235" i="5"/>
  <c r="O236" i="5"/>
  <c r="Q236" i="5" s="1"/>
  <c r="P236" i="5"/>
  <c r="R236" i="5" s="1"/>
  <c r="N236" i="5"/>
  <c r="O237" i="5"/>
  <c r="Q237" i="5" s="1"/>
  <c r="P237" i="5"/>
  <c r="R237" i="5" s="1"/>
  <c r="N237" i="5"/>
  <c r="O238" i="5"/>
  <c r="Q238" i="5" s="1"/>
  <c r="P238" i="5"/>
  <c r="R238" i="5" s="1"/>
  <c r="N238" i="5"/>
  <c r="O239" i="5"/>
  <c r="Q239" i="5" s="1"/>
  <c r="P239" i="5"/>
  <c r="R239" i="5" s="1"/>
  <c r="N239" i="5"/>
  <c r="O240" i="5"/>
  <c r="Q240" i="5" s="1"/>
  <c r="P240" i="5"/>
  <c r="R240" i="5" s="1"/>
  <c r="N240" i="5"/>
  <c r="O241" i="5"/>
  <c r="Q241" i="5" s="1"/>
  <c r="P241" i="5"/>
  <c r="R241" i="5" s="1"/>
  <c r="N241" i="5"/>
  <c r="O242" i="5"/>
  <c r="Q242" i="5" s="1"/>
  <c r="P242" i="5"/>
  <c r="R242" i="5" s="1"/>
  <c r="N242" i="5"/>
  <c r="O243" i="5"/>
  <c r="Q243" i="5" s="1"/>
  <c r="P243" i="5"/>
  <c r="R243" i="5" s="1"/>
  <c r="N243" i="5"/>
  <c r="O244" i="5"/>
  <c r="Q244" i="5" s="1"/>
  <c r="P244" i="5"/>
  <c r="R244" i="5" s="1"/>
  <c r="N244" i="5"/>
  <c r="O245" i="5"/>
  <c r="Q245" i="5" s="1"/>
  <c r="P245" i="5"/>
  <c r="R245" i="5" s="1"/>
  <c r="N245" i="5"/>
  <c r="O246" i="5"/>
  <c r="Q246" i="5" s="1"/>
  <c r="P246" i="5"/>
  <c r="R246" i="5" s="1"/>
  <c r="N246" i="5"/>
  <c r="O247" i="5"/>
  <c r="Q247" i="5" s="1"/>
  <c r="P247" i="5"/>
  <c r="R247" i="5" s="1"/>
  <c r="N247" i="5"/>
  <c r="O248" i="5"/>
  <c r="Q248" i="5" s="1"/>
  <c r="P248" i="5"/>
  <c r="R248" i="5" s="1"/>
  <c r="N248" i="5"/>
  <c r="O249" i="5"/>
  <c r="Q249" i="5" s="1"/>
  <c r="P249" i="5"/>
  <c r="R249" i="5" s="1"/>
  <c r="N249" i="5"/>
  <c r="O250" i="5"/>
  <c r="Q250" i="5" s="1"/>
  <c r="P250" i="5"/>
  <c r="R250" i="5" s="1"/>
  <c r="N250" i="5"/>
  <c r="O251" i="5"/>
  <c r="Q251" i="5" s="1"/>
  <c r="P251" i="5"/>
  <c r="R251" i="5" s="1"/>
  <c r="N251" i="5"/>
  <c r="O252" i="5"/>
  <c r="Q252" i="5" s="1"/>
  <c r="P252" i="5"/>
  <c r="R252" i="5" s="1"/>
  <c r="N252" i="5"/>
  <c r="O253" i="5"/>
  <c r="Q253" i="5" s="1"/>
  <c r="P253" i="5"/>
  <c r="R253" i="5" s="1"/>
  <c r="N253" i="5"/>
  <c r="O254" i="5"/>
  <c r="Q254" i="5" s="1"/>
  <c r="P254" i="5"/>
  <c r="R254" i="5" s="1"/>
  <c r="N254" i="5"/>
  <c r="O255" i="5"/>
  <c r="Q255" i="5" s="1"/>
  <c r="P255" i="5"/>
  <c r="R255" i="5" s="1"/>
  <c r="N255" i="5"/>
  <c r="O256" i="5"/>
  <c r="Q256" i="5" s="1"/>
  <c r="P256" i="5"/>
  <c r="R256" i="5" s="1"/>
  <c r="N256" i="5"/>
  <c r="O257" i="5"/>
  <c r="Q257" i="5" s="1"/>
  <c r="P257" i="5"/>
  <c r="R257" i="5" s="1"/>
  <c r="N257" i="5"/>
  <c r="O258" i="5"/>
  <c r="Q258" i="5" s="1"/>
  <c r="P258" i="5"/>
  <c r="R258" i="5" s="1"/>
  <c r="N258" i="5"/>
  <c r="O259" i="5"/>
  <c r="Q259" i="5" s="1"/>
  <c r="P259" i="5"/>
  <c r="R259" i="5" s="1"/>
  <c r="N259" i="5"/>
  <c r="O260" i="5"/>
  <c r="Q260" i="5" s="1"/>
  <c r="P260" i="5"/>
  <c r="R260" i="5" s="1"/>
  <c r="N260" i="5"/>
  <c r="O261" i="5"/>
  <c r="Q261" i="5" s="1"/>
  <c r="P261" i="5"/>
  <c r="R261" i="5" s="1"/>
  <c r="N261" i="5"/>
  <c r="O262" i="5"/>
  <c r="Q262" i="5" s="1"/>
  <c r="P262" i="5"/>
  <c r="R262" i="5" s="1"/>
  <c r="N262" i="5"/>
  <c r="O263" i="5"/>
  <c r="Q263" i="5" s="1"/>
  <c r="P263" i="5"/>
  <c r="R263" i="5" s="1"/>
  <c r="N263" i="5"/>
  <c r="O264" i="5"/>
  <c r="Q264" i="5" s="1"/>
  <c r="P264" i="5"/>
  <c r="R264" i="5" s="1"/>
  <c r="N264" i="5"/>
  <c r="O265" i="5"/>
  <c r="Q265" i="5" s="1"/>
  <c r="P265" i="5"/>
  <c r="R265" i="5" s="1"/>
  <c r="N265" i="5"/>
  <c r="O266" i="5"/>
  <c r="Q266" i="5" s="1"/>
  <c r="P266" i="5"/>
  <c r="R266" i="5" s="1"/>
  <c r="N266" i="5"/>
  <c r="O267" i="5"/>
  <c r="Q267" i="5" s="1"/>
  <c r="P267" i="5"/>
  <c r="R267" i="5" s="1"/>
  <c r="N267" i="5"/>
  <c r="O268" i="5"/>
  <c r="Q268" i="5" s="1"/>
  <c r="P268" i="5"/>
  <c r="R268" i="5" s="1"/>
  <c r="N268" i="5"/>
  <c r="O269" i="5"/>
  <c r="Q269" i="5" s="1"/>
  <c r="P269" i="5"/>
  <c r="R269" i="5" s="1"/>
  <c r="N269" i="5"/>
  <c r="O270" i="5"/>
  <c r="Q270" i="5" s="1"/>
  <c r="P270" i="5"/>
  <c r="R270" i="5" s="1"/>
  <c r="N270" i="5"/>
  <c r="O271" i="5"/>
  <c r="Q271" i="5" s="1"/>
  <c r="P271" i="5"/>
  <c r="R271" i="5" s="1"/>
  <c r="N271" i="5"/>
  <c r="O272" i="5"/>
  <c r="Q272" i="5" s="1"/>
  <c r="P272" i="5"/>
  <c r="R272" i="5" s="1"/>
  <c r="N272" i="5"/>
  <c r="O273" i="5"/>
  <c r="Q273" i="5" s="1"/>
  <c r="P273" i="5"/>
  <c r="R273" i="5" s="1"/>
  <c r="N273" i="5"/>
  <c r="O274" i="5"/>
  <c r="Q274" i="5" s="1"/>
  <c r="P274" i="5"/>
  <c r="R274" i="5" s="1"/>
  <c r="N274" i="5"/>
  <c r="O275" i="5"/>
  <c r="Q275" i="5" s="1"/>
  <c r="P275" i="5"/>
  <c r="R275" i="5" s="1"/>
  <c r="N275" i="5"/>
  <c r="O276" i="5"/>
  <c r="Q276" i="5" s="1"/>
  <c r="P276" i="5"/>
  <c r="R276" i="5" s="1"/>
  <c r="N276" i="5"/>
  <c r="O277" i="5"/>
  <c r="Q277" i="5" s="1"/>
  <c r="P277" i="5"/>
  <c r="R277" i="5" s="1"/>
  <c r="N277" i="5"/>
  <c r="O278" i="5"/>
  <c r="Q278" i="5" s="1"/>
  <c r="P278" i="5"/>
  <c r="R278" i="5" s="1"/>
  <c r="N278" i="5"/>
  <c r="O279" i="5"/>
  <c r="Q279" i="5" s="1"/>
  <c r="P279" i="5"/>
  <c r="R279" i="5" s="1"/>
  <c r="N279" i="5"/>
  <c r="O280" i="5"/>
  <c r="Q280" i="5" s="1"/>
  <c r="P280" i="5"/>
  <c r="R280" i="5" s="1"/>
  <c r="N280" i="5"/>
  <c r="O281" i="5"/>
  <c r="Q281" i="5" s="1"/>
  <c r="P281" i="5"/>
  <c r="R281" i="5" s="1"/>
  <c r="N281" i="5"/>
  <c r="O282" i="5"/>
  <c r="Q282" i="5" s="1"/>
  <c r="P282" i="5"/>
  <c r="R282" i="5" s="1"/>
  <c r="N282" i="5"/>
  <c r="O283" i="5"/>
  <c r="Q283" i="5" s="1"/>
  <c r="P283" i="5"/>
  <c r="R283" i="5" s="1"/>
  <c r="N283" i="5"/>
  <c r="O284" i="5"/>
  <c r="Q284" i="5" s="1"/>
  <c r="P284" i="5"/>
  <c r="R284" i="5" s="1"/>
  <c r="N284" i="5"/>
  <c r="O285" i="5"/>
  <c r="Q285" i="5" s="1"/>
  <c r="P285" i="5"/>
  <c r="R285" i="5" s="1"/>
  <c r="N285" i="5"/>
  <c r="O286" i="5"/>
  <c r="Q286" i="5" s="1"/>
  <c r="P286" i="5"/>
  <c r="R286" i="5" s="1"/>
  <c r="N286" i="5"/>
  <c r="O287" i="5"/>
  <c r="Q287" i="5" s="1"/>
  <c r="P287" i="5"/>
  <c r="R287" i="5" s="1"/>
  <c r="N287" i="5"/>
  <c r="O288" i="5"/>
  <c r="Q288" i="5" s="1"/>
  <c r="P288" i="5"/>
  <c r="R288" i="5" s="1"/>
  <c r="N288" i="5"/>
  <c r="O289" i="5"/>
  <c r="Q289" i="5" s="1"/>
  <c r="P289" i="5"/>
  <c r="R289" i="5" s="1"/>
  <c r="N289" i="5"/>
  <c r="O290" i="5"/>
  <c r="Q290" i="5" s="1"/>
  <c r="P290" i="5"/>
  <c r="R290" i="5" s="1"/>
  <c r="N290" i="5"/>
  <c r="O291" i="5"/>
  <c r="Q291" i="5" s="1"/>
  <c r="P291" i="5"/>
  <c r="R291" i="5" s="1"/>
  <c r="N291" i="5"/>
  <c r="O292" i="5"/>
  <c r="Q292" i="5" s="1"/>
  <c r="P292" i="5"/>
  <c r="R292" i="5" s="1"/>
  <c r="N292" i="5"/>
  <c r="O293" i="5"/>
  <c r="Q293" i="5" s="1"/>
  <c r="P293" i="5"/>
  <c r="R293" i="5" s="1"/>
  <c r="N293" i="5"/>
  <c r="N211" i="5"/>
  <c r="P212" i="5"/>
  <c r="R212" i="5" s="1"/>
  <c r="N213" i="5"/>
  <c r="P214" i="5"/>
  <c r="R214" i="5" s="1"/>
  <c r="N215" i="5"/>
  <c r="P216" i="5"/>
  <c r="R216" i="5" s="1"/>
  <c r="N217" i="5"/>
  <c r="P218" i="5"/>
  <c r="R218" i="5" s="1"/>
  <c r="N219" i="5"/>
  <c r="P220" i="5"/>
  <c r="R220" i="5" s="1"/>
  <c r="N221" i="5"/>
  <c r="N212" i="5"/>
  <c r="N214" i="5"/>
  <c r="N216" i="5"/>
  <c r="N218" i="5"/>
  <c r="N220" i="5"/>
  <c r="P221" i="5"/>
  <c r="R221" i="5" s="1"/>
  <c r="O320" i="5"/>
  <c r="Q320" i="5" s="1"/>
  <c r="P320" i="5"/>
  <c r="R320" i="5" s="1"/>
  <c r="N294" i="5"/>
  <c r="P295" i="5"/>
  <c r="R295" i="5" s="1"/>
  <c r="N296" i="5"/>
  <c r="P297" i="5"/>
  <c r="R297" i="5" s="1"/>
  <c r="N298" i="5"/>
  <c r="P299" i="5"/>
  <c r="R299" i="5" s="1"/>
  <c r="N300" i="5"/>
  <c r="P301" i="5"/>
  <c r="R301" i="5" s="1"/>
  <c r="N302" i="5"/>
  <c r="P303" i="5"/>
  <c r="R303" i="5" s="1"/>
  <c r="N304" i="5"/>
  <c r="P305" i="5"/>
  <c r="R305" i="5" s="1"/>
  <c r="N306" i="5"/>
  <c r="P307" i="5"/>
  <c r="R307" i="5" s="1"/>
  <c r="N308" i="5"/>
  <c r="P309" i="5"/>
  <c r="R309" i="5" s="1"/>
  <c r="N310" i="5"/>
  <c r="P311" i="5"/>
  <c r="R311" i="5" s="1"/>
  <c r="N312" i="5"/>
  <c r="P313" i="5"/>
  <c r="R313" i="5" s="1"/>
  <c r="N314" i="5"/>
  <c r="P315" i="5"/>
  <c r="R315" i="5" s="1"/>
  <c r="N316" i="5"/>
  <c r="P317" i="5"/>
  <c r="R317" i="5" s="1"/>
  <c r="N318" i="5"/>
  <c r="P319" i="5"/>
  <c r="R319" i="5" s="1"/>
  <c r="N320" i="5"/>
  <c r="O321" i="5"/>
  <c r="Q321" i="5" s="1"/>
  <c r="P321" i="5"/>
  <c r="R321" i="5" s="1"/>
  <c r="N321" i="5"/>
  <c r="O322" i="5"/>
  <c r="Q322" i="5" s="1"/>
  <c r="P322" i="5"/>
  <c r="R322" i="5" s="1"/>
  <c r="N322" i="5"/>
  <c r="O323" i="5"/>
  <c r="Q323" i="5" s="1"/>
  <c r="P323" i="5"/>
  <c r="R323" i="5" s="1"/>
  <c r="N323" i="5"/>
  <c r="O324" i="5"/>
  <c r="Q324" i="5" s="1"/>
  <c r="P324" i="5"/>
  <c r="R324" i="5" s="1"/>
  <c r="N324" i="5"/>
  <c r="O325" i="5"/>
  <c r="Q325" i="5" s="1"/>
  <c r="P325" i="5"/>
  <c r="R325" i="5" s="1"/>
  <c r="N325" i="5"/>
  <c r="O326" i="5"/>
  <c r="Q326" i="5" s="1"/>
  <c r="P326" i="5"/>
  <c r="R326" i="5" s="1"/>
  <c r="N326" i="5"/>
  <c r="O327" i="5"/>
  <c r="Q327" i="5" s="1"/>
  <c r="P327" i="5"/>
  <c r="R327" i="5" s="1"/>
  <c r="N327" i="5"/>
  <c r="O328" i="5"/>
  <c r="Q328" i="5" s="1"/>
  <c r="P328" i="5"/>
  <c r="R328" i="5" s="1"/>
  <c r="N328" i="5"/>
  <c r="O329" i="5"/>
  <c r="Q329" i="5" s="1"/>
  <c r="P329" i="5"/>
  <c r="R329" i="5" s="1"/>
  <c r="N329" i="5"/>
  <c r="O330" i="5"/>
  <c r="Q330" i="5" s="1"/>
  <c r="P330" i="5"/>
  <c r="R330" i="5" s="1"/>
  <c r="N330" i="5"/>
  <c r="O331" i="5"/>
  <c r="Q331" i="5" s="1"/>
  <c r="P331" i="5"/>
  <c r="R331" i="5" s="1"/>
  <c r="N331" i="5"/>
  <c r="O332" i="5"/>
  <c r="Q332" i="5" s="1"/>
  <c r="P332" i="5"/>
  <c r="R332" i="5" s="1"/>
  <c r="N332" i="5"/>
  <c r="O333" i="5"/>
  <c r="Q333" i="5" s="1"/>
  <c r="P333" i="5"/>
  <c r="R333" i="5" s="1"/>
  <c r="N333" i="5"/>
  <c r="O334" i="5"/>
  <c r="Q334" i="5" s="1"/>
  <c r="P334" i="5"/>
  <c r="R334" i="5" s="1"/>
  <c r="N334" i="5"/>
  <c r="O335" i="5"/>
  <c r="Q335" i="5" s="1"/>
  <c r="P335" i="5"/>
  <c r="R335" i="5" s="1"/>
  <c r="N335" i="5"/>
  <c r="O336" i="5"/>
  <c r="Q336" i="5" s="1"/>
  <c r="P336" i="5"/>
  <c r="R336" i="5" s="1"/>
  <c r="N336" i="5"/>
  <c r="O337" i="5"/>
  <c r="Q337" i="5" s="1"/>
  <c r="P337" i="5"/>
  <c r="R337" i="5" s="1"/>
  <c r="N337" i="5"/>
  <c r="O338" i="5"/>
  <c r="Q338" i="5" s="1"/>
  <c r="P338" i="5"/>
  <c r="R338" i="5" s="1"/>
  <c r="N338" i="5"/>
  <c r="O339" i="5"/>
  <c r="Q339" i="5" s="1"/>
  <c r="P339" i="5"/>
  <c r="R339" i="5" s="1"/>
  <c r="N339" i="5"/>
  <c r="O340" i="5"/>
  <c r="Q340" i="5" s="1"/>
  <c r="P340" i="5"/>
  <c r="R340" i="5" s="1"/>
  <c r="N340" i="5"/>
  <c r="O341" i="5"/>
  <c r="Q341" i="5" s="1"/>
  <c r="P341" i="5"/>
  <c r="R341" i="5" s="1"/>
  <c r="N341" i="5"/>
  <c r="O342" i="5"/>
  <c r="Q342" i="5" s="1"/>
  <c r="P342" i="5"/>
  <c r="R342" i="5" s="1"/>
  <c r="N342" i="5"/>
  <c r="O343" i="5"/>
  <c r="Q343" i="5" s="1"/>
  <c r="P343" i="5"/>
  <c r="R343" i="5" s="1"/>
  <c r="N343" i="5"/>
  <c r="O344" i="5"/>
  <c r="Q344" i="5" s="1"/>
  <c r="P344" i="5"/>
  <c r="R344" i="5" s="1"/>
  <c r="N344" i="5"/>
  <c r="O345" i="5"/>
  <c r="Q345" i="5" s="1"/>
  <c r="P345" i="5"/>
  <c r="R345" i="5" s="1"/>
  <c r="N345" i="5"/>
  <c r="O346" i="5"/>
  <c r="Q346" i="5" s="1"/>
  <c r="P346" i="5"/>
  <c r="R346" i="5" s="1"/>
  <c r="N346" i="5"/>
  <c r="O347" i="5"/>
  <c r="Q347" i="5" s="1"/>
  <c r="P347" i="5"/>
  <c r="R347" i="5" s="1"/>
  <c r="N347" i="5"/>
  <c r="O348" i="5"/>
  <c r="Q348" i="5" s="1"/>
  <c r="P348" i="5"/>
  <c r="R348" i="5" s="1"/>
  <c r="N348" i="5"/>
  <c r="O349" i="5"/>
  <c r="Q349" i="5" s="1"/>
  <c r="P349" i="5"/>
  <c r="R349" i="5" s="1"/>
  <c r="N349" i="5"/>
  <c r="O350" i="5"/>
  <c r="Q350" i="5" s="1"/>
  <c r="P350" i="5"/>
  <c r="R350" i="5" s="1"/>
  <c r="N350" i="5"/>
  <c r="O351" i="5"/>
  <c r="Q351" i="5" s="1"/>
  <c r="P351" i="5"/>
  <c r="R351" i="5" s="1"/>
  <c r="N351" i="5"/>
  <c r="O352" i="5"/>
  <c r="Q352" i="5" s="1"/>
  <c r="P352" i="5"/>
  <c r="R352" i="5" s="1"/>
  <c r="N352" i="5"/>
  <c r="O353" i="5"/>
  <c r="Q353" i="5" s="1"/>
  <c r="P353" i="5"/>
  <c r="R353" i="5" s="1"/>
  <c r="N353" i="5"/>
  <c r="O354" i="5"/>
  <c r="Q354" i="5" s="1"/>
  <c r="P354" i="5"/>
  <c r="R354" i="5" s="1"/>
  <c r="N354" i="5"/>
  <c r="O355" i="5"/>
  <c r="Q355" i="5" s="1"/>
  <c r="P355" i="5"/>
  <c r="R355" i="5" s="1"/>
  <c r="N355" i="5"/>
  <c r="O356" i="5"/>
  <c r="Q356" i="5" s="1"/>
  <c r="P356" i="5"/>
  <c r="R356" i="5" s="1"/>
  <c r="N356" i="5"/>
  <c r="O357" i="5"/>
  <c r="Q357" i="5" s="1"/>
  <c r="P357" i="5"/>
  <c r="R357" i="5" s="1"/>
  <c r="N357" i="5"/>
  <c r="O358" i="5"/>
  <c r="Q358" i="5" s="1"/>
  <c r="P358" i="5"/>
  <c r="R358" i="5" s="1"/>
  <c r="N358" i="5"/>
  <c r="O359" i="5"/>
  <c r="Q359" i="5" s="1"/>
  <c r="P359" i="5"/>
  <c r="R359" i="5" s="1"/>
  <c r="N359" i="5"/>
  <c r="O360" i="5"/>
  <c r="Q360" i="5" s="1"/>
  <c r="P360" i="5"/>
  <c r="R360" i="5" s="1"/>
  <c r="N360" i="5"/>
  <c r="O361" i="5"/>
  <c r="Q361" i="5" s="1"/>
  <c r="P361" i="5"/>
  <c r="R361" i="5" s="1"/>
  <c r="N361" i="5"/>
  <c r="O362" i="5"/>
  <c r="Q362" i="5" s="1"/>
  <c r="P362" i="5"/>
  <c r="R362" i="5" s="1"/>
  <c r="N362" i="5"/>
  <c r="O363" i="5"/>
  <c r="Q363" i="5" s="1"/>
  <c r="P363" i="5"/>
  <c r="R363" i="5" s="1"/>
  <c r="N363" i="5"/>
  <c r="O364" i="5"/>
  <c r="Q364" i="5" s="1"/>
  <c r="P364" i="5"/>
  <c r="R364" i="5" s="1"/>
  <c r="N364" i="5"/>
  <c r="O365" i="5"/>
  <c r="Q365" i="5" s="1"/>
  <c r="P365" i="5"/>
  <c r="R365" i="5" s="1"/>
  <c r="N365" i="5"/>
  <c r="O366" i="5"/>
  <c r="Q366" i="5" s="1"/>
  <c r="P366" i="5"/>
  <c r="R366" i="5" s="1"/>
  <c r="N366" i="5"/>
  <c r="O367" i="5"/>
  <c r="Q367" i="5" s="1"/>
  <c r="P367" i="5"/>
  <c r="R367" i="5" s="1"/>
  <c r="N367" i="5"/>
  <c r="O368" i="5"/>
  <c r="Q368" i="5" s="1"/>
  <c r="P368" i="5"/>
  <c r="R368" i="5" s="1"/>
  <c r="N368" i="5"/>
  <c r="O369" i="5"/>
  <c r="Q369" i="5" s="1"/>
  <c r="P369" i="5"/>
  <c r="R369" i="5" s="1"/>
  <c r="N369" i="5"/>
  <c r="O370" i="5"/>
  <c r="Q370" i="5" s="1"/>
  <c r="P370" i="5"/>
  <c r="R370" i="5" s="1"/>
  <c r="N370" i="5"/>
  <c r="O371" i="5"/>
  <c r="Q371" i="5" s="1"/>
  <c r="P371" i="5"/>
  <c r="R371" i="5" s="1"/>
  <c r="N371" i="5"/>
  <c r="O372" i="5"/>
  <c r="Q372" i="5" s="1"/>
  <c r="P372" i="5"/>
  <c r="R372" i="5" s="1"/>
  <c r="N372" i="5"/>
  <c r="O373" i="5"/>
  <c r="Q373" i="5" s="1"/>
  <c r="P373" i="5"/>
  <c r="R373" i="5" s="1"/>
  <c r="N373" i="5"/>
  <c r="O374" i="5"/>
  <c r="Q374" i="5" s="1"/>
  <c r="P374" i="5"/>
  <c r="R374" i="5" s="1"/>
  <c r="N374" i="5"/>
  <c r="O375" i="5"/>
  <c r="Q375" i="5" s="1"/>
  <c r="P375" i="5"/>
  <c r="R375" i="5" s="1"/>
  <c r="N375" i="5"/>
  <c r="O376" i="5"/>
  <c r="Q376" i="5" s="1"/>
  <c r="P376" i="5"/>
  <c r="R376" i="5" s="1"/>
  <c r="N376" i="5"/>
  <c r="O377" i="5"/>
  <c r="Q377" i="5" s="1"/>
  <c r="P377" i="5"/>
  <c r="R377" i="5" s="1"/>
  <c r="N377" i="5"/>
  <c r="O378" i="5"/>
  <c r="Q378" i="5" s="1"/>
  <c r="P378" i="5"/>
  <c r="R378" i="5" s="1"/>
  <c r="N378" i="5"/>
  <c r="N295" i="5"/>
  <c r="N297" i="5"/>
  <c r="N299" i="5"/>
  <c r="N301" i="5"/>
  <c r="N303" i="5"/>
  <c r="N305" i="5"/>
  <c r="N307" i="5"/>
  <c r="N309" i="5"/>
  <c r="N311" i="5"/>
  <c r="N313" i="5"/>
  <c r="N315" i="5"/>
  <c r="N317" i="5"/>
  <c r="N319" i="5"/>
  <c r="J3" i="5"/>
  <c r="I3" i="5"/>
  <c r="M3" i="5" s="1"/>
  <c r="J3" i="1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P3" i="1"/>
  <c r="R3" i="1" s="1"/>
  <c r="N3" i="1"/>
  <c r="J4" i="1"/>
  <c r="I4" i="1"/>
  <c r="M4" i="1" s="1"/>
  <c r="N4" i="1" s="1"/>
  <c r="I3" i="1"/>
  <c r="M3" i="1" s="1"/>
  <c r="O3" i="1" s="1"/>
  <c r="Q3" i="1" s="1"/>
  <c r="U359" i="6" l="1"/>
  <c r="V360" i="5"/>
  <c r="V359" i="5"/>
  <c r="U360" i="6"/>
  <c r="U38" i="6"/>
  <c r="U37" i="6"/>
  <c r="V38" i="5"/>
  <c r="V37" i="5"/>
  <c r="U354" i="6"/>
  <c r="V353" i="5"/>
  <c r="U353" i="6"/>
  <c r="V354" i="5"/>
  <c r="U148" i="6"/>
  <c r="U147" i="6"/>
  <c r="V148" i="5"/>
  <c r="V147" i="5"/>
  <c r="U180" i="6"/>
  <c r="U179" i="6"/>
  <c r="V180" i="5"/>
  <c r="V179" i="5"/>
  <c r="U66" i="6"/>
  <c r="U65" i="6"/>
  <c r="V65" i="5"/>
  <c r="V66" i="5"/>
  <c r="O4" i="1"/>
  <c r="Q4" i="1" s="1"/>
  <c r="U9" i="6"/>
  <c r="V9" i="5"/>
  <c r="V10" i="5"/>
  <c r="U10" i="6"/>
  <c r="U158" i="6"/>
  <c r="V158" i="5"/>
  <c r="U157" i="6"/>
  <c r="V157" i="5"/>
  <c r="U100" i="6"/>
  <c r="U99" i="6"/>
  <c r="V100" i="5"/>
  <c r="V99" i="5"/>
  <c r="U212" i="6"/>
  <c r="U211" i="6"/>
  <c r="V212" i="5"/>
  <c r="V211" i="5"/>
  <c r="U364" i="6"/>
  <c r="U363" i="6"/>
  <c r="V364" i="5"/>
  <c r="V363" i="5"/>
  <c r="U202" i="6"/>
  <c r="V201" i="5"/>
  <c r="U201" i="6"/>
  <c r="V202" i="5"/>
  <c r="U204" i="6"/>
  <c r="U203" i="6"/>
  <c r="V204" i="5"/>
  <c r="V203" i="5"/>
  <c r="U290" i="6"/>
  <c r="V289" i="5"/>
  <c r="U289" i="6"/>
  <c r="V290" i="5"/>
  <c r="U103" i="6"/>
  <c r="V104" i="5"/>
  <c r="V103" i="5"/>
  <c r="U104" i="6"/>
  <c r="U374" i="6"/>
  <c r="V374" i="5"/>
  <c r="V373" i="5"/>
  <c r="U373" i="6"/>
  <c r="U102" i="6"/>
  <c r="V102" i="5"/>
  <c r="U101" i="6"/>
  <c r="V101" i="5"/>
  <c r="U218" i="6"/>
  <c r="V217" i="5"/>
  <c r="U217" i="6"/>
  <c r="V218" i="5"/>
  <c r="U41" i="6"/>
  <c r="V41" i="5"/>
  <c r="U42" i="6"/>
  <c r="V42" i="5"/>
  <c r="U210" i="6"/>
  <c r="V209" i="5"/>
  <c r="U209" i="6"/>
  <c r="V210" i="5"/>
  <c r="U370" i="6"/>
  <c r="V369" i="5"/>
  <c r="U369" i="6"/>
  <c r="V370" i="5"/>
  <c r="U250" i="6"/>
  <c r="V249" i="5"/>
  <c r="U249" i="6"/>
  <c r="V250" i="5"/>
  <c r="U84" i="6"/>
  <c r="U83" i="6"/>
  <c r="V84" i="5"/>
  <c r="V83" i="5"/>
  <c r="V3" i="5"/>
  <c r="U4" i="6"/>
  <c r="U3" i="6"/>
  <c r="V4" i="5"/>
  <c r="U316" i="6"/>
  <c r="U315" i="6"/>
  <c r="V316" i="5"/>
  <c r="V315" i="5"/>
  <c r="U90" i="6"/>
  <c r="V89" i="5"/>
  <c r="U89" i="6"/>
  <c r="V90" i="5"/>
  <c r="U230" i="6"/>
  <c r="V230" i="5"/>
  <c r="U229" i="6"/>
  <c r="V229" i="5"/>
  <c r="U79" i="6"/>
  <c r="V79" i="5"/>
  <c r="U80" i="6"/>
  <c r="V80" i="5"/>
  <c r="U198" i="6"/>
  <c r="V198" i="5"/>
  <c r="U197" i="6"/>
  <c r="V197" i="5"/>
  <c r="U95" i="6"/>
  <c r="V96" i="5"/>
  <c r="V95" i="5"/>
  <c r="U96" i="6"/>
  <c r="U23" i="6"/>
  <c r="U24" i="6"/>
  <c r="V24" i="5"/>
  <c r="V23" i="5"/>
  <c r="U263" i="6"/>
  <c r="V264" i="5"/>
  <c r="V263" i="5"/>
  <c r="U264" i="6"/>
  <c r="U52" i="6"/>
  <c r="U51" i="6"/>
  <c r="V51" i="5"/>
  <c r="V52" i="5"/>
  <c r="U324" i="6"/>
  <c r="U323" i="6"/>
  <c r="V324" i="5"/>
  <c r="V323" i="5"/>
  <c r="U191" i="6"/>
  <c r="V192" i="5"/>
  <c r="V191" i="5"/>
  <c r="U192" i="6"/>
  <c r="U127" i="6"/>
  <c r="V128" i="5"/>
  <c r="V127" i="5"/>
  <c r="U128" i="6"/>
  <c r="U306" i="6"/>
  <c r="V305" i="5"/>
  <c r="U305" i="6"/>
  <c r="V306" i="5"/>
  <c r="U167" i="6"/>
  <c r="V168" i="5"/>
  <c r="V167" i="5"/>
  <c r="U168" i="6"/>
  <c r="U22" i="6"/>
  <c r="U21" i="6"/>
  <c r="V22" i="5"/>
  <c r="V21" i="5"/>
  <c r="U300" i="6"/>
  <c r="U299" i="6"/>
  <c r="V300" i="5"/>
  <c r="V299" i="5"/>
  <c r="U278" i="6"/>
  <c r="V278" i="5"/>
  <c r="U277" i="6"/>
  <c r="V277" i="5"/>
  <c r="U170" i="6"/>
  <c r="V169" i="5"/>
  <c r="U169" i="6"/>
  <c r="V170" i="5"/>
  <c r="U86" i="6"/>
  <c r="V86" i="5"/>
  <c r="U85" i="6"/>
  <c r="V85" i="5"/>
  <c r="U36" i="6"/>
  <c r="U35" i="6"/>
  <c r="V36" i="5"/>
  <c r="V35" i="5"/>
  <c r="U343" i="6"/>
  <c r="V344" i="5"/>
  <c r="V343" i="5"/>
  <c r="U344" i="6"/>
  <c r="U239" i="6"/>
  <c r="V240" i="5"/>
  <c r="V239" i="5"/>
  <c r="U240" i="6"/>
  <c r="U110" i="6"/>
  <c r="V110" i="5"/>
  <c r="U109" i="6"/>
  <c r="V109" i="5"/>
  <c r="U25" i="6"/>
  <c r="V25" i="5"/>
  <c r="V26" i="5"/>
  <c r="U26" i="6"/>
  <c r="U28" i="6"/>
  <c r="U27" i="6"/>
  <c r="V28" i="5"/>
  <c r="V27" i="5"/>
  <c r="U260" i="6"/>
  <c r="U259" i="6"/>
  <c r="V260" i="5"/>
  <c r="V259" i="5"/>
  <c r="U271" i="6"/>
  <c r="V272" i="5"/>
  <c r="V271" i="5"/>
  <c r="U272" i="6"/>
  <c r="U302" i="6"/>
  <c r="V302" i="5"/>
  <c r="U301" i="6"/>
  <c r="V301" i="5"/>
  <c r="U268" i="6"/>
  <c r="U267" i="6"/>
  <c r="V268" i="5"/>
  <c r="V267" i="5"/>
  <c r="U292" i="6"/>
  <c r="U291" i="6"/>
  <c r="V292" i="5"/>
  <c r="V291" i="5"/>
  <c r="U134" i="6"/>
  <c r="V134" i="5"/>
  <c r="U133" i="6"/>
  <c r="V133" i="5"/>
  <c r="U30" i="6"/>
  <c r="U29" i="6"/>
  <c r="V30" i="5"/>
  <c r="V29" i="5"/>
  <c r="U252" i="6"/>
  <c r="U251" i="6"/>
  <c r="V252" i="5"/>
  <c r="V251" i="5"/>
  <c r="U4" i="1"/>
  <c r="U294" i="6"/>
  <c r="V294" i="5"/>
  <c r="U293" i="6"/>
  <c r="V293" i="5"/>
  <c r="U71" i="6"/>
  <c r="U72" i="6"/>
  <c r="V72" i="5"/>
  <c r="V71" i="5"/>
  <c r="U326" i="6"/>
  <c r="V326" i="5"/>
  <c r="U325" i="6"/>
  <c r="V325" i="5"/>
  <c r="U60" i="6"/>
  <c r="U59" i="6"/>
  <c r="V59" i="5"/>
  <c r="V60" i="5"/>
  <c r="U15" i="6"/>
  <c r="U16" i="6"/>
  <c r="V16" i="5"/>
  <c r="V15" i="5"/>
  <c r="U124" i="6"/>
  <c r="U126" i="6"/>
  <c r="V126" i="5"/>
  <c r="U123" i="6"/>
  <c r="V124" i="5"/>
  <c r="U125" i="6"/>
  <c r="V123" i="5"/>
  <c r="V125" i="5"/>
  <c r="U54" i="6"/>
  <c r="U53" i="6"/>
  <c r="V54" i="5"/>
  <c r="V53" i="5"/>
  <c r="U106" i="6"/>
  <c r="V105" i="5"/>
  <c r="U105" i="6"/>
  <c r="V106" i="5"/>
  <c r="U284" i="6"/>
  <c r="U283" i="6"/>
  <c r="V284" i="5"/>
  <c r="V283" i="5"/>
  <c r="U62" i="6"/>
  <c r="U61" i="6"/>
  <c r="V62" i="5"/>
  <c r="V61" i="5"/>
  <c r="U188" i="6"/>
  <c r="U187" i="6"/>
  <c r="V188" i="5"/>
  <c r="V187" i="5"/>
  <c r="U164" i="6"/>
  <c r="U163" i="6"/>
  <c r="V164" i="5"/>
  <c r="V163" i="5"/>
  <c r="U375" i="6"/>
  <c r="V376" i="5"/>
  <c r="V375" i="5"/>
  <c r="U376" i="6"/>
  <c r="U206" i="6"/>
  <c r="V206" i="5"/>
  <c r="U205" i="6"/>
  <c r="V205" i="5"/>
  <c r="U63" i="6"/>
  <c r="U64" i="6"/>
  <c r="V64" i="5"/>
  <c r="V63" i="5"/>
  <c r="U318" i="6"/>
  <c r="V318" i="5"/>
  <c r="U317" i="6"/>
  <c r="V317" i="5"/>
  <c r="U246" i="6"/>
  <c r="V246" i="5"/>
  <c r="U245" i="6"/>
  <c r="V245" i="5"/>
  <c r="U270" i="6"/>
  <c r="V270" i="5"/>
  <c r="U269" i="6"/>
  <c r="V269" i="5"/>
  <c r="U351" i="6"/>
  <c r="V352" i="5"/>
  <c r="V351" i="5"/>
  <c r="U352" i="6"/>
  <c r="U182" i="6"/>
  <c r="V182" i="5"/>
  <c r="U181" i="6"/>
  <c r="V181" i="5"/>
  <c r="U342" i="6"/>
  <c r="V342" i="5"/>
  <c r="U341" i="6"/>
  <c r="V341" i="5"/>
  <c r="U311" i="6"/>
  <c r="V312" i="5"/>
  <c r="V311" i="5"/>
  <c r="U312" i="6"/>
  <c r="U116" i="6"/>
  <c r="U115" i="6"/>
  <c r="V116" i="5"/>
  <c r="V115" i="5"/>
  <c r="U319" i="6"/>
  <c r="V320" i="5"/>
  <c r="V319" i="5"/>
  <c r="U320" i="6"/>
  <c r="U47" i="6"/>
  <c r="U48" i="6"/>
  <c r="V48" i="5"/>
  <c r="V47" i="5"/>
  <c r="U244" i="6"/>
  <c r="U243" i="6"/>
  <c r="V244" i="5"/>
  <c r="V243" i="5"/>
  <c r="U6" i="6"/>
  <c r="U5" i="6"/>
  <c r="V6" i="5"/>
  <c r="V5" i="5"/>
  <c r="U118" i="6"/>
  <c r="V118" i="5"/>
  <c r="U117" i="6"/>
  <c r="V117" i="5"/>
  <c r="U234" i="6"/>
  <c r="V233" i="5"/>
  <c r="U233" i="6"/>
  <c r="V234" i="5"/>
  <c r="U362" i="6"/>
  <c r="V361" i="5"/>
  <c r="U361" i="6"/>
  <c r="V362" i="5"/>
  <c r="U310" i="6"/>
  <c r="V310" i="5"/>
  <c r="U309" i="6"/>
  <c r="V309" i="5"/>
  <c r="U258" i="6"/>
  <c r="V257" i="5"/>
  <c r="U257" i="6"/>
  <c r="V258" i="5"/>
  <c r="U214" i="6"/>
  <c r="V214" i="5"/>
  <c r="U213" i="6"/>
  <c r="V213" i="5"/>
  <c r="U159" i="6"/>
  <c r="V160" i="5"/>
  <c r="V159" i="5"/>
  <c r="U160" i="6"/>
  <c r="U39" i="6"/>
  <c r="U40" i="6"/>
  <c r="V40" i="5"/>
  <c r="V39" i="5"/>
  <c r="U308" i="6"/>
  <c r="U307" i="6"/>
  <c r="V308" i="5"/>
  <c r="V307" i="5"/>
  <c r="U238" i="6"/>
  <c r="V238" i="5"/>
  <c r="U237" i="6"/>
  <c r="V237" i="5"/>
  <c r="U190" i="6"/>
  <c r="V190" i="5"/>
  <c r="U189" i="6"/>
  <c r="V189" i="5"/>
  <c r="U68" i="6"/>
  <c r="U67" i="6"/>
  <c r="V68" i="5"/>
  <c r="V67" i="5"/>
  <c r="U7" i="6"/>
  <c r="U8" i="6"/>
  <c r="V8" i="5"/>
  <c r="V7" i="5"/>
  <c r="U378" i="6"/>
  <c r="V377" i="5"/>
  <c r="U377" i="6"/>
  <c r="V378" i="5"/>
  <c r="U322" i="6"/>
  <c r="V321" i="5"/>
  <c r="U321" i="6"/>
  <c r="V322" i="5"/>
  <c r="U178" i="6"/>
  <c r="V177" i="5"/>
  <c r="U177" i="6"/>
  <c r="V178" i="5"/>
  <c r="U122" i="6"/>
  <c r="V121" i="5"/>
  <c r="U121" i="6"/>
  <c r="V122" i="5"/>
  <c r="U367" i="6"/>
  <c r="V368" i="5"/>
  <c r="V367" i="5"/>
  <c r="U368" i="6"/>
  <c r="U226" i="6"/>
  <c r="V225" i="5"/>
  <c r="U225" i="6"/>
  <c r="V226" i="5"/>
  <c r="U119" i="6"/>
  <c r="V120" i="5"/>
  <c r="V119" i="5"/>
  <c r="U120" i="6"/>
  <c r="U46" i="6"/>
  <c r="U45" i="6"/>
  <c r="V46" i="5"/>
  <c r="V45" i="5"/>
  <c r="U356" i="6"/>
  <c r="U355" i="6"/>
  <c r="V356" i="5"/>
  <c r="V355" i="5"/>
  <c r="U138" i="6"/>
  <c r="V137" i="5"/>
  <c r="U137" i="6"/>
  <c r="V138" i="5"/>
  <c r="U82" i="6"/>
  <c r="V81" i="5"/>
  <c r="U81" i="6"/>
  <c r="V82" i="5"/>
  <c r="U31" i="6"/>
  <c r="U32" i="6"/>
  <c r="V32" i="5"/>
  <c r="V31" i="5"/>
  <c r="U266" i="6"/>
  <c r="V265" i="5"/>
  <c r="U265" i="6"/>
  <c r="V266" i="5"/>
  <c r="U162" i="6"/>
  <c r="V161" i="5"/>
  <c r="U161" i="6"/>
  <c r="V162" i="5"/>
  <c r="U87" i="6"/>
  <c r="V88" i="5"/>
  <c r="V87" i="5"/>
  <c r="U88" i="6"/>
  <c r="U327" i="6"/>
  <c r="V328" i="5"/>
  <c r="V327" i="5"/>
  <c r="U328" i="6"/>
  <c r="U274" i="6"/>
  <c r="V273" i="5"/>
  <c r="U273" i="6"/>
  <c r="V274" i="5"/>
  <c r="U298" i="6"/>
  <c r="V297" i="5"/>
  <c r="U297" i="6"/>
  <c r="V298" i="5"/>
  <c r="U303" i="6"/>
  <c r="V304" i="5"/>
  <c r="V303" i="5"/>
  <c r="U304" i="6"/>
  <c r="U132" i="6"/>
  <c r="U131" i="6"/>
  <c r="V132" i="5"/>
  <c r="V131" i="5"/>
  <c r="U207" i="6"/>
  <c r="V208" i="5"/>
  <c r="V207" i="5"/>
  <c r="U208" i="6"/>
  <c r="U346" i="6"/>
  <c r="V345" i="5"/>
  <c r="U345" i="6"/>
  <c r="V346" i="5"/>
  <c r="U92" i="6"/>
  <c r="U94" i="6"/>
  <c r="V94" i="5"/>
  <c r="U91" i="6"/>
  <c r="V92" i="5"/>
  <c r="U93" i="6"/>
  <c r="V91" i="5"/>
  <c r="V93" i="5"/>
  <c r="U348" i="6"/>
  <c r="U347" i="6"/>
  <c r="V348" i="5"/>
  <c r="V347" i="5"/>
  <c r="U199" i="6"/>
  <c r="V200" i="5"/>
  <c r="V199" i="5"/>
  <c r="U200" i="6"/>
  <c r="U196" i="6"/>
  <c r="U195" i="6"/>
  <c r="V196" i="5"/>
  <c r="V195" i="5"/>
  <c r="U135" i="6"/>
  <c r="V136" i="5"/>
  <c r="V135" i="5"/>
  <c r="U136" i="6"/>
  <c r="U140" i="6"/>
  <c r="U139" i="6"/>
  <c r="V140" i="5"/>
  <c r="V139" i="5"/>
  <c r="U17" i="6"/>
  <c r="V17" i="5"/>
  <c r="V18" i="5"/>
  <c r="U18" i="6"/>
  <c r="U332" i="6"/>
  <c r="U331" i="6"/>
  <c r="V332" i="5"/>
  <c r="V331" i="5"/>
  <c r="U330" i="6"/>
  <c r="V329" i="5"/>
  <c r="U329" i="6"/>
  <c r="V330" i="5"/>
  <c r="U335" i="6"/>
  <c r="V336" i="5"/>
  <c r="V335" i="5"/>
  <c r="U336" i="6"/>
  <c r="U172" i="6"/>
  <c r="U171" i="6"/>
  <c r="V172" i="5"/>
  <c r="V171" i="5"/>
  <c r="U44" i="6"/>
  <c r="U43" i="6"/>
  <c r="V44" i="5"/>
  <c r="V43" i="5"/>
  <c r="U98" i="6"/>
  <c r="V97" i="5"/>
  <c r="U97" i="6"/>
  <c r="V98" i="5"/>
  <c r="U114" i="6"/>
  <c r="U111" i="6"/>
  <c r="V113" i="5"/>
  <c r="V112" i="5"/>
  <c r="U113" i="6"/>
  <c r="V111" i="5"/>
  <c r="U112" i="6"/>
  <c r="V114" i="5"/>
  <c r="U314" i="6"/>
  <c r="V313" i="5"/>
  <c r="U313" i="6"/>
  <c r="V314" i="5"/>
  <c r="U143" i="6"/>
  <c r="V144" i="5"/>
  <c r="V143" i="5"/>
  <c r="U144" i="6"/>
  <c r="U242" i="6"/>
  <c r="V241" i="5"/>
  <c r="U241" i="6"/>
  <c r="V242" i="5"/>
  <c r="U49" i="6"/>
  <c r="U50" i="6"/>
  <c r="V49" i="5"/>
  <c r="V50" i="5"/>
  <c r="U70" i="6"/>
  <c r="U69" i="6"/>
  <c r="V70" i="5"/>
  <c r="V69" i="5"/>
  <c r="U222" i="6"/>
  <c r="V222" i="5"/>
  <c r="U221" i="6"/>
  <c r="V221" i="5"/>
  <c r="U231" i="6"/>
  <c r="V232" i="5"/>
  <c r="V231" i="5"/>
  <c r="U232" i="6"/>
  <c r="U255" i="6"/>
  <c r="V256" i="5"/>
  <c r="V255" i="5"/>
  <c r="U256" i="6"/>
  <c r="U282" i="6"/>
  <c r="V281" i="5"/>
  <c r="U281" i="6"/>
  <c r="V282" i="5"/>
  <c r="U215" i="6"/>
  <c r="V216" i="5"/>
  <c r="V215" i="5"/>
  <c r="U216" i="6"/>
  <c r="U262" i="6"/>
  <c r="V262" i="5"/>
  <c r="U261" i="6"/>
  <c r="V261" i="5"/>
  <c r="U14" i="6"/>
  <c r="U13" i="6"/>
  <c r="V14" i="5"/>
  <c r="V13" i="5"/>
  <c r="U247" i="6"/>
  <c r="V248" i="5"/>
  <c r="V247" i="5"/>
  <c r="U248" i="6"/>
  <c r="U175" i="6"/>
  <c r="V176" i="5"/>
  <c r="V175" i="5"/>
  <c r="U176" i="6"/>
  <c r="U276" i="6"/>
  <c r="U275" i="6"/>
  <c r="V276" i="5"/>
  <c r="V275" i="5"/>
  <c r="U338" i="6"/>
  <c r="V337" i="5"/>
  <c r="U337" i="6"/>
  <c r="V338" i="5"/>
  <c r="U76" i="6"/>
  <c r="U75" i="6"/>
  <c r="V75" i="5"/>
  <c r="V76" i="5"/>
  <c r="U58" i="6"/>
  <c r="U57" i="6"/>
  <c r="V57" i="5"/>
  <c r="V58" i="5"/>
  <c r="U279" i="6"/>
  <c r="V280" i="5"/>
  <c r="V279" i="5"/>
  <c r="U280" i="6"/>
  <c r="U236" i="6"/>
  <c r="U235" i="6"/>
  <c r="V236" i="5"/>
  <c r="V235" i="5"/>
  <c r="U20" i="6"/>
  <c r="U19" i="6"/>
  <c r="V20" i="5"/>
  <c r="V19" i="5"/>
  <c r="U186" i="6"/>
  <c r="V185" i="5"/>
  <c r="U185" i="6"/>
  <c r="V186" i="5"/>
  <c r="U156" i="6"/>
  <c r="U155" i="6"/>
  <c r="V156" i="5"/>
  <c r="V155" i="5"/>
  <c r="U350" i="6"/>
  <c r="V350" i="5"/>
  <c r="U349" i="6"/>
  <c r="V349" i="5"/>
  <c r="U295" i="6"/>
  <c r="V296" i="5"/>
  <c r="V295" i="5"/>
  <c r="U296" i="6"/>
  <c r="U223" i="6"/>
  <c r="V224" i="5"/>
  <c r="V223" i="5"/>
  <c r="U224" i="6"/>
  <c r="U166" i="6"/>
  <c r="V166" i="5"/>
  <c r="U165" i="6"/>
  <c r="V165" i="5"/>
  <c r="U55" i="6"/>
  <c r="U56" i="6"/>
  <c r="V56" i="5"/>
  <c r="V55" i="5"/>
  <c r="U358" i="6"/>
  <c r="V358" i="5"/>
  <c r="U357" i="6"/>
  <c r="V357" i="5"/>
  <c r="U151" i="6"/>
  <c r="V152" i="5"/>
  <c r="V151" i="5"/>
  <c r="U152" i="6"/>
  <c r="U366" i="6"/>
  <c r="V366" i="5"/>
  <c r="V365" i="5"/>
  <c r="U365" i="6"/>
  <c r="U150" i="6"/>
  <c r="V150" i="5"/>
  <c r="U149" i="6"/>
  <c r="V149" i="5"/>
  <c r="U108" i="6"/>
  <c r="U107" i="6"/>
  <c r="V108" i="5"/>
  <c r="V107" i="5"/>
  <c r="U220" i="6"/>
  <c r="U219" i="6"/>
  <c r="V220" i="5"/>
  <c r="V219" i="5"/>
  <c r="U33" i="6"/>
  <c r="V33" i="5"/>
  <c r="U34" i="6"/>
  <c r="V34" i="5"/>
  <c r="U340" i="6"/>
  <c r="U339" i="6"/>
  <c r="V340" i="5"/>
  <c r="V339" i="5"/>
  <c r="U286" i="6"/>
  <c r="V286" i="5"/>
  <c r="U285" i="6"/>
  <c r="V285" i="5"/>
  <c r="U228" i="6"/>
  <c r="U227" i="6"/>
  <c r="V228" i="5"/>
  <c r="V227" i="5"/>
  <c r="U130" i="6"/>
  <c r="V129" i="5"/>
  <c r="U129" i="6"/>
  <c r="V130" i="5"/>
  <c r="U78" i="6"/>
  <c r="U77" i="6"/>
  <c r="V78" i="5"/>
  <c r="V77" i="5"/>
  <c r="U372" i="6"/>
  <c r="U371" i="6"/>
  <c r="V372" i="5"/>
  <c r="V371" i="5"/>
  <c r="U254" i="6"/>
  <c r="V254" i="5"/>
  <c r="U253" i="6"/>
  <c r="V253" i="5"/>
  <c r="U154" i="6"/>
  <c r="V153" i="5"/>
  <c r="U153" i="6"/>
  <c r="V154" i="5"/>
  <c r="U74" i="6"/>
  <c r="U73" i="6"/>
  <c r="V73" i="5"/>
  <c r="V74" i="5"/>
  <c r="U287" i="6"/>
  <c r="V288" i="5"/>
  <c r="V287" i="5"/>
  <c r="U288" i="6"/>
  <c r="U194" i="6"/>
  <c r="V193" i="5"/>
  <c r="U193" i="6"/>
  <c r="V194" i="5"/>
  <c r="U183" i="6"/>
  <c r="V184" i="5"/>
  <c r="V183" i="5"/>
  <c r="U184" i="6"/>
  <c r="U12" i="6"/>
  <c r="U11" i="6"/>
  <c r="V12" i="5"/>
  <c r="V11" i="5"/>
  <c r="U174" i="6"/>
  <c r="V174" i="5"/>
  <c r="U173" i="6"/>
  <c r="V173" i="5"/>
  <c r="U146" i="6"/>
  <c r="V145" i="5"/>
  <c r="U145" i="6"/>
  <c r="V146" i="5"/>
  <c r="U334" i="6"/>
  <c r="V334" i="5"/>
  <c r="U333" i="6"/>
  <c r="V333" i="5"/>
  <c r="U142" i="6"/>
  <c r="V142" i="5"/>
  <c r="U141" i="6"/>
  <c r="V141" i="5"/>
  <c r="P3" i="5"/>
  <c r="R3" i="5" s="1"/>
  <c r="O3" i="5"/>
  <c r="Q3" i="5" s="1"/>
  <c r="N3" i="5"/>
  <c r="P4" i="1"/>
  <c r="R4" i="1" s="1"/>
  <c r="U3" i="1"/>
</calcChain>
</file>

<file path=xl/sharedStrings.xml><?xml version="1.0" encoding="utf-8"?>
<sst xmlns="http://schemas.openxmlformats.org/spreadsheetml/2006/main" count="4070" uniqueCount="438">
  <si>
    <t>BANKNIFTY</t>
  </si>
  <si>
    <t>NIFTY</t>
  </si>
  <si>
    <t>NIFTYIT</t>
  </si>
  <si>
    <t>NIFTYMID50</t>
  </si>
  <si>
    <t>ACC</t>
  </si>
  <si>
    <t>ADANIENT</t>
  </si>
  <si>
    <t>ADANIPORTS</t>
  </si>
  <si>
    <t>ADANIPOWER</t>
  </si>
  <si>
    <t>AJANTPHARM</t>
  </si>
  <si>
    <t>ALBK</t>
  </si>
  <si>
    <t>AMARAJABAT</t>
  </si>
  <si>
    <t>AMBUJACEM</t>
  </si>
  <si>
    <t>APOLLOHOSP</t>
  </si>
  <si>
    <t>APOLLOTYRE</t>
  </si>
  <si>
    <t>ARVIND</t>
  </si>
  <si>
    <t>ASHOKLEY</t>
  </si>
  <si>
    <t>ASIANPAINT</t>
  </si>
  <si>
    <t>AUROPHARMA</t>
  </si>
  <si>
    <t>AXISBANK</t>
  </si>
  <si>
    <t>BAJAJ-AUTO</t>
  </si>
  <si>
    <t>BAJAJFINSV</t>
  </si>
  <si>
    <t>BAJFINANCE</t>
  </si>
  <si>
    <t>BALKRISIND</t>
  </si>
  <si>
    <t>BANKBARODA</t>
  </si>
  <si>
    <t>BANKINDIA</t>
  </si>
  <si>
    <t>BATAINDIA</t>
  </si>
  <si>
    <t>BEL</t>
  </si>
  <si>
    <t>BEML</t>
  </si>
  <si>
    <t>BERGEPAINT</t>
  </si>
  <si>
    <t>BHARATFIN</t>
  </si>
  <si>
    <t>BHARATFORG</t>
  </si>
  <si>
    <t>BHARTIARTL</t>
  </si>
  <si>
    <t>BHEL</t>
  </si>
  <si>
    <t>BIOCON</t>
  </si>
  <si>
    <t>BOSCHLTD</t>
  </si>
  <si>
    <t>BPCL</t>
  </si>
  <si>
    <t>BRITANNIA</t>
  </si>
  <si>
    <t>CADILAHC</t>
  </si>
  <si>
    <t>CANBK</t>
  </si>
  <si>
    <t>CANFINHOME</t>
  </si>
  <si>
    <t>CAPF</t>
  </si>
  <si>
    <t>CASTROLIND</t>
  </si>
  <si>
    <t>CEATLTD</t>
  </si>
  <si>
    <t>CENTURYTEX</t>
  </si>
  <si>
    <t>CESC</t>
  </si>
  <si>
    <t>CGPOWER</t>
  </si>
  <si>
    <t>CHENNPETRO</t>
  </si>
  <si>
    <t>CHOLAFIN</t>
  </si>
  <si>
    <t>CIPLA</t>
  </si>
  <si>
    <t>COALINDIA</t>
  </si>
  <si>
    <t>COLPAL</t>
  </si>
  <si>
    <t>CONCOR</t>
  </si>
  <si>
    <t>CUMMINSIND</t>
  </si>
  <si>
    <t>DABUR</t>
  </si>
  <si>
    <t>DALMIABHA</t>
  </si>
  <si>
    <t>DCBBANK</t>
  </si>
  <si>
    <t>DHFL</t>
  </si>
  <si>
    <t>DISHTV</t>
  </si>
  <si>
    <t>DIVISLAB</t>
  </si>
  <si>
    <t>DLF</t>
  </si>
  <si>
    <t>DRREDDY</t>
  </si>
  <si>
    <t>EICHERMOT</t>
  </si>
  <si>
    <t>ENGINERSIN</t>
  </si>
  <si>
    <t>EQUITAS</t>
  </si>
  <si>
    <t>ESCORTS</t>
  </si>
  <si>
    <t>EXIDEIND</t>
  </si>
  <si>
    <t>FEDERALBNK</t>
  </si>
  <si>
    <t>GAIL</t>
  </si>
  <si>
    <t>GLENMARK</t>
  </si>
  <si>
    <t>GMRINFRA</t>
  </si>
  <si>
    <t>GODFRYPHLP</t>
  </si>
  <si>
    <t>GODREJCP</t>
  </si>
  <si>
    <t>GODREJIND</t>
  </si>
  <si>
    <t>GRANULES</t>
  </si>
  <si>
    <t>GRASIM</t>
  </si>
  <si>
    <t>GSFC</t>
  </si>
  <si>
    <t>HAVELLS</t>
  </si>
  <si>
    <t>HCC</t>
  </si>
  <si>
    <t>HCLTECH</t>
  </si>
  <si>
    <t>HDFC</t>
  </si>
  <si>
    <t>HDFCBANK</t>
  </si>
  <si>
    <t>HEROMOTOCO</t>
  </si>
  <si>
    <t>HEXAWARE</t>
  </si>
  <si>
    <t>HINDALCO</t>
  </si>
  <si>
    <t>HINDPETRO</t>
  </si>
  <si>
    <t>HINDUNILVR</t>
  </si>
  <si>
    <t>HINDZINC</t>
  </si>
  <si>
    <t>IBULHSGFIN</t>
  </si>
  <si>
    <t>ICICIBANK</t>
  </si>
  <si>
    <t>ICICIPRULI</t>
  </si>
  <si>
    <t>IDBI</t>
  </si>
  <si>
    <t>IDEA</t>
  </si>
  <si>
    <t>IDFC</t>
  </si>
  <si>
    <t>IDFCBANK</t>
  </si>
  <si>
    <t>IFCI</t>
  </si>
  <si>
    <t>IGL</t>
  </si>
  <si>
    <t>INDIACEM</t>
  </si>
  <si>
    <t>INDIANB</t>
  </si>
  <si>
    <t>INDIGO</t>
  </si>
  <si>
    <t>INDUSINDBK</t>
  </si>
  <si>
    <t>INFIBEAM</t>
  </si>
  <si>
    <t>INFRATEL</t>
  </si>
  <si>
    <t>INFY</t>
  </si>
  <si>
    <t>IOC</t>
  </si>
  <si>
    <t>IRB</t>
  </si>
  <si>
    <t>ITC</t>
  </si>
  <si>
    <t>JETAIRWAYS</t>
  </si>
  <si>
    <t>JINDALSTEL</t>
  </si>
  <si>
    <t>JISLJALEQS</t>
  </si>
  <si>
    <t>JPASSOCIAT</t>
  </si>
  <si>
    <t>JSWSTEEL</t>
  </si>
  <si>
    <t>JUBLFOOD</t>
  </si>
  <si>
    <t>JUSTDIAL</t>
  </si>
  <si>
    <t>KAJARIACER</t>
  </si>
  <si>
    <t>KOTAKBANK</t>
  </si>
  <si>
    <t>KPIT</t>
  </si>
  <si>
    <t>KSCL</t>
  </si>
  <si>
    <t>KTKBANK</t>
  </si>
  <si>
    <t>L&amp;TFH</t>
  </si>
  <si>
    <t>LICHSGFIN</t>
  </si>
  <si>
    <t>LT</t>
  </si>
  <si>
    <t>LUPIN</t>
  </si>
  <si>
    <t>M&amp;M</t>
  </si>
  <si>
    <t>M&amp;MFIN</t>
  </si>
  <si>
    <t>MANAPPURAM</t>
  </si>
  <si>
    <t>MARICO</t>
  </si>
  <si>
    <t>MARUTI</t>
  </si>
  <si>
    <t>MCDOWELL-N</t>
  </si>
  <si>
    <t>MCX</t>
  </si>
  <si>
    <t>MFSL</t>
  </si>
  <si>
    <t>MGL</t>
  </si>
  <si>
    <t>MINDTREE</t>
  </si>
  <si>
    <t>MOTHERSUMI</t>
  </si>
  <si>
    <t>MRF</t>
  </si>
  <si>
    <t>MRPL</t>
  </si>
  <si>
    <t>MUTHOOTFIN</t>
  </si>
  <si>
    <t>NATIONALUM</t>
  </si>
  <si>
    <t>NBCC</t>
  </si>
  <si>
    <t>NCC</t>
  </si>
  <si>
    <t>NESTLEIND</t>
  </si>
  <si>
    <t>NHPC</t>
  </si>
  <si>
    <t>NIITTECH</t>
  </si>
  <si>
    <t>NMDC</t>
  </si>
  <si>
    <t>NTPC</t>
  </si>
  <si>
    <t>OFSS</t>
  </si>
  <si>
    <t>OIL</t>
  </si>
  <si>
    <t>ONGC</t>
  </si>
  <si>
    <t>ORIENTBANK</t>
  </si>
  <si>
    <t>PAGEIND</t>
  </si>
  <si>
    <t>PCJEWELLER</t>
  </si>
  <si>
    <t>PEL</t>
  </si>
  <si>
    <t>PETRONET</t>
  </si>
  <si>
    <t>PFC</t>
  </si>
  <si>
    <t>PIDILITIND</t>
  </si>
  <si>
    <t>PNB</t>
  </si>
  <si>
    <t>POWERGRID</t>
  </si>
  <si>
    <t>PTC</t>
  </si>
  <si>
    <t>PVR</t>
  </si>
  <si>
    <t>RAMCOCEM</t>
  </si>
  <si>
    <t>RAYMOND</t>
  </si>
  <si>
    <t>RBLBANK</t>
  </si>
  <si>
    <t>RCOM</t>
  </si>
  <si>
    <t>RECLTD</t>
  </si>
  <si>
    <t>RELCAPITAL</t>
  </si>
  <si>
    <t>RELIANCE</t>
  </si>
  <si>
    <t>RELINFRA</t>
  </si>
  <si>
    <t>REPCOHOME</t>
  </si>
  <si>
    <t>RPOWER</t>
  </si>
  <si>
    <t>SAIL</t>
  </si>
  <si>
    <t>SBIN</t>
  </si>
  <si>
    <t>SHREECEM</t>
  </si>
  <si>
    <t>SIEMENS</t>
  </si>
  <si>
    <t>SOUTHBANK</t>
  </si>
  <si>
    <t>SREINFRA</t>
  </si>
  <si>
    <t>SRF</t>
  </si>
  <si>
    <t>SRTRANSFIN</t>
  </si>
  <si>
    <t>STAR</t>
  </si>
  <si>
    <t>SUNPHARMA</t>
  </si>
  <si>
    <t>SUNTV</t>
  </si>
  <si>
    <t>SUZLON</t>
  </si>
  <si>
    <t>SYNDIBANK</t>
  </si>
  <si>
    <t>TATACHEM</t>
  </si>
  <si>
    <t>TATACOMM</t>
  </si>
  <si>
    <t>TATAELXSI</t>
  </si>
  <si>
    <t>TATAGLOBAL</t>
  </si>
  <si>
    <t>TATAMOTORS</t>
  </si>
  <si>
    <t>TATAMTRDVR</t>
  </si>
  <si>
    <t>TATAPOWER</t>
  </si>
  <si>
    <t>TATASTEEL</t>
  </si>
  <si>
    <t>TCS</t>
  </si>
  <si>
    <t>TECHM</t>
  </si>
  <si>
    <t>TITAN</t>
  </si>
  <si>
    <t>TORNTPHARM</t>
  </si>
  <si>
    <t>TORNTPOWER</t>
  </si>
  <si>
    <t>TV18BRDCST</t>
  </si>
  <si>
    <t>TVSMOTOR</t>
  </si>
  <si>
    <t>UBL</t>
  </si>
  <si>
    <t>UJJIVAN</t>
  </si>
  <si>
    <t>ULTRACEMCO</t>
  </si>
  <si>
    <t>UNIONBANK</t>
  </si>
  <si>
    <t>UPL</t>
  </si>
  <si>
    <t>VEDL</t>
  </si>
  <si>
    <t>VGUARD</t>
  </si>
  <si>
    <t>VOLTAS</t>
  </si>
  <si>
    <t>WIPRO</t>
  </si>
  <si>
    <t>WOCKPHARMA</t>
  </si>
  <si>
    <t>YESBANK</t>
  </si>
  <si>
    <t>ZEEL</t>
  </si>
  <si>
    <t>https://www.nseindia.com/live_market/dynaContent/live_watch/option_chain/optionKeys.jsp?symbolCode=209&amp;symbol=ACC&amp;symbol=ACC&amp;instrument=-&amp;date=-&amp;segmentLink=17&amp;symbolCount=2&amp;segmentLink=17</t>
  </si>
  <si>
    <t>https://www.nseindia.com/live_market/dynaContent/live_watch/option_chain/optionKeys.jsp?symbolCode=424&amp;symbol=ADANIENT&amp;symbol=ADANIENT&amp;instrument=-&amp;date=-&amp;segmentLink=17&amp;symbolCount=2&amp;segmentLink=17</t>
  </si>
  <si>
    <t>https://www.nseindia.com/live_market/dynaContent/live_watch/option_chain/optionKeys.jsp?symbolCode=2683&amp;symbol=ADANIPORTS&amp;symbol=ADANIPORTS&amp;instrument=-&amp;date=-&amp;segmentLink=17&amp;symbolCount=2&amp;segmentLink=17</t>
  </si>
  <si>
    <t>https://www.nseindia.com/live_market/dynaContent/live_watch/option_chain/optionKeys.jsp?symbolCode=2901&amp;symbol=ADANIPOWER&amp;symbol=ADANIPOWER&amp;instrument=-&amp;date=-&amp;segmentLink=17&amp;symbolCount=2&amp;segmentLink=17</t>
  </si>
  <si>
    <t>https://www.nseindia.com/live_market/dynaContent/live_watch/option_chain/optionKeys.jsp?symbolCode=1894&amp;symbol=AJANTPHARM&amp;symbol=AJANTPHARM&amp;instrument=-&amp;date=-&amp;segmentLink=17&amp;symbolCount=2&amp;segmentLink=17</t>
  </si>
  <si>
    <t>https://www.nseindia.com/live_market/dynaContent/live_watch/option_chain/optionKeys.jsp?symbolCode=2029&amp;symbol=ALBK&amp;symbol=ALBK&amp;instrument=-&amp;date=-&amp;segmentLink=17&amp;symbolCount=2&amp;segmentLink=17</t>
  </si>
  <si>
    <t>https://www.nseindia.com/live_market/dynaContent/live_watch/option_chain/optionKeys.jsp?symbolCode=421&amp;symbol=AMARAJABAT&amp;symbol=AMARAJABAT&amp;instrument=-&amp;date=-&amp;segmentLink=17&amp;symbolCount=2&amp;segmentLink=17</t>
  </si>
  <si>
    <t>https://www.nseindia.com/live_market/dynaContent/live_watch/option_chain/optionKeys.jsp?symbolCode=1235&amp;symbol=AMBUJACEM&amp;symbol=AMBUJACEM&amp;instrument=-&amp;date=-&amp;segmentLink=17&amp;symbolCount=2&amp;segmentLink=17</t>
  </si>
  <si>
    <t>https://www.nseindia.com/live_market/dynaContent/live_watch/option_chain/optionKeys.jsp?symbolCode=417&amp;symbol=APOLLOHOSP&amp;symbol=APOLLOHOSP&amp;instrument=-&amp;date=-&amp;segmentLink=17&amp;symbolCount=2&amp;segmentLink=17</t>
  </si>
  <si>
    <t>https://www.nseindia.com/live_market/dynaContent/live_watch/option_chain/optionKeys.jsp?symbolCode=207&amp;symbol=ARVIND&amp;symbol=ARVIND&amp;instrument=-&amp;date=-&amp;segmentLink=17&amp;symbolCount=2&amp;segmentLink=17</t>
  </si>
  <si>
    <t>https://www.nseindia.com/live_market/dynaContent/live_watch/option_chain/optionKeys.jsp?symbolCode=901&amp;symbol=APOLLOTYRE&amp;symbol=APOLLOTYRE&amp;instrument=-&amp;date=-&amp;segmentLink=17&amp;symbolCount=2&amp;segmentLink=17</t>
  </si>
  <si>
    <t>https://www.nseindia.com/live_market/dynaContent/live_watch/option_chain/optionKeys.jsp?symbolCode=228&amp;symbol=ASHOKLEY&amp;symbol=ASHOKLEY&amp;instrument=-&amp;date=-&amp;segmentLink=17&amp;symbolCount=2&amp;segmentLink=17</t>
  </si>
  <si>
    <t>https://www.nseindia.com/live_market/dynaContent/live_watch/option_chain/optionKeys.jsp?symbolCode=288&amp;symbol=ASIANPAINT&amp;symbol=ASIANPAINT&amp;instrument=-&amp;date=-&amp;segmentLink=17&amp;symbolCount=2&amp;segmentLink=17</t>
  </si>
  <si>
    <t>https://www.nseindia.com/live_market/dynaContent/live_watch/option_chain/optionKeys.jsp?symbolCode=934&amp;symbol=AUROPHARMA&amp;symbol=AUROPHARMA&amp;instrument=-&amp;date=-&amp;segmentLink=17&amp;symbolCount=2&amp;segmentLink=17</t>
  </si>
  <si>
    <t>https://www.nseindia.com/live_market/dynaContent/live_watch/option_chain/optionKeys.jsp?symbolCode=1693&amp;symbol=AXISBANK&amp;symbol=AXISBANK&amp;instrument=-&amp;date=-&amp;segmentLink=17&amp;symbolCount=2&amp;segmentLink=17</t>
  </si>
  <si>
    <t>https://www.nseindia.com/live_market/dynaContent/live_watch/option_chain/optionKeys.jsp?symbolCode=2750&amp;symbol=BAJAJ-AUTO&amp;symbol=BAJAJ-AUTO&amp;instrument=-&amp;date=-&amp;segmentLink=17&amp;symbolCount=2&amp;segmentLink=17</t>
  </si>
  <si>
    <t>https://www.nseindia.com/live_market/dynaContent/live_watch/option_chain/optionKeys.jsp?symbolCode=2749&amp;symbol=BAJAJFINSV&amp;symbol=BAJAJFINSV&amp;instrument=-&amp;date=-&amp;segmentLink=17&amp;symbolCount=2&amp;segmentLink=17</t>
  </si>
  <si>
    <t>https://www.nseindia.com/live_market/dynaContent/live_watch/option_chain/optionKeys.jsp?symbolCode=1257&amp;symbol=BAJFINANCE&amp;symbol=BAJFINANCE&amp;instrument=-&amp;date=-&amp;segmentLink=17&amp;symbolCount=2&amp;segmentLink=17</t>
  </si>
  <si>
    <t>https://www.nseindia.com/live_market/dynaContent/live_watch/option_chain/optionKeys.jsp?symbolCode=434&amp;symbol=BALKRISIND&amp;symbol=BALKRISIND&amp;instrument=-&amp;date=-&amp;segmentLink=17&amp;symbolCount=2&amp;segmentLink=17</t>
  </si>
  <si>
    <t>https://www.nseindia.com/live_market/dynaContent/live_watch/option_chain/optionKeys.jsp?symbolCode=1583&amp;symbol=BANKBARODA&amp;symbol=BANKBARODA&amp;instrument=-&amp;date=-&amp;segmentLink=17&amp;symbolCount=2&amp;segmentLink=17</t>
  </si>
  <si>
    <t>https://www.nseindia.com/live_market/dynaContent/live_watch/option_chain/optionKeys.jsp?symbolCode=1600&amp;symbol=BANKINDIA&amp;symbol=BANKINDIA&amp;instrument=-&amp;date=-&amp;segmentLink=17&amp;symbolCount=2&amp;segmentLink=17</t>
  </si>
  <si>
    <t>https://www.nseindia.com/live_market/dynaContent/live_watch/option_chain/optionKeys.jsp?symbolCode=254&amp;symbol=BATAINDIA&amp;symbol=BATAINDIA&amp;instrument=-&amp;date=-&amp;segmentLink=17&amp;symbolCount=2&amp;segmentLink=17</t>
  </si>
  <si>
    <t>https://www.nseindia.com/live_market/dynaContent/live_watch/option_chain/optionKeys.jsp?symbolCode=1254&amp;symbol=BEL&amp;symbol=BEL&amp;instrument=-&amp;date=-&amp;segmentLink=17&amp;symbolCount=2&amp;segmentLink=17</t>
  </si>
  <si>
    <t>https://www.nseindia.com/live_market/dynaContent/live_watch/option_chain/optionKeys.jsp?symbolCode=296&amp;symbol=BEML&amp;symbol=BEML&amp;instrument=-&amp;date=-&amp;segmentLink=17&amp;symbolCount=2&amp;segmentLink=17</t>
  </si>
  <si>
    <t>20, multiple of 50</t>
  </si>
  <si>
    <t>https://www.nseindia.com/live_market/dynaContent/live_watch/option_chain/optionKeys.jsp?symbolCode=488&amp;symbol=BERGEPAINT&amp;symbol=BERGEPAINT&amp;instrument=-&amp;date=-&amp;segmentLink=17&amp;symbolCount=2&amp;segmentLink=17</t>
  </si>
  <si>
    <t>https://www.nseindia.com/live_market/dynaContent/live_watch/option_chain/optionKeys.jsp?symbolCode=3432&amp;symbol=BHARATFIN&amp;symbol=BHARATFIN&amp;instrument=-&amp;date=-&amp;segmentLink=17&amp;symbolCount=2&amp;segmentLink=17</t>
  </si>
  <si>
    <t>https://www.nseindia.com/live_market/dynaContent/live_watch/option_chain/optionKeys.jsp?symbolCode=201&amp;symbol=BHARATFORG&amp;symbol=BHARATFORG&amp;instrument=-&amp;date=-&amp;segmentLink=17&amp;symbolCount=2&amp;segmentLink=17</t>
  </si>
  <si>
    <t>https://www.nseindia.com/live_market/dynaContent/live_watch/option_chain/optionKeys.jsp?symbolCode=2002&amp;symbol=BHARTIARTL&amp;symbol=BHARTIARTL&amp;instrument=-&amp;date=-&amp;segmentLink=17&amp;symbolCount=2&amp;segmentLink=17</t>
  </si>
  <si>
    <t>https://www.nseindia.com/live_market/dynaContent/live_watch/option_chain/optionKeys.jsp?symbolCode=1252&amp;symbol=BHEL&amp;symbol=BHEL&amp;instrument=-&amp;date=-&amp;segmentLink=17&amp;symbolCount=2&amp;segmentLink=17</t>
  </si>
  <si>
    <t>https://www.nseindia.com/live_market/dynaContent/live_watch/option_chain/optionKeys.jsp?symbolCode=2181&amp;symbol=BIOCON&amp;symbol=BIOCON&amp;instrument=-&amp;date=-&amp;segmentLink=17&amp;symbolCount=2&amp;segmentLink=17</t>
  </si>
  <si>
    <t>https://www.nseindia.com/live_market/dynaContent/live_watch/option_chain/optionKeys.jsp?symbolCode=199&amp;symbol=BPCL&amp;symbol=BPCL&amp;instrument=-&amp;date=-&amp;segmentLink=17&amp;symbolCount=2&amp;segmentLink=17</t>
  </si>
  <si>
    <t>https://www.nseindia.com/live_market/dynaContent/live_watch/option_chain/optionKeys.jsp?symbolCode=761&amp;symbol=BRITANNIA&amp;symbol=BRITANNIA&amp;instrument=-&amp;date=-&amp;segmentLink=17&amp;symbolCount=2&amp;segmentLink=17</t>
  </si>
  <si>
    <t>https://www.nseindia.com/live_market/dynaContent/live_watch/option_chain/optionKeys.jsp?symbolCode=1852&amp;symbol=CADILAHC&amp;symbol=CADILAHC&amp;instrument=-&amp;date=-&amp;segmentLink=17&amp;symbolCount=2&amp;segmentLink=17</t>
  </si>
  <si>
    <t>https://www.nseindia.com/live_market/dynaContent/live_watch/option_chain/optionKeys.jsp?symbolCode=2032&amp;symbol=CANBK&amp;symbol=CANBK&amp;instrument=-&amp;date=-&amp;segmentLink=17&amp;symbolCount=2&amp;segmentLink=17</t>
  </si>
  <si>
    <t>https://www.nseindia.com/live_market/dynaContent/live_watch/option_chain/optionKeys.jsp?symbolCode=760&amp;symbol=CANFINHOME&amp;symbol=CANFINHOME&amp;instrument=-&amp;date=-&amp;segmentLink=17&amp;symbolCount=2&amp;segmentLink=17</t>
  </si>
  <si>
    <t>https://www.nseindia.com/live_market/dynaContent/live_watch/option_chain/optionKeys.jsp?symbolCode=2712&amp;symbol=CAPF&amp;symbol=CAPF&amp;instrument=-&amp;date=-&amp;segmentLink=17&amp;symbolCount=2&amp;segmentLink=17</t>
  </si>
  <si>
    <t>https://www.nseindia.com/live_market/dynaContent/live_watch/option_chain/optionKeys.jsp?symbolCode=8975&amp;symbol=CASTROLIND&amp;symbol=CASTROLIND&amp;instrument=-&amp;date=-&amp;segmentLink=17&amp;symbolCount=2&amp;segmentLink=17</t>
  </si>
  <si>
    <t>https://www.nseindia.com/live_market/dynaContent/live_watch/option_chain/optionKeys.jsp?symbolCode=2711&amp;symbol=CEATLTD&amp;symbol=CEATLTD&amp;instrument=-&amp;date=-&amp;segmentLink=17&amp;symbolCount=2&amp;segmentLink=17</t>
  </si>
  <si>
    <t>https://www.nseindia.com/live_market/dynaContent/live_watch/option_chain/optionKeys.jsp?symbolCode=295&amp;symbol=CENTURYTEX&amp;symbol=CENTURYTEX&amp;instrument=-&amp;date=-&amp;segmentLink=17&amp;symbolCount=2&amp;segmentLink=17</t>
  </si>
  <si>
    <t>https://www.nseindia.com/live_market/dynaContent/live_watch/option_chain/optionKeys.jsp?symbolCode=1245&amp;symbol=CESC&amp;symbol=CESC&amp;instrument=-&amp;date=-&amp;segmentLink=17&amp;symbolCount=2&amp;segmentLink=17</t>
  </si>
  <si>
    <t>https://www.nseindia.com/live_market/dynaContent/live_watch/option_chain/optionKeys.jsp?symbolCode=1241&amp;symbol=CGPOWER&amp;symbol=CGPOWER&amp;instrument=-&amp;date=-&amp;segmentLink=17&amp;symbolCount=2&amp;segmentLink=17</t>
  </si>
  <si>
    <t>https://www.nseindia.com/live_market/dynaContent/live_watch/option_chain/optionKeys.jsp?symbolCode=13723&amp;symbol=EQUITAS&amp;symbol=EQUITAS&amp;instrument=-&amp;date=-&amp;segmentLink=17&amp;symbolCount=2&amp;segmentLink=17</t>
  </si>
  <si>
    <t>https://www.nseindia.com/live_market/dynaContent/live_watch/option_chain/optionKeys.jsp?symbolCode=797&amp;symbol=HDFCBANK&amp;symbol=HDFCBANK&amp;instrument=-&amp;date=-&amp;segmentLink=17&amp;symbolCount=2&amp;segmentLink=17</t>
  </si>
  <si>
    <t>https://www.nseindia.com/live_market/dynaContent/live_watch/option_chain/optionKeys.jsp?symbolCode=795&amp;symbol=HEROMOTOCO&amp;symbol=HEROMOTOCO&amp;instrument=-&amp;date=-&amp;segmentLink=17&amp;symbolCount=2&amp;segmentLink=17</t>
  </si>
  <si>
    <t>https://www.nseindia.com/live_market/dynaContent/live_watch/option_chain/optionKeys.jsp?symbolCode=293&amp;symbol=INDIACEM&amp;symbol=INDIACEM&amp;instrument=-&amp;date=-&amp;segmentLink=17&amp;symbolCount=2&amp;segmentLink=17</t>
  </si>
  <si>
    <t>https://www.nseindia.com/live_market/dynaContent/live_watch/option_chain/optionKeys.jsp?symbolCode=2540&amp;symbol=INDIANB&amp;symbol=INDIANB&amp;instrument=-&amp;date=-&amp;segmentLink=17&amp;symbolCount=2&amp;segmentLink=17</t>
  </si>
  <si>
    <t>https://www.nseindia.com/live_market/dynaContent/live_watch/option_chain/optionKeys.jsp?symbolCode=2264&amp;symbol=JETAIRWAYS&amp;symbol=JETAIRWAYS&amp;instrument=-&amp;date=-&amp;segmentLink=17&amp;symbolCount=2&amp;segmentLink=17</t>
  </si>
  <si>
    <t>https://www.nseindia.com/live_market/dynaContent/live_watch/option_chain/optionKeys.jsp?symbolCode=818&amp;symbol=ITC&amp;symbol=ITC&amp;instrument=-&amp;date=-&amp;segmentLink=17&amp;symbolCount=2&amp;segmentLink=17</t>
  </si>
  <si>
    <t>https://www.nseindia.com/live_market/dynaContent/live_watch/option_chain/optionKeys.jsp?symbolCode=1118&amp;symbol=KOTAKBANK&amp;symbol=KOTAKBANK&amp;instrument=-&amp;date=-&amp;segmentLink=17&amp;symbolCount=2&amp;segmentLink=17</t>
  </si>
  <si>
    <t>https://www.nseindia.com/live_market/dynaContent/live_watch/option_chain/optionKeys.jsp?symbolCode=1826&amp;symbol=KPIT&amp;symbol=KPIT&amp;instrument=-&amp;date=-&amp;segmentLink=17&amp;symbolCount=2&amp;segmentLink=17</t>
  </si>
  <si>
    <t>https://www.nseindia.com/live_market/dynaContent/live_watch/option_chain/optionKeys.jsp?symbolCode=3317&amp;symbol=MANAPPURAM&amp;symbol=MANAPPURAM&amp;instrument=-&amp;date=-&amp;segmentLink=17&amp;symbolCount=2&amp;segmentLink=17</t>
  </si>
  <si>
    <t>https://www.nseindia.com/live_market/dynaContent/live_watch/option_chain/optionKeys.jsp?symbolCode=1385&amp;symbol=MOTHERSUMI&amp;symbol=MOTHERSUMI&amp;instrument=-&amp;date=-&amp;segmentLink=17&amp;symbolCount=2&amp;segmentLink=17</t>
  </si>
  <si>
    <t>https://www.nseindia.com/live_market/dynaContent/live_watch/option_chain/optionKeys.jsp?symbolCode=2729&amp;symbol=NMDC&amp;symbol=NMDC&amp;instrument=-&amp;date=-&amp;segmentLink=17&amp;symbolCount=2&amp;segmentLink=17</t>
  </si>
  <si>
    <t>https://www.nseindia.com/live_market/dynaContent/live_watch/option_chain/optionKeys.jsp?symbolCode=144&amp;symbol=PEL&amp;symbol=PEL&amp;instrument=-&amp;date=-&amp;segmentLink=17&amp;symbolCount=2&amp;segmentLink=17</t>
  </si>
  <si>
    <t>https://www.nseindia.com/live_market/dynaContent/live_watch/option_chain/optionKeys.jsp?symbolCode=104&amp;symbol=RAYMOND&amp;symbol=RAYMOND&amp;instrument=-&amp;date=-&amp;segmentLink=17&amp;symbolCount=2&amp;segmentLink=17</t>
  </si>
  <si>
    <t>https://www.nseindia.com/live_market/dynaContent/live_watch/option_chain/optionKeys.jsp?symbolCode=2714&amp;symbol=RPOWER&amp;symbol=RPOWER&amp;instrument=-&amp;date=-&amp;segmentLink=17&amp;symbolCount=2&amp;segmentLink=17</t>
  </si>
  <si>
    <t>https://www.nseindia.com/live_market/dynaContent/live_watch/option_chain/optionKeys.jsp?symbolCode=1849&amp;symbol=STAR&amp;symbol=STAR&amp;instrument=-&amp;date=-&amp;segmentLink=17&amp;symbolCount=2&amp;segmentLink=17</t>
  </si>
  <si>
    <t>https://www.nseindia.com/live_market/dynaContent/live_watch/option_chain/optionKeys.jsp?symbolCode=1098&amp;symbol=TATAGLOBAL&amp;symbol=TATAGLOBAL&amp;instrument=-&amp;date=-&amp;segmentLink=17&amp;symbolCount=2&amp;segmentLink=17</t>
  </si>
  <si>
    <t>https://www.nseindia.com/live_market/dynaContent/live_watch/option_chain/optionKeys.jsp?symbolCode=2466&amp;symbol=TORNTPOWER&amp;symbol=TORNTPOWER&amp;instrument=-&amp;date=-&amp;segmentLink=17&amp;symbolCount=2&amp;segmentLink=17</t>
  </si>
  <si>
    <t>https://www.nseindia.com/live_market/dynaContent/live_watch/option_chain/optionKeys.jsp?symbolCode=2170&amp;symbol=UPL&amp;symbol=UPL&amp;instrument=-&amp;date=-&amp;segmentLink=17&amp;symbolCount=2&amp;segmentLink=17</t>
  </si>
  <si>
    <t>https://www.nseindia.com/live_market/dynaContent/live_watch/option_chain/optionKeys.jsp?symbolCode=5660&amp;symbol=MCX&amp;symbol=MCX&amp;instrument=-&amp;date=-&amp;segmentLink=17&amp;symbolCount=2&amp;segmentLink=17</t>
  </si>
  <si>
    <t>https://www.nseindia.com/live_market/dynaContent/live_watch/option_chain/optionKeys.jsp?symbolCode=2541&amp;symbol=MINDTREE&amp;symbol=MINDTREE&amp;instrument=-&amp;date=-&amp;segmentLink=17&amp;symbolCount=2&amp;segmentLink=17</t>
  </si>
  <si>
    <t>https://www.nseindia.com/live_market/dynaContent/live_watch/option_chain/optionKeys.jsp?symbolCode=679&amp;symbol=M%26M&amp;symbol=M%26M&amp;instrument=-&amp;date=-&amp;segmentLink=17&amp;symbolCount=2&amp;segmentLink=17</t>
  </si>
  <si>
    <t>https://www.nseindia.com/live_market/dynaContent/live_watch/option_chain/optionKeys.jsp?symbolCode=1988&amp;symbol=LUPIN&amp;symbol=LUPIN&amp;instrument=-&amp;date=-&amp;segmentLink=17&amp;symbolCount=2&amp;segmentLink=17</t>
  </si>
  <si>
    <t>https://www.nseindia.com/live_market/dynaContent/live_watch/option_chain/optionKeys.jsp?symbolCode=946&amp;symbol=LICHSGFIN&amp;symbol=LICHSGFIN&amp;instrument=-&amp;date=-&amp;segmentLink=17&amp;symbolCount=2&amp;segmentLink=17</t>
  </si>
  <si>
    <t>https://www.nseindia.com/live_market/dynaContent/live_watch/option_chain/optionKeys.jsp?symbolCode=3061&amp;symbol=JUBLFOOD&amp;symbol=JUBLFOOD&amp;instrument=-&amp;date=-&amp;segmentLink=17&amp;symbolCount=2&amp;segmentLink=17</t>
  </si>
  <si>
    <t>https://www.nseindia.com/live_market/dynaContent/live_watch/option_chain/optionKeys.jsp?symbolCode=180&amp;symbol=INFY&amp;symbol=INFY&amp;instrument=-&amp;date=-&amp;segmentLink=17&amp;symbolCount=2&amp;segmentLink=17</t>
  </si>
  <si>
    <t>https://www.nseindia.com/live_market/dynaContent/live_watch/option_chain/optionKeys.jsp?symbolCode=673&amp;symbol=IFCI&amp;symbol=IFCI&amp;instrument=-&amp;date=-&amp;segmentLink=17&amp;symbolCount=2&amp;segmentLink=17</t>
  </si>
  <si>
    <t>https://www.nseindia.com/live_market/dynaContent/live_watch/option_chain/optionKeys.jsp?symbolCode=7057&amp;symbol=IBULHSGFIN&amp;symbol=IBULHSGFIN&amp;instrument=-&amp;date=-&amp;segmentLink=17&amp;symbolCount=2&amp;segmentLink=17</t>
  </si>
  <si>
    <t>https://www.nseindia.com/live_market/dynaContent/live_watch/option_chain/optionKeys.jsp?symbolCode=1231&amp;symbol=HINDZINC&amp;symbol=HINDZINC&amp;instrument=-&amp;date=-&amp;segmentLink=17&amp;symbolCount=2&amp;segmentLink=17</t>
  </si>
  <si>
    <t>https://www.nseindia.com/live_market/dynaContent/live_watch/option_chain/optionKeys.jsp?symbolCode=1828&amp;symbol=HCLTECH&amp;symbol=HCLTECH&amp;instrument=-&amp;date=-&amp;segmentLink=17&amp;symbolCount=2&amp;segmentLink=17</t>
  </si>
  <si>
    <t>https://www.nseindia.com/live_market/dynaContent/live_watch/option_chain/optionKeys.jsp?symbolCode=1853&amp;symbol=GLENMARK&amp;symbol=GLENMARK&amp;instrument=-&amp;date=-&amp;segmentLink=17&amp;symbolCount=2&amp;segmentLink=17</t>
  </si>
  <si>
    <t>https://www.nseindia.com/live_market/dynaContent/live_watch/option_chain/optionKeys.jsp?symbolCode=251&amp;symbol=DRREDDY&amp;symbol=DRREDDY&amp;instrument=-&amp;date=-&amp;segmentLink=17&amp;symbolCount=2&amp;segmentLink=17</t>
  </si>
  <si>
    <t>https://www.nseindia.com/live_market/dynaContent/live_watch/option_chain/optionKeys.jsp?symbolCode=173&amp;symbol=CUMMINSIND&amp;symbol=CUMMINSIND&amp;instrument=-&amp;date=-&amp;segmentLink=17&amp;symbolCount=2&amp;segmentLink=17</t>
  </si>
  <si>
    <t>https://www.nseindia.com/live_market/dynaContent/live_watch/option_chain/optionKeys.jsp?symbolCode=3691&amp;symbol=COALINDIA&amp;symbol=COALINDIA&amp;instrument=-&amp;date=-&amp;segmentLink=17&amp;symbolCount=2&amp;segmentLink=17</t>
  </si>
  <si>
    <t>https://www.nseindia.com/live_market/dynaContent/live_watch/option_chain/optionKeys.jsp?symbolCode=792&amp;symbol=CIPLA&amp;symbol=CIPLA&amp;instrument=-&amp;date=-&amp;segmentLink=17&amp;symbolCount=2&amp;segmentLink=17</t>
  </si>
  <si>
    <t>https://www.nseindia.com/live_market/dynaContent/live_watch/option_chain/optionKeys.jsp?symbolCode=2622&amp;symbol=DLF&amp;symbol=DLF&amp;instrument=-&amp;date=-&amp;segmentLink=17&amp;symbolCount=2&amp;segmentLink=17</t>
  </si>
  <si>
    <t>https://www.nseindia.com/live_market/dynaContent/live_watch/option_chain/optionKeys.jsp?symbolCode=2296&amp;symbol=GRANULES&amp;symbol=GRANULES&amp;instrument=-&amp;date=-&amp;segmentLink=17&amp;symbolCount=2&amp;segmentLink=17</t>
  </si>
  <si>
    <t>https://www.nseindia.com/live_market/dynaContent/live_watch/option_chain/optionKeys.jsp?symbolCode=2130&amp;symbol=GODREJIND&amp;symbol=GODREJIND&amp;instrument=-&amp;date=-&amp;segmentLink=17&amp;symbolCount=2&amp;segmentLink=17</t>
  </si>
  <si>
    <t>https://www.nseindia.com/live_market/dynaContent/live_watch/option_chain/optionKeys.jsp?symbolCode=940&amp;symbol=DHFL&amp;symbol=DHFL&amp;instrument=-&amp;date=-&amp;segmentLink=17&amp;symbolCount=2&amp;segmentLink=17</t>
  </si>
  <si>
    <t>https://www.nseindia.com/live_market/dynaContent/live_watch/option_chain/optionKeys.jsp?symbolCode=2132&amp;symbol=DIVISLAB&amp;symbol=DIVISLAB&amp;instrument=-&amp;date=-&amp;segmentLink=17&amp;symbolCount=2&amp;segmentLink=17</t>
  </si>
  <si>
    <t>https://www.nseindia.com/live_market/dynaContent/live_watch/option_chain/optionKeys.jsp?symbolCode=798&amp;symbol=HDFC&amp;symbol=HDFC&amp;instrument=-&amp;date=-&amp;segmentLink=17&amp;symbolCount=2&amp;segmentLink=17</t>
  </si>
  <si>
    <t>https://www.nseindia.com/live_market/dynaContent/live_watch/option_chain/optionKeys.jsp?symbolCode=1931&amp;symbol=HAVELLS&amp;symbol=HAVELLS&amp;instrument=-&amp;date=-&amp;segmentLink=17&amp;symbolCount=2&amp;segmentLink=17</t>
  </si>
  <si>
    <t>https://www.nseindia.com/live_market/dynaContent/live_watch/option_chain/optionKeys.jsp?symbolCode=1234&amp;symbol=GRASIM&amp;symbol=GRASIM&amp;instrument=-&amp;date=-&amp;segmentLink=17&amp;symbolCount=2&amp;segmentLink=17</t>
  </si>
  <si>
    <t>https://www.nseindia.com/live_market/dynaContent/live_watch/option_chain/optionKeys.jsp?symbolCode=309&amp;symbol=FEDERALBNK&amp;symbol=FEDERALBNK&amp;instrument=-&amp;date=-&amp;segmentLink=17&amp;symbolCount=2&amp;segmentLink=17</t>
  </si>
  <si>
    <t>https://www.nseindia.com/live_market/dynaContent/live_watch/option_chain/optionKeys.jsp?symbolCode=1232&amp;symbol=HINDUNILVR&amp;symbol=HINDUNILVR&amp;instrument=-&amp;date=-&amp;segmentLink=17&amp;symbolCount=2&amp;segmentLink=17</t>
  </si>
  <si>
    <t>https://www.nseindia.com/live_market/dynaContent/live_watch/option_chain/optionKeys.jsp?symbolCode=1606&amp;symbol=ICICIBANK&amp;symbol=ICICIBANK&amp;instrument=-&amp;date=-&amp;segmentLink=17&amp;symbolCount=2&amp;segmentLink=17</t>
  </si>
  <si>
    <t>https://www.nseindia.com/live_market/dynaContent/live_watch/option_chain/optionKeys.jsp?symbolCode=756&amp;symbol=IDBI&amp;symbol=IDBI&amp;instrument=-&amp;date=-&amp;segmentLink=17&amp;symbolCount=2&amp;segmentLink=17</t>
  </si>
  <si>
    <t>https://www.nseindia.com/live_market/dynaContent/live_watch/option_chain/optionKeys.jsp?symbolCode=2548&amp;symbol=IDEA&amp;symbol=IDEA&amp;instrument=-&amp;date=-&amp;segmentLink=17&amp;symbolCount=2&amp;segmentLink=17</t>
  </si>
  <si>
    <t>https://www.nseindia.com/live_market/dynaContent/live_watch/option_chain/optionKeys.jsp?symbolCode=13160&amp;symbol=IDFCBANK&amp;symbol=IDFCBANK&amp;instrument=-&amp;date=-&amp;segmentLink=17&amp;symbolCount=2&amp;segmentLink=17</t>
  </si>
  <si>
    <t>https://www.nseindia.com/live_market/dynaContent/live_watch/option_chain/optionKeys.jsp?symbolCode=2314&amp;symbol=IDFC&amp;symbol=IDFC&amp;instrument=-&amp;date=-&amp;segmentLink=17&amp;symbolCount=2&amp;segmentLink=17</t>
  </si>
  <si>
    <t>https://www.nseindia.com/live_market/dynaContent/live_watch/option_chain/optionKeys.jsp?symbolCode=13226&amp;symbol=INDIGO&amp;symbol=INDIGO&amp;instrument=-&amp;date=-&amp;segmentLink=17&amp;symbolCount=2&amp;segmentLink=17</t>
  </si>
  <si>
    <t>https://www.nseindia.com/live_market/dynaContent/live_watch/option_chain/optionKeys.jsp?symbolCode=1656&amp;symbol=INDUSINDBK&amp;symbol=INDUSINDBK&amp;instrument=-&amp;date=-&amp;segmentLink=17&amp;symbolCount=2&amp;segmentLink=17</t>
  </si>
  <si>
    <t>https://www.nseindia.com/live_market/dynaContent/live_watch/option_chain/optionKeys.jsp?symbolCode=13663&amp;symbol=INFIBEAM&amp;symbol=INFIBEAM&amp;instrument=-&amp;date=-&amp;segmentLink=17&amp;symbolCount=2&amp;segmentLink=17</t>
  </si>
  <si>
    <t>https://www.nseindia.com/live_market/dynaContent/live_watch/option_chain/optionKeys.jsp?symbolCode=6258&amp;symbol=INFRATEL&amp;symbol=INFRATEL&amp;instrument=-&amp;date=-&amp;segmentLink=17&amp;symbolCount=2&amp;segmentLink=17</t>
  </si>
  <si>
    <t>https://www.nseindia.com/live_market/dynaContent/live_watch/option_chain/optionKeys.jsp?symbolCode=224&amp;symbol=ESCORTS&amp;symbol=ESCORTS&amp;instrument=-&amp;date=-&amp;segmentLink=17&amp;symbolCount=2&amp;segmentLink=17</t>
  </si>
  <si>
    <t>https://www.nseindia.com/live_market/dynaContent/live_watch/option_chain/optionKeys.jsp?symbolCode=221&amp;symbol=HINDPETRO&amp;symbol=HINDPETRO&amp;instrument=-&amp;date=-&amp;segmentLink=17&amp;symbolCount=2&amp;segmentLink=17</t>
  </si>
  <si>
    <t>https://www.nseindia.com/live_market/dynaContent/live_watch/option_chain/optionKeys.jsp?symbolCode=1230&amp;symbol=HINDALCO&amp;symbol=HINDALCO&amp;instrument=-&amp;date=-&amp;segmentLink=17&amp;symbolCount=2&amp;segmentLink=17</t>
  </si>
  <si>
    <t>https://www.nseindia.com/live_market/dynaContent/live_watch/option_chain/optionKeys.jsp?symbolCode=2020&amp;symbol=HEXAWARE&amp;symbol=HEXAWARE&amp;instrument=-&amp;date=-&amp;segmentLink=17&amp;symbolCount=2&amp;segmentLink=17</t>
  </si>
  <si>
    <t>https://www.nseindia.com/live_market/dynaContent/live_watch/option_chain/optionKeys.jsp?symbolCode=408&amp;symbol=HCC&amp;symbol=HCC&amp;instrument=-&amp;date=-&amp;segmentLink=17&amp;symbolCount=2&amp;segmentLink=17</t>
  </si>
  <si>
    <t>https://www.nseindia.com/live_market/dynaContent/live_watch/option_chain/optionKeys.jsp?symbolCode=854&amp;symbol=IOC&amp;symbol=IOC&amp;instrument=-&amp;date=-&amp;segmentLink=17&amp;symbolCount=2&amp;segmentLink=17</t>
  </si>
  <si>
    <t>https://www.nseindia.com/live_market/dynaContent/live_watch/option_chain/optionKeys.jsp?symbolCode=2724&amp;symbol=IRB&amp;symbol=IRB&amp;instrument=-&amp;date=-&amp;segmentLink=17&amp;symbolCount=2&amp;segmentLink=17</t>
  </si>
  <si>
    <t>https://www.nseindia.com/live_market/dynaContent/live_watch/option_chain/optionKeys.jsp?symbolCode=1986&amp;symbol=JISLJALEQS&amp;symbol=JISLJALEQS&amp;instrument=-&amp;date=-&amp;segmentLink=17&amp;symbolCount=2&amp;segmentLink=17</t>
  </si>
  <si>
    <t>https://www.nseindia.com/live_market/dynaContent/live_watch/option_chain/optionKeys.jsp?symbolCode=2198&amp;symbol=JPASSOCIAT&amp;symbol=JPASSOCIAT&amp;instrument=-&amp;date=-&amp;segmentLink=17&amp;symbolCount=2&amp;segmentLink=17</t>
  </si>
  <si>
    <t>https://www.nseindia.com/live_market/dynaContent/live_watch/option_chain/optionKeys.jsp?symbolCode=2266&amp;symbol=JSWSTEEL&amp;symbol=JSWSTEEL&amp;instrument=-&amp;date=-&amp;segmentLink=17&amp;symbolCount=2&amp;segmentLink=17</t>
  </si>
  <si>
    <t>https://www.nseindia.com/live_market/dynaContent/live_watch/option_chain/optionKeys.jsp?symbolCode=6951&amp;symbol=JUSTDIAL&amp;symbol=JUSTDIAL&amp;instrument=-&amp;date=-&amp;segmentLink=17&amp;symbolCount=2&amp;segmentLink=17</t>
  </si>
  <si>
    <t>https://www.nseindia.com/live_market/dynaContent/live_watch/option_chain/optionKeys.jsp?symbolCode=2143&amp;symbol=MARUTI&amp;symbol=MARUTI&amp;instrument=-&amp;date=-&amp;segmentLink=17&amp;symbolCount=2&amp;segmentLink=17</t>
  </si>
  <si>
    <t>https://www.nseindia.com/live_market/dynaContent/live_watch/option_chain/optionKeys.jsp?symbolCode=4732&amp;symbol=MUTHOOTFIN&amp;symbol=MUTHOOTFIN&amp;instrument=-&amp;date=-&amp;segmentLink=17&amp;symbolCount=2&amp;segmentLink=17</t>
  </si>
  <si>
    <t>https://www.nseindia.com/live_market/dynaContent/live_watch/option_chain/optionKeys.jsp?symbolCode=1789&amp;symbol=NATIONALUM&amp;symbol=NATIONALUM&amp;instrument=-&amp;date=-&amp;segmentLink=17&amp;symbolCount=2&amp;segmentLink=17</t>
  </si>
  <si>
    <t>2.5,5</t>
  </si>
  <si>
    <t>https://www.nseindia.com/live_market/dynaContent/live_watch/option_chain/optionKeys.jsp?symbolCode=5846&amp;symbol=NBCC&amp;symbol=NBCC&amp;instrument=-&amp;date=-&amp;segmentLink=17&amp;symbolCount=2&amp;segmentLink=17</t>
  </si>
  <si>
    <t>https://www.nseindia.com/live_market/dynaContent/live_watch/option_chain/optionKeys.jsp?symbolCode=917&amp;symbol=NCC&amp;symbol=NCC&amp;instrument=-&amp;date=-&amp;segmentLink=17&amp;symbolCount=2&amp;segmentLink=17</t>
  </si>
  <si>
    <t>https://www.nseindia.com/live_market/dynaContent/live_watch/option_chain/optionKeys.jsp?symbolCode=2902&amp;symbol=NHPC&amp;symbol=NHPC&amp;instrument=-&amp;date=-&amp;segmentLink=17&amp;symbolCount=2&amp;segmentLink=17</t>
  </si>
  <si>
    <t>https://www.nseindia.com/live_market/dynaContent/live_watch/option_chain/optionKeys.jsp?symbolCode=1270&amp;symbol=RELCAPITAL&amp;symbol=RELCAPITAL&amp;instrument=-&amp;date=-&amp;segmentLink=17&amp;symbolCount=2&amp;segmentLink=17</t>
  </si>
  <si>
    <t>https://www.nseindia.com/live_market/dynaContent/live_watch/option_chain/optionKeys.jsp?symbolCode=242&amp;symbol=RELIANCE&amp;symbol=RELIANCE&amp;instrument=-&amp;date=-&amp;segmentLink=17&amp;symbolCount=2&amp;segmentLink=17</t>
  </si>
  <si>
    <t>https://www.nseindia.com/live_market/dynaContent/live_watch/option_chain/optionKeys.jsp?symbolCode=303&amp;symbol=TATACHEM&amp;symbol=TATACHEM&amp;instrument=-&amp;date=-&amp;segmentLink=17&amp;symbolCount=2&amp;segmentLink=17</t>
  </si>
  <si>
    <t>https://www.nseindia.com/live_market/dynaContent/live_watch/option_chain/optionKeys.jsp?symbolCode=641&amp;symbol=TATACOMM&amp;symbol=TATACOMM&amp;instrument=-&amp;date=-&amp;segmentLink=17&amp;symbolCount=2&amp;segmentLink=17</t>
  </si>
  <si>
    <t>what do I want from the sheet</t>
  </si>
  <si>
    <t>%change in price</t>
  </si>
  <si>
    <t>IV of the option with max OI change</t>
  </si>
  <si>
    <t>based on this SD , PREM OF OPTIONS NEAR THE SD LEVEL</t>
  </si>
  <si>
    <t>https://www.nseindia.com/live_market/dynaContent/live_watch/option_chain/optionKeys.jsp?symbolCode=1105&amp;symbol=ZEEL&amp;symbol=ZEEL&amp;instrument=-&amp;date=-&amp;segmentLink=17&amp;symbolCount=2&amp;segmentLink=17</t>
  </si>
  <si>
    <t>https://www.nseindia.com/live_market/dynaContent/live_watch/option_chain/optionKeys.jsp?symbolCode=2304&amp;symbol=YESBANK&amp;symbol=YESBANK&amp;instrument=-&amp;date=-&amp;segmentLink=17&amp;symbolCount=2&amp;segmentLink=17</t>
  </si>
  <si>
    <t>https://www.nseindia.com/live_market/dynaContent/live_watch/option_chain/optionKeys.jsp?symbolCode=1863&amp;symbol=WOCKPHARMA&amp;symbol=WOCKPHARMA&amp;instrument=-&amp;date=-&amp;segmentLink=17&amp;symbolCount=2&amp;segmentLink=17</t>
  </si>
  <si>
    <t>https://www.nseindia.com/live_market/dynaContent/live_watch/option_chain/optionKeys.jsp?symbolCode=231&amp;symbol=VOLTAS&amp;symbol=VOLTAS&amp;instrument=-&amp;date=-&amp;segmentLink=17&amp;symbolCount=2&amp;segmentLink=17</t>
  </si>
  <si>
    <t>https://www.nseindia.com/live_market/dynaContent/live_watch/option_chain/optionKeys.jsp?symbolCode=624&amp;symbol=WIPRO&amp;symbol=WIPRO&amp;instrument=-&amp;date=-&amp;segmentLink=17&amp;symbolCount=2&amp;segmentLink=17</t>
  </si>
  <si>
    <t>https://www.nseindia.com/live_market/dynaContent/live_watch/option_chain/optionKeys.jsp?symbolCode=237&amp;symbol=VEDL&amp;symbol=VEDL&amp;instrument=-&amp;date=-&amp;segmentLink=17&amp;symbolCount=2&amp;segmentLink=17</t>
  </si>
  <si>
    <t>https://www.nseindia.com/live_market/dynaContent/live_watch/option_chain/optionKeys.jsp?symbolCode=2025&amp;symbol=UNIONBANK&amp;symbol=UNIONBANK&amp;instrument=-&amp;date=-&amp;segmentLink=17&amp;symbolCount=2&amp;segmentLink=17</t>
  </si>
  <si>
    <t>https://www.nseindia.com/live_market/dynaContent/live_watch/option_chain/optionKeys.jsp?symbolCode=1900&amp;symbol=TVSMOTOR&amp;symbol=TVSMOTOR&amp;instrument=-&amp;date=-&amp;segmentLink=17&amp;symbolCount=2&amp;segmentLink=17</t>
  </si>
  <si>
    <t>https://www.nseindia.com/live_market/dynaContent/live_watch/option_chain/optionKeys.jsp?symbolCode=2772&amp;symbol=UBL&amp;symbol=UBL&amp;instrument=-&amp;date=-&amp;segmentLink=17&amp;symbolCount=2&amp;segmentLink=17</t>
  </si>
  <si>
    <t>https://www.nseindia.com/live_market/dynaContent/live_watch/option_chain/optionKeys.jsp?symbolCode=13773&amp;symbol=UJJIVAN&amp;symbol=UJJIVAN&amp;instrument=-&amp;date=-&amp;segmentLink=17&amp;symbolCount=2&amp;segmentLink=17</t>
  </si>
  <si>
    <t>https://www.nseindia.com/live_market/dynaContent/live_watch/option_chain/optionKeys.jsp?symbolCode=2210&amp;symbol=ULTRACEMCO&amp;symbol=ULTRACEMCO&amp;instrument=-&amp;date=-&amp;segmentLink=17&amp;symbolCount=2&amp;segmentLink=17</t>
  </si>
  <si>
    <t>https://www.nseindia.com/live_market/dynaContent/live_watch/option_chain/optionKeys.jsp?symbolCode=2789&amp;symbol=TATAMTRDVR&amp;symbol=TATAMTRDVR&amp;instrument=-&amp;date=-&amp;segmentLink=17&amp;symbolCount=2&amp;segmentLink=17</t>
  </si>
  <si>
    <t>https://www.nseindia.com/live_market/dynaContent/live_watch/option_chain/optionKeys.jsp?symbolCode=590&amp;symbol=TATAPOWER&amp;symbol=TATAPOWER&amp;instrument=-&amp;date=-&amp;segmentLink=17&amp;symbolCount=2&amp;segmentLink=17</t>
  </si>
  <si>
    <t>https://www.nseindia.com/live_market/dynaContent/live_watch/option_chain/optionKeys.jsp?symbolCode=234&amp;symbol=TATASTEEL&amp;symbol=TATASTEEL&amp;instrument=-&amp;date=-&amp;segmentLink=17&amp;symbolCount=2&amp;segmentLink=17</t>
  </si>
  <si>
    <t>https://www.nseindia.com/live_market/dynaContent/live_watch/option_chain/optionKeys.jsp?symbolCode=2212&amp;symbol=TCS&amp;symbol=TCS&amp;instrument=-&amp;date=-&amp;segmentLink=17&amp;symbolCount=2&amp;segmentLink=17</t>
  </si>
  <si>
    <t>https://www.nseindia.com/live_market/dynaContent/live_watch/option_chain/optionKeys.jsp?symbolCode=2421&amp;symbol=TECHM&amp;symbol=TECHM&amp;instrument=-&amp;date=-&amp;segmentLink=17&amp;symbolCount=2&amp;segmentLink=17</t>
  </si>
  <si>
    <t>https://www.nseindia.com/live_market/dynaContent/live_watch/option_chain/optionKeys.jsp?symbolCode=233&amp;symbol=TITAN&amp;symbol=TITAN&amp;instrument=-&amp;date=-&amp;segmentLink=17&amp;symbolCount=2&amp;segmentLink=17</t>
  </si>
  <si>
    <t>https://www.nseindia.com/live_market/dynaContent/live_watch/option_chain/optionKeys.jsp?symbolCode=2523&amp;symbol=TV18BRDCST&amp;symbol=TV18BRDCST&amp;instrument=-&amp;date=-&amp;segmentLink=17&amp;symbolCount=2&amp;segmentLink=17</t>
  </si>
  <si>
    <t>https://www.nseindia.com/live_market/dynaContent/live_watch/option_chain/optionKeys.jsp?symbolCode=2348&amp;symbol=PVR&amp;symbol=PVR&amp;instrument=-&amp;date=-&amp;segmentLink=17&amp;symbolCount=2&amp;segmentLink=17</t>
  </si>
  <si>
    <t>https://www.nseindia.com/live_market/dynaContent/live_watch/option_chain/optionKeys.jsp?symbolCode=14160&amp;symbol=RBLBANK&amp;symbol=RBLBANK&amp;instrument=-&amp;date=-&amp;segmentLink=17&amp;symbolCount=2&amp;segmentLink=17</t>
  </si>
  <si>
    <t>https://www.nseindia.com/live_market/dynaContent/live_watch/option_chain/optionKeys.jsp?symbolCode=2367&amp;symbol=RCOM&amp;symbol=RCOM&amp;instrument=-&amp;date=-&amp;segmentLink=17&amp;symbolCount=2&amp;segmentLink=17</t>
  </si>
  <si>
    <t>https://www.nseindia.com/live_market/dynaContent/live_watch/option_chain/optionKeys.jsp?symbolCode=2733&amp;symbol=RECLTD&amp;symbol=RECLTD&amp;instrument=-&amp;date=-&amp;segmentLink=17&amp;symbolCount=2&amp;segmentLink=17</t>
  </si>
  <si>
    <t>https://www.nseindia.com/live_market/dynaContent/live_watch/option_chain/optionKeys.jsp?symbolCode=467&amp;symbol=ONGC&amp;symbol=ONGC&amp;instrument=-&amp;date=-&amp;segmentLink=17&amp;symbolCount=2&amp;segmentLink=17</t>
  </si>
  <si>
    <t>https://www.nseindia.com/live_market/dynaContent/live_watch/option_chain/optionKeys.jsp?symbolCode=787&amp;symbol=DABUR&amp;symbol=DABUR&amp;instrument=-&amp;date=-&amp;segmentLink=17&amp;symbolCount=2&amp;segmentLink=17</t>
  </si>
  <si>
    <t>https://www.nseindia.com/live_market/dynaContent/live_watch/option_chain/optionKeys.jsp?symbolCode=2577&amp;symbol=DISHTV&amp;symbol=DISHTV&amp;instrument=-&amp;date=-&amp;segmentLink=17&amp;symbolCount=2&amp;segmentLink=17</t>
  </si>
  <si>
    <t>https://www.nseindia.com/live_market/dynaContent/live_watch/option_chain/optionKeys.jsp?symbolCode=449&amp;symbol=EICHERMOT&amp;symbol=EICHERMOT&amp;instrument=-&amp;date=-&amp;segmentLink=17&amp;symbolCount=2&amp;segmentLink=17</t>
  </si>
  <si>
    <t>https://www.nseindia.com/live_market/dynaContent/live_watch/option_chain/optionKeys.jsp?symbolCode=1630&amp;symbol=ENGINERSIN&amp;symbol=ENGINERSIN&amp;instrument=-&amp;date=-&amp;segmentLink=17&amp;symbolCount=2&amp;segmentLink=17</t>
  </si>
  <si>
    <t>https://www.nseindia.com/live_market/dynaContent/live_watch/option_chain/optionKeys.jsp?symbolCode=1594&amp;symbol=GAIL&amp;symbol=GAIL&amp;instrument=-&amp;date=-&amp;segmentLink=17&amp;symbolCount=2&amp;segmentLink=17</t>
  </si>
  <si>
    <t>https://www.nseindia.com/live_market/dynaContent/live_watch/option_chain/optionKeys.jsp?symbolCode=2419&amp;symbol=GMRINFRA&amp;symbol=GMRINFRA&amp;instrument=-&amp;date=-&amp;segmentLink=17&amp;symbolCount=2&amp;segmentLink=17</t>
  </si>
  <si>
    <t>https://www.nseindia.com/live_market/dynaContent/live_watch/option_chain/optionKeys.jsp?symbolCode=1204&amp;symbol=GODFRYPHLP&amp;symbol=GODFRYPHLP&amp;instrument=-&amp;date=-&amp;segmentLink=17&amp;symbolCount=2&amp;segmentLink=17</t>
  </si>
  <si>
    <t>https://www.nseindia.com/live_market/dynaContent/live_watch/option_chain/optionKeys.jsp?symbolCode=1983&amp;symbol=GODREJCP&amp;symbol=GODREJCP&amp;instrument=-&amp;date=-&amp;segmentLink=17&amp;symbolCount=2&amp;segmentLink=17</t>
  </si>
  <si>
    <t>https://www.nseindia.com/live_market/dynaContent/live_watch/option_chain/optionKeys.jsp?symbolCode=1233&amp;symbol=GSFC&amp;symbol=GSFC&amp;instrument=-&amp;date=-&amp;segmentLink=17&amp;symbolCount=2&amp;segmentLink=17</t>
  </si>
  <si>
    <t>https://www.nseindia.com/live_market/dynaContent/live_watch/option_chain/optionKeys.jsp?symbolCode=2164&amp;symbol=IGL&amp;symbol=IGL&amp;instrument=-&amp;date=-&amp;segmentLink=17&amp;symbolCount=2&amp;segmentLink=17</t>
  </si>
  <si>
    <t>https://www.nseindia.com/live_market/dynaContent/live_watch/option_chain/optionKeys.jsp?symbolCode=5123&amp;symbol=L%26TFH&amp;symbol=L%26TFH&amp;instrument=-&amp;date=-&amp;segmentLink=17&amp;symbolCount=2&amp;segmentLink=17</t>
  </si>
  <si>
    <t>https://www.nseindia.com/live_market/dynaContent/live_watch/option_chain/optionKeys.jsp?symbolCode=2658&amp;symbol=KSCL&amp;symbol=KSCL&amp;instrument=-&amp;date=-&amp;segmentLink=17&amp;symbolCount=2&amp;segmentLink=17</t>
  </si>
  <si>
    <t>https://www.nseindia.com/live_market/dynaContent/live_watch/option_chain/optionKeys.jsp?symbolCode=1884&amp;symbol=KTKBANK&amp;symbol=KTKBANK&amp;instrument=-&amp;date=-&amp;segmentLink=17&amp;symbolCount=2&amp;segmentLink=17</t>
  </si>
  <si>
    <t>https://www.nseindia.com/live_market/dynaContent/live_watch/option_chain/optionKeys.jsp?symbolCode=2249&amp;symbol=NTPC&amp;symbol=NTPC&amp;instrument=-&amp;date=-&amp;segmentLink=17&amp;symbolCount=2&amp;segmentLink=17</t>
  </si>
  <si>
    <t>https://www.nseindia.com/live_market/dynaContent/live_watch/option_chain/optionKeys.jsp?symbolCode=141&amp;symbol=ORIENTBANK&amp;symbol=ORIENTBANK&amp;instrument=-&amp;date=-&amp;segmentLink=17&amp;symbolCount=2&amp;segmentLink=17</t>
  </si>
  <si>
    <t>https://www.nseindia.com/live_market/dynaContent/live_watch/option_chain/optionKeys.jsp?symbolCode=6253&amp;symbol=PCJEWELLER&amp;symbol=PCJEWELLER&amp;instrument=-&amp;date=-&amp;segmentLink=17&amp;symbolCount=2&amp;segmentLink=17</t>
  </si>
  <si>
    <t>https://www.nseindia.com/live_market/dynaContent/live_watch/option_chain/optionKeys.jsp?symbolCode=2178&amp;symbol=PETRONET&amp;symbol=PETRONET&amp;instrument=-&amp;date=-&amp;segmentLink=17&amp;symbolCount=2&amp;segmentLink=17</t>
  </si>
  <si>
    <t>https://www.nseindia.com/live_market/dynaContent/live_watch/option_chain/optionKeys.jsp?symbolCode=2536&amp;symbol=PFC&amp;symbol=PFC&amp;instrument=-&amp;date=-&amp;segmentLink=17&amp;symbolCount=2&amp;segmentLink=17</t>
  </si>
  <si>
    <t>https://www.nseindia.com/live_market/dynaContent/live_watch/option_chain/optionKeys.jsp?symbolCode=719&amp;symbol=PIDILITIND&amp;symbol=PIDILITIND&amp;instrument=-&amp;date=-&amp;segmentLink=17&amp;symbolCount=2&amp;segmentLink=17</t>
  </si>
  <si>
    <t>https://www.nseindia.com/live_market/dynaContent/live_watch/option_chain/optionKeys.jsp?symbolCode=2009&amp;symbol=PNB&amp;symbol=PNB&amp;instrument=-&amp;date=-&amp;segmentLink=17&amp;symbolCount=2&amp;segmentLink=17</t>
  </si>
  <si>
    <t>https://www.nseindia.com/live_market/dynaContent/live_watch/option_chain/optionKeys.jsp?symbolCode=2660&amp;symbol=POWERGRID&amp;symbol=POWERGRID&amp;instrument=-&amp;date=-&amp;segmentLink=17&amp;symbolCount=2&amp;segmentLink=17</t>
  </si>
  <si>
    <t>https://www.nseindia.com/live_market/dynaContent/live_watch/option_chain/optionKeys.jsp?symbolCode=2179&amp;symbol=PTC&amp;symbol=PTC&amp;instrument=-&amp;date=-&amp;segmentLink=17&amp;symbolCount=2&amp;segmentLink=17</t>
  </si>
  <si>
    <t>https://www.nseindia.com/live_market/dynaContent/live_watch/option_chain/optionKeys.jsp?symbolCode=746&amp;symbol=SAIL&amp;symbol=SAIL&amp;instrument=-&amp;date=-&amp;segmentLink=17&amp;symbolCount=2&amp;segmentLink=17</t>
  </si>
  <si>
    <t>https://www.nseindia.com/live_market/dynaContent/live_watch/option_chain/optionKeys.jsp?symbolCode=238&amp;symbol=SBIN&amp;symbol=SBIN&amp;instrument=-&amp;date=-&amp;segmentLink=17&amp;symbolCount=2&amp;segmentLink=17</t>
  </si>
  <si>
    <t>https://www.nseindia.com/live_market/dynaContent/live_watch/option_chain/optionKeys.jsp?symbolCode=619&amp;symbol=SIEMENS&amp;symbol=SIEMENS&amp;instrument=-&amp;date=-&amp;segmentLink=17&amp;symbolCount=2&amp;segmentLink=17</t>
  </si>
  <si>
    <t>https://www.nseindia.com/live_market/dynaContent/live_watch/option_chain/optionKeys.jsp?symbolCode=1684&amp;symbol=SOUTHBANK&amp;symbol=SOUTHBANK&amp;instrument=-&amp;date=-&amp;segmentLink=17&amp;symbolCount=2&amp;segmentLink=17</t>
  </si>
  <si>
    <t>https://www.nseindia.com/live_market/dynaContent/live_watch/option_chain/optionKeys.jsp?symbolCode=581&amp;symbol=SREINFRA&amp;symbol=SREINFRA&amp;instrument=-&amp;date=-&amp;segmentLink=17&amp;symbolCount=2&amp;segmentLink=17</t>
  </si>
  <si>
    <t>https://www.nseindia.com/live_market/dynaContent/live_watch/option_chain/optionKeys.jsp?symbolCode=323&amp;symbol=SRF&amp;symbol=SRF&amp;instrument=-&amp;date=-&amp;segmentLink=17&amp;symbolCount=2&amp;segmentLink=17</t>
  </si>
  <si>
    <t>https://www.nseindia.com/live_market/dynaContent/live_watch/option_chain/optionKeys.jsp?symbolCode=1464&amp;symbol=SRTRANSFIN&amp;symbol=SRTRANSFIN&amp;instrument=-&amp;date=-&amp;segmentLink=17&amp;symbolCount=2&amp;segmentLink=17</t>
  </si>
  <si>
    <t>https://www.nseindia.com/live_market/dynaContent/live_watch/option_chain/optionKeys.jsp?symbolCode=370&amp;symbol=SUNPHARMA&amp;symbol=SUNPHARMA&amp;instrument=-&amp;date=-&amp;segmentLink=17&amp;symbolCount=2&amp;segmentLink=17</t>
  </si>
  <si>
    <t>https://www.nseindia.com/live_market/dynaContent/live_watch/option_chain/optionKeys.jsp?symbolCode=2396&amp;symbol=SUNTV&amp;symbol=SUNTV&amp;instrument=-&amp;date=-&amp;segmentLink=17&amp;symbolCount=2&amp;segmentLink=17</t>
  </si>
  <si>
    <t>https://www.nseindia.com/live_market/dynaContent/live_watch/option_chain/optionKeys.jsp?symbolCode=2328&amp;symbol=SUZLON&amp;symbol=SUZLON&amp;instrument=-&amp;date=-&amp;segmentLink=17&amp;symbolCount=2&amp;segmentLink=17</t>
  </si>
  <si>
    <t>https://www.nseindia.com/live_market/dynaContent/live_watch/option_chain/optionKeys.jsp?symbolCode=1837&amp;symbol=SYNDIBANK&amp;symbol=SYNDIBANK&amp;instrument=-&amp;date=-&amp;segmentLink=17&amp;symbolCount=2&amp;segmentLink=17</t>
  </si>
  <si>
    <t>https://www.nseindia.com/live_market/dynaContent/live_watch/option_chain/optionKeys.jsp?symbolCode=368&amp;symbol=TATAELXSI&amp;symbol=TATAELXSI&amp;instrument=-&amp;date=-&amp;segmentLink=17&amp;symbolCount=2&amp;segmentLink=17</t>
  </si>
  <si>
    <t>https://www.nseindia.com/live_market/dynaContent/live_watch/option_chain/optionKeys.jsp?symbolCode=211&amp;symbol=TATAMOTORS&amp;symbol=TATAMOTORS&amp;instrument=-&amp;date=-&amp;segmentLink=17&amp;symbolCount=2&amp;segmentLink=17</t>
  </si>
  <si>
    <t>https://www.nseindia.com/live_market/dynaContent/live_watch/option_chain/optionKeys.jsp?symbolCode=2692&amp;symbol=COLPAL&amp;symbol=COLPAL&amp;instrument=-&amp;date=-&amp;segmentLink=17&amp;symbolCount=2&amp;segmentLink=17</t>
  </si>
  <si>
    <t>https://www.nseindia.com/live_market/dynaContent/live_watch/option_chain/optionKeys.jsp?symbolCode=129&amp;symbol=EXIDEIND&amp;symbol=EXIDEIND&amp;instrument=-&amp;date=-&amp;segmentLink=17&amp;symbolCount=2&amp;segmentLink=17</t>
  </si>
  <si>
    <t>https://www.nseindia.com/live_market/dynaContent/live_watch/option_chain/optionKeys.jsp?symbolCode=1816&amp;symbol=JINDALSTEL&amp;symbol=JINDALSTEL&amp;instrument=-&amp;date=-&amp;segmentLink=17&amp;symbolCount=2&amp;segmentLink=17</t>
  </si>
  <si>
    <t>https://www.nseindia.com/live_market/dynaContent/live_watch/option_chain/optionKeys.jsp?symbolCode=2203&amp;symbol=LT&amp;symbol=LT&amp;instrument=-&amp;date=-&amp;segmentLink=17&amp;symbolCount=2&amp;segmentLink=17</t>
  </si>
  <si>
    <t>https://www.nseindia.com/live_market/dynaContent/live_watch/option_chain/optionKeys.jsp?symbolCode=2374&amp;symbol=M%26MFIN&amp;symbol=M%26MFIN&amp;instrument=-&amp;date=-&amp;segmentLink=17&amp;symbolCount=2&amp;segmentLink=17</t>
  </si>
  <si>
    <t>https://www.nseindia.com/live_market/dynaContent/live_watch/option_chain/optionKeys.jsp?symbolCode=1355&amp;symbol=MARICO&amp;symbol=MARICO&amp;instrument=-&amp;date=-&amp;segmentLink=17&amp;symbolCount=2&amp;segmentLink=17</t>
  </si>
  <si>
    <t>https://www.nseindia.com/live_market/dynaContent/live_watch/option_chain/optionKeys.jsp?symbolCode=1989&amp;symbol=MCDOWELL-N&amp;symbol=MCDOWELL-N&amp;instrument=-&amp;date=-&amp;segmentLink=17&amp;symbolCount=2&amp;segmentLink=17</t>
  </si>
  <si>
    <t>https://www.nseindia.com/live_market/dynaContent/live_watch/option_chain/optionKeys.jsp?symbolCode=1193&amp;symbol=MFSL&amp;symbol=MFSL&amp;instrument=-&amp;date=-&amp;segmentLink=17&amp;symbolCount=2&amp;segmentLink=17</t>
  </si>
  <si>
    <t>https://www.nseindia.com/live_market/dynaContent/live_watch/option_chain/optionKeys.jsp?symbolCode=2213&amp;symbol=NIITTECH&amp;symbol=NIITTECH&amp;instrument=-&amp;date=-&amp;segmentLink=17&amp;symbolCount=2&amp;segmentLink=17</t>
  </si>
  <si>
    <t>20,50</t>
  </si>
  <si>
    <t>https://www.nseindia.com/live_market/dynaContent/live_watch/option_chain/optionKeys.jsp?symbolCode=226&amp;symbol=RELINFRA&amp;symbol=RELINFRA&amp;instrument=-&amp;date=-&amp;segmentLink=17&amp;symbolCount=2&amp;segmentLink=17</t>
  </si>
  <si>
    <t>https://www.nseindia.com/live_market/dynaContent/live_watch/option_chain/optionKeys.jsp?symbolCode=-10002&amp;symbol=NIFTY&amp;symbol=NIFTY&amp;instrument=-&amp;date=-&amp;segmentLink=17&amp;symbolCount=2&amp;segmentLink=17</t>
  </si>
  <si>
    <t>Spot</t>
  </si>
  <si>
    <t>Previous Close</t>
  </si>
  <si>
    <t>ATM Strike</t>
  </si>
  <si>
    <t>Premium against ATM Strike</t>
  </si>
  <si>
    <t>Expiry</t>
  </si>
  <si>
    <t>Previous Date</t>
  </si>
  <si>
    <t>CE</t>
  </si>
  <si>
    <t>PE</t>
  </si>
  <si>
    <t>IV</t>
  </si>
  <si>
    <t>Days to expiry</t>
  </si>
  <si>
    <t>SD</t>
  </si>
  <si>
    <t>1SD</t>
  </si>
  <si>
    <t>2SD</t>
  </si>
  <si>
    <t>3SD</t>
  </si>
  <si>
    <t>Strike GAP</t>
  </si>
  <si>
    <t>URL</t>
  </si>
  <si>
    <t>STRIKE NEAR 2 SD</t>
  </si>
  <si>
    <t>STRIKE NEAR 3 SD</t>
  </si>
  <si>
    <t>PREM</t>
  </si>
  <si>
    <t>Indicative SPAN Margin</t>
  </si>
  <si>
    <t>Symbol</t>
  </si>
  <si>
    <t>Mlot</t>
  </si>
  <si>
    <t>SpMgn%</t>
  </si>
  <si>
    <t>ExpMgn%</t>
  </si>
  <si>
    <t>TotMgn%</t>
  </si>
  <si>
    <t>SpMgnPerShare</t>
  </si>
  <si>
    <t>ExpMgnPerShr</t>
  </si>
  <si>
    <t>TotMgnPerShr</t>
  </si>
  <si>
    <t>SpMgnPerLt</t>
  </si>
  <si>
    <t>ExpMgnPerLt</t>
  </si>
  <si>
    <t>TotMgnPerLt</t>
  </si>
  <si>
    <t xml:space="preserve">Strangle </t>
  </si>
  <si>
    <t xml:space="preserve">Naked </t>
  </si>
  <si>
    <t>Naked 3%</t>
  </si>
  <si>
    <t>can be updated at 6 : 30 pm on the current date</t>
  </si>
  <si>
    <t>STRIKE (IF 3 SD STRIKE IS NOT AVAILABLE)</t>
  </si>
  <si>
    <t>NA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</si>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</sst>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-mmm\-yyyy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8"/>
      <color rgb="FF5C6161"/>
      <name val="Arial"/>
      <family val="2"/>
    </font>
    <font>
      <sz val="9"/>
      <color theme="1"/>
      <name val="Arial"/>
      <family val="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mediumGray">
        <fgColor indexed="10"/>
      </patternFill>
    </fill>
    <fill>
      <patternFill patternType="none">
        <fgColor indexed="10"/>
      </patternFill>
    </fill>
    <fill>
      <patternFill patternType="mediumGray">
        <fgColor indexed="10"/>
      </patternFill>
    </fill>
    <fill>
      <patternFill patternType="none">
        <fgColor indexed="10"/>
      </patternFill>
    </fill>
    <fill>
      <patternFill patternType="mediumGray">
        <fgColor indexed="1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wrapText="1"/>
    </xf>
    <xf numFmtId="16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left" vertical="top" wrapText="1"/>
    </xf>
    <xf numFmtId="4" fontId="5" fillId="0" borderId="2" xfId="0" applyNumberFormat="1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2" fontId="0" fillId="0" borderId="0" xfId="0" applyNumberFormat="1"/>
    <xf numFmtId="0" fontId="5" fillId="3" borderId="2" xfId="0" applyFont="1" applyFill="1" applyBorder="1" applyAlignment="1">
      <alignment horizontal="left" vertical="top" wrapText="1"/>
    </xf>
    <xf numFmtId="4" fontId="5" fillId="3" borderId="2" xfId="0" applyNumberFormat="1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164" fontId="0" fillId="0" borderId="0" xfId="0" applyNumberFormat="1"/>
    <xf numFmtId="9" fontId="0" fillId="0" borderId="0" xfId="0" applyNumberFormat="1" applyAlignment="1">
      <alignment wrapText="1"/>
    </xf>
    <xf numFmtId="0" fontId="0" fillId="2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165" fontId="0" fillId="0" borderId="0" xfId="0" applyNumberFormat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3" fillId="0" borderId="1" xfId="0" applyFont="1" applyBorder="1" applyAlignment="1">
      <alignment horizontal="left" wrapText="1" indent="1"/>
    </xf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https://www.nseindia.com/live_market/dynaContent/live_watch/option_chain/optionKeys.jsp?symbolCode=209&amp;symbol=ACC&amp;symbol=ACC&amp;instrument=-&amp;date=-&amp;segmentLink=17&amp;symbolCount=2&amp;segmentLink=17" TargetMode="External" Type="http://schemas.openxmlformats.org/officeDocument/2006/relationships/hyperlink"/><Relationship Id="rId10" Target="https://www.nseindia.com/live_market/dynaContent/live_watch/option_chain/optionKeys.jsp?symbolCode=207&amp;symbol=ARVIND&amp;symbol=ARVIND&amp;instrument=-&amp;date=-&amp;segmentLink=17&amp;symbolCount=2&amp;segmentLink=17" TargetMode="External" Type="http://schemas.openxmlformats.org/officeDocument/2006/relationships/hyperlink"/><Relationship Id="rId100" Target="https://www.nseindia.com/live_market/dynaContent/live_watch/option_chain/optionKeys.jsp?symbolCode=408&amp;symbol=HCC&amp;symbol=HCC&amp;instrument=-&amp;date=-&amp;segmentLink=17&amp;symbolCount=2&amp;segmentLink=17" TargetMode="External" Type="http://schemas.openxmlformats.org/officeDocument/2006/relationships/hyperlink"/><Relationship Id="rId101" Target="https://www.nseindia.com/live_market/dynaContent/live_watch/option_chain/optionKeys.jsp?symbolCode=854&amp;symbol=IOC&amp;symbol=IOC&amp;instrument=-&amp;date=-&amp;segmentLink=17&amp;symbolCount=2&amp;segmentLink=17" TargetMode="External" Type="http://schemas.openxmlformats.org/officeDocument/2006/relationships/hyperlink"/><Relationship Id="rId102" Target="https://www.nseindia.com/live_market/dynaContent/live_watch/option_chain/optionKeys.jsp?symbolCode=2724&amp;symbol=IRB&amp;symbol=IRB&amp;instrument=-&amp;date=-&amp;segmentLink=17&amp;symbolCount=2&amp;segmentLink=17" TargetMode="External" Type="http://schemas.openxmlformats.org/officeDocument/2006/relationships/hyperlink"/><Relationship Id="rId103" Target="https://www.nseindia.com/live_market/dynaContent/live_watch/option_chain/optionKeys.jsp?symbolCode=1986&amp;symbol=JISLJALEQS&amp;symbol=JISLJALEQS&amp;instrument=-&amp;date=-&amp;segmentLink=17&amp;symbolCount=2&amp;segmentLink=17" TargetMode="External" Type="http://schemas.openxmlformats.org/officeDocument/2006/relationships/hyperlink"/><Relationship Id="rId104" Target="https://www.nseindia.com/live_market/dynaContent/live_watch/option_chain/optionKeys.jsp?symbolCode=2198&amp;symbol=JPASSOCIAT&amp;symbol=JPASSOCIAT&amp;instrument=-&amp;date=-&amp;segmentLink=17&amp;symbolCount=2&amp;segmentLink=17" TargetMode="External" Type="http://schemas.openxmlformats.org/officeDocument/2006/relationships/hyperlink"/><Relationship Id="rId105" Target="https://www.nseindia.com/live_market/dynaContent/live_watch/option_chain/optionKeys.jsp?symbolCode=2266&amp;symbol=JSWSTEEL&amp;symbol=JSWSTEEL&amp;instrument=-&amp;date=-&amp;segmentLink=17&amp;symbolCount=2&amp;segmentLink=17" TargetMode="External" Type="http://schemas.openxmlformats.org/officeDocument/2006/relationships/hyperlink"/><Relationship Id="rId106" Target="https://www.nseindia.com/live_market/dynaContent/live_watch/option_chain/optionKeys.jsp?symbolCode=6951&amp;symbol=JUSTDIAL&amp;symbol=JUSTDIAL&amp;instrument=-&amp;date=-&amp;segmentLink=17&amp;symbolCount=2&amp;segmentLink=17" TargetMode="External" Type="http://schemas.openxmlformats.org/officeDocument/2006/relationships/hyperlink"/><Relationship Id="rId107" Target="https://www.nseindia.com/live_market/dynaContent/live_watch/option_chain/optionKeys.jsp?symbolCode=2143&amp;symbol=MARUTI&amp;symbol=MARUTI&amp;instrument=-&amp;date=-&amp;segmentLink=17&amp;symbolCount=2&amp;segmentLink=17" TargetMode="External" Type="http://schemas.openxmlformats.org/officeDocument/2006/relationships/hyperlink"/><Relationship Id="rId108" Target="https://www.nseindia.com/live_market/dynaContent/live_watch/option_chain/optionKeys.jsp?symbolCode=4732&amp;symbol=MUTHOOTFIN&amp;symbol=MUTHOOTFIN&amp;instrument=-&amp;date=-&amp;segmentLink=17&amp;symbolCount=2&amp;segmentLink=17" TargetMode="External" Type="http://schemas.openxmlformats.org/officeDocument/2006/relationships/hyperlink"/><Relationship Id="rId109" Target="https://www.nseindia.com/live_market/dynaContent/live_watch/option_chain/optionKeys.jsp?symbolCode=1789&amp;symbol=NATIONALUM&amp;symbol=NATIONALUM&amp;instrument=-&amp;date=-&amp;segmentLink=17&amp;symbolCount=2&amp;segmentLink=17" TargetMode="External" Type="http://schemas.openxmlformats.org/officeDocument/2006/relationships/hyperlink"/><Relationship Id="rId11" Target="https://www.nseindia.com/live_market/dynaContent/live_watch/option_chain/optionKeys.jsp?symbolCode=901&amp;symbol=APOLLOTYRE&amp;symbol=APOLLOTYRE&amp;instrument=-&amp;date=-&amp;segmentLink=17&amp;symbolCount=2&amp;segmentLink=17" TargetMode="External" Type="http://schemas.openxmlformats.org/officeDocument/2006/relationships/hyperlink"/><Relationship Id="rId110" Target="https://www.nseindia.com/live_market/dynaContent/live_watch/option_chain/optionKeys.jsp?symbolCode=5846&amp;symbol=NBCC&amp;symbol=NBCC&amp;instrument=-&amp;date=-&amp;segmentLink=17&amp;symbolCount=2&amp;segmentLink=17" TargetMode="External" Type="http://schemas.openxmlformats.org/officeDocument/2006/relationships/hyperlink"/><Relationship Id="rId111" Target="https://www.nseindia.com/live_market/dynaContent/live_watch/option_chain/optionKeys.jsp?symbolCode=917&amp;symbol=NCC&amp;symbol=NCC&amp;instrument=-&amp;date=-&amp;segmentLink=17&amp;symbolCount=2&amp;segmentLink=17" TargetMode="External" Type="http://schemas.openxmlformats.org/officeDocument/2006/relationships/hyperlink"/><Relationship Id="rId112" Target="https://www.nseindia.com/live_market/dynaContent/live_watch/option_chain/optionKeys.jsp?symbolCode=2902&amp;symbol=NHPC&amp;symbol=NHPC&amp;instrument=-&amp;date=-&amp;segmentLink=17&amp;symbolCount=2&amp;segmentLink=17" TargetMode="External" Type="http://schemas.openxmlformats.org/officeDocument/2006/relationships/hyperlink"/><Relationship Id="rId113" Target="https://www.nseindia.com/live_market/dynaContent/live_watch/option_chain/optionKeys.jsp?symbolCode=1270&amp;symbol=RELCAPITAL&amp;symbol=RELCAPITAL&amp;instrument=-&amp;date=-&amp;segmentLink=17&amp;symbolCount=2&amp;segmentLink=17" TargetMode="External" Type="http://schemas.openxmlformats.org/officeDocument/2006/relationships/hyperlink"/><Relationship Id="rId114" Target="https://www.nseindia.com/live_market/dynaContent/live_watch/option_chain/optionKeys.jsp?symbolCode=242&amp;symbol=RELIANCE&amp;symbol=RELIANCE&amp;instrument=-&amp;date=-&amp;segmentLink=17&amp;symbolCount=2&amp;segmentLink=17" TargetMode="External" Type="http://schemas.openxmlformats.org/officeDocument/2006/relationships/hyperlink"/><Relationship Id="rId115" Target="https://www.nseindia.com/live_market/dynaContent/live_watch/option_chain/optionKeys.jsp?symbolCode=303&amp;symbol=TATACHEM&amp;symbol=TATACHEM&amp;instrument=-&amp;date=-&amp;segmentLink=17&amp;symbolCount=2&amp;segmentLink=17" TargetMode="External" Type="http://schemas.openxmlformats.org/officeDocument/2006/relationships/hyperlink"/><Relationship Id="rId116" Target="https://www.nseindia.com/live_market/dynaContent/live_watch/option_chain/optionKeys.jsp?symbolCode=641&amp;symbol=TATACOMM&amp;symbol=TATACOMM&amp;instrument=-&amp;date=-&amp;segmentLink=17&amp;symbolCount=2&amp;segmentLink=17" TargetMode="External" Type="http://schemas.openxmlformats.org/officeDocument/2006/relationships/hyperlink"/><Relationship Id="rId117" Target="https://www.nseindia.com/live_market/dynaContent/live_watch/option_chain/optionKeys.jsp?symbolCode=1105&amp;symbol=ZEEL&amp;symbol=ZEEL&amp;instrument=-&amp;date=-&amp;segmentLink=17&amp;symbolCount=2&amp;segmentLink=17" TargetMode="External" Type="http://schemas.openxmlformats.org/officeDocument/2006/relationships/hyperlink"/><Relationship Id="rId118" Target="https://www.nseindia.com/live_market/dynaContent/live_watch/option_chain/optionKeys.jsp?symbolCode=2304&amp;symbol=YESBANK&amp;symbol=YESBANK&amp;instrument=-&amp;date=-&amp;segmentLink=17&amp;symbolCount=2&amp;segmentLink=17" TargetMode="External" Type="http://schemas.openxmlformats.org/officeDocument/2006/relationships/hyperlink"/><Relationship Id="rId119" Target="https://www.nseindia.com/live_market/dynaContent/live_watch/option_chain/optionKeys.jsp?symbolCode=1863&amp;symbol=WOCKPHARMA&amp;symbol=WOCKPHARMA&amp;instrument=-&amp;date=-&amp;segmentLink=17&amp;symbolCount=2&amp;segmentLink=17" TargetMode="External" Type="http://schemas.openxmlformats.org/officeDocument/2006/relationships/hyperlink"/><Relationship Id="rId12" Target="https://www.nseindia.com/live_market/dynaContent/live_watch/option_chain/optionKeys.jsp?symbolCode=228&amp;symbol=ASHOKLEY&amp;symbol=ASHOKLEY&amp;instrument=-&amp;date=-&amp;segmentLink=17&amp;symbolCount=2&amp;segmentLink=17" TargetMode="External" Type="http://schemas.openxmlformats.org/officeDocument/2006/relationships/hyperlink"/><Relationship Id="rId120" Target="https://www.nseindia.com/live_market/dynaContent/live_watch/option_chain/optionKeys.jsp?symbolCode=231&amp;symbol=VOLTAS&amp;symbol=VOLTAS&amp;instrument=-&amp;date=-&amp;segmentLink=17&amp;symbolCount=2&amp;segmentLink=17" TargetMode="External" Type="http://schemas.openxmlformats.org/officeDocument/2006/relationships/hyperlink"/><Relationship Id="rId121" Target="https://www.nseindia.com/live_market/dynaContent/live_watch/option_chain/optionKeys.jsp?symbolCode=624&amp;symbol=WIPRO&amp;symbol=WIPRO&amp;instrument=-&amp;date=-&amp;segmentLink=17&amp;symbolCount=2&amp;segmentLink=17" TargetMode="External" Type="http://schemas.openxmlformats.org/officeDocument/2006/relationships/hyperlink"/><Relationship Id="rId122" Target="https://www.nseindia.com/live_market/dynaContent/live_watch/option_chain/optionKeys.jsp?symbolCode=237&amp;symbol=VEDL&amp;symbol=VEDL&amp;instrument=-&amp;date=-&amp;segmentLink=17&amp;symbolCount=2&amp;segmentLink=17" TargetMode="External" Type="http://schemas.openxmlformats.org/officeDocument/2006/relationships/hyperlink"/><Relationship Id="rId123" Target="https://www.nseindia.com/live_market/dynaContent/live_watch/option_chain/optionKeys.jsp?symbolCode=2025&amp;symbol=UNIONBANK&amp;symbol=UNIONBANK&amp;instrument=-&amp;date=-&amp;segmentLink=17&amp;symbolCount=2&amp;segmentLink=17" TargetMode="External" Type="http://schemas.openxmlformats.org/officeDocument/2006/relationships/hyperlink"/><Relationship Id="rId124" Target="https://www.nseindia.com/live_market/dynaContent/live_watch/option_chain/optionKeys.jsp?symbolCode=1900&amp;symbol=TVSMOTOR&amp;symbol=TVSMOTOR&amp;instrument=-&amp;date=-&amp;segmentLink=17&amp;symbolCount=2&amp;segmentLink=17" TargetMode="External" Type="http://schemas.openxmlformats.org/officeDocument/2006/relationships/hyperlink"/><Relationship Id="rId125" Target="https://www.nseindia.com/live_market/dynaContent/live_watch/option_chain/optionKeys.jsp?symbolCode=2772&amp;symbol=UBL&amp;symbol=UBL&amp;instrument=-&amp;date=-&amp;segmentLink=17&amp;symbolCount=2&amp;segmentLink=17" TargetMode="External" Type="http://schemas.openxmlformats.org/officeDocument/2006/relationships/hyperlink"/><Relationship Id="rId126" Target="https://www.nseindia.com/live_market/dynaContent/live_watch/option_chain/optionKeys.jsp?symbolCode=13773&amp;symbol=UJJIVAN&amp;symbol=UJJIVAN&amp;instrument=-&amp;date=-&amp;segmentLink=17&amp;symbolCount=2&amp;segmentLink=17" TargetMode="External" Type="http://schemas.openxmlformats.org/officeDocument/2006/relationships/hyperlink"/><Relationship Id="rId127" Target="https://www.nseindia.com/live_market/dynaContent/live_watch/option_chain/optionKeys.jsp?symbolCode=2210&amp;symbol=ULTRACEMCO&amp;symbol=ULTRACEMCO&amp;instrument=-&amp;date=-&amp;segmentLink=17&amp;symbolCount=2&amp;segmentLink=17" TargetMode="External" Type="http://schemas.openxmlformats.org/officeDocument/2006/relationships/hyperlink"/><Relationship Id="rId128" Target="https://www.nseindia.com/live_market/dynaContent/live_watch/option_chain/optionKeys.jsp?symbolCode=2789&amp;symbol=TATAMTRDVR&amp;symbol=TATAMTRDVR&amp;instrument=-&amp;date=-&amp;segmentLink=17&amp;symbolCount=2&amp;segmentLink=17" TargetMode="External" Type="http://schemas.openxmlformats.org/officeDocument/2006/relationships/hyperlink"/><Relationship Id="rId129" Target="https://www.nseindia.com/live_market/dynaContent/live_watch/option_chain/optionKeys.jsp?symbolCode=590&amp;symbol=TATAPOWER&amp;symbol=TATAPOWER&amp;instrument=-&amp;date=-&amp;segmentLink=17&amp;symbolCount=2&amp;segmentLink=17" TargetMode="External" Type="http://schemas.openxmlformats.org/officeDocument/2006/relationships/hyperlink"/><Relationship Id="rId13" Target="https://www.nseindia.com/live_market/dynaContent/live_watch/option_chain/optionKeys.jsp?symbolCode=288&amp;symbol=ASIANPAINT&amp;symbol=ASIANPAINT&amp;instrument=-&amp;date=-&amp;segmentLink=17&amp;symbolCount=2&amp;segmentLink=17" TargetMode="External" Type="http://schemas.openxmlformats.org/officeDocument/2006/relationships/hyperlink"/><Relationship Id="rId130" Target="https://www.nseindia.com/live_market/dynaContent/live_watch/option_chain/optionKeys.jsp?symbolCode=234&amp;symbol=TATASTEEL&amp;symbol=TATASTEEL&amp;instrument=-&amp;date=-&amp;segmentLink=17&amp;symbolCount=2&amp;segmentLink=17" TargetMode="External" Type="http://schemas.openxmlformats.org/officeDocument/2006/relationships/hyperlink"/><Relationship Id="rId131" Target="https://www.nseindia.com/live_market/dynaContent/live_watch/option_chain/optionKeys.jsp?symbolCode=2212&amp;symbol=TCS&amp;symbol=TCS&amp;instrument=-&amp;date=-&amp;segmentLink=17&amp;symbolCount=2&amp;segmentLink=17" TargetMode="External" Type="http://schemas.openxmlformats.org/officeDocument/2006/relationships/hyperlink"/><Relationship Id="rId132" Target="https://www.nseindia.com/live_market/dynaContent/live_watch/option_chain/optionKeys.jsp?symbolCode=2421&amp;symbol=TECHM&amp;symbol=TECHM&amp;instrument=-&amp;date=-&amp;segmentLink=17&amp;symbolCount=2&amp;segmentLink=17" TargetMode="External" Type="http://schemas.openxmlformats.org/officeDocument/2006/relationships/hyperlink"/><Relationship Id="rId133" Target="https://www.nseindia.com/live_market/dynaContent/live_watch/option_chain/optionKeys.jsp?symbolCode=233&amp;symbol=TITAN&amp;symbol=TITAN&amp;instrument=-&amp;date=-&amp;segmentLink=17&amp;symbolCount=2&amp;segmentLink=17" TargetMode="External" Type="http://schemas.openxmlformats.org/officeDocument/2006/relationships/hyperlink"/><Relationship Id="rId134" Target="https://www.nseindia.com/live_market/dynaContent/live_watch/option_chain/optionKeys.jsp?symbolCode=2523&amp;symbol=TV18BRDCST&amp;symbol=TV18BRDCST&amp;instrument=-&amp;date=-&amp;segmentLink=17&amp;symbolCount=2&amp;segmentLink=17" TargetMode="External" Type="http://schemas.openxmlformats.org/officeDocument/2006/relationships/hyperlink"/><Relationship Id="rId135" Target="https://www.nseindia.com/live_market/dynaContent/live_watch/option_chain/optionKeys.jsp?symbolCode=2348&amp;symbol=PVR&amp;symbol=PVR&amp;instrument=-&amp;date=-&amp;segmentLink=17&amp;symbolCount=2&amp;segmentLink=17" TargetMode="External" Type="http://schemas.openxmlformats.org/officeDocument/2006/relationships/hyperlink"/><Relationship Id="rId136" Target="https://www.nseindia.com/live_market/dynaContent/live_watch/option_chain/optionKeys.jsp?symbolCode=14160&amp;symbol=RBLBANK&amp;symbol=RBLBANK&amp;instrument=-&amp;date=-&amp;segmentLink=17&amp;symbolCount=2&amp;segmentLink=17" TargetMode="External" Type="http://schemas.openxmlformats.org/officeDocument/2006/relationships/hyperlink"/><Relationship Id="rId137" Target="https://www.nseindia.com/live_market/dynaContent/live_watch/option_chain/optionKeys.jsp?symbolCode=2367&amp;symbol=RCOM&amp;symbol=RCOM&amp;instrument=-&amp;date=-&amp;segmentLink=17&amp;symbolCount=2&amp;segmentLink=17" TargetMode="External" Type="http://schemas.openxmlformats.org/officeDocument/2006/relationships/hyperlink"/><Relationship Id="rId138" Target="https://www.nseindia.com/live_market/dynaContent/live_watch/option_chain/optionKeys.jsp?symbolCode=2733&amp;symbol=RECLTD&amp;symbol=RECLTD&amp;instrument=-&amp;date=-&amp;segmentLink=17&amp;symbolCount=2&amp;segmentLink=17" TargetMode="External" Type="http://schemas.openxmlformats.org/officeDocument/2006/relationships/hyperlink"/><Relationship Id="rId139" Target="https://www.nseindia.com/live_market/dynaContent/live_watch/option_chain/optionKeys.jsp?symbolCode=467&amp;symbol=ONGC&amp;symbol=ONGC&amp;instrument=-&amp;date=-&amp;segmentLink=17&amp;symbolCount=2&amp;segmentLink=17" TargetMode="External" Type="http://schemas.openxmlformats.org/officeDocument/2006/relationships/hyperlink"/><Relationship Id="rId14" Target="https://www.nseindia.com/live_market/dynaContent/live_watch/option_chain/optionKeys.jsp?symbolCode=934&amp;symbol=AUROPHARMA&amp;symbol=AUROPHARMA&amp;instrument=-&amp;date=-&amp;segmentLink=17&amp;symbolCount=2&amp;segmentLink=17" TargetMode="External" Type="http://schemas.openxmlformats.org/officeDocument/2006/relationships/hyperlink"/><Relationship Id="rId140" Target="https://www.nseindia.com/live_market/dynaContent/live_watch/option_chain/optionKeys.jsp?symbolCode=787&amp;symbol=DABUR&amp;symbol=DABUR&amp;instrument=-&amp;date=-&amp;segmentLink=17&amp;symbolCount=2&amp;segmentLink=17" TargetMode="External" Type="http://schemas.openxmlformats.org/officeDocument/2006/relationships/hyperlink"/><Relationship Id="rId141" Target="https://www.nseindia.com/live_market/dynaContent/live_watch/option_chain/optionKeys.jsp?symbolCode=2577&amp;symbol=DISHTV&amp;symbol=DISHTV&amp;instrument=-&amp;date=-&amp;segmentLink=17&amp;symbolCount=2&amp;segmentLink=17" TargetMode="External" Type="http://schemas.openxmlformats.org/officeDocument/2006/relationships/hyperlink"/><Relationship Id="rId142" Target="https://www.nseindia.com/live_market/dynaContent/live_watch/option_chain/optionKeys.jsp?symbolCode=449&amp;symbol=EICHERMOT&amp;symbol=EICHERMOT&amp;instrument=-&amp;date=-&amp;segmentLink=17&amp;symbolCount=2&amp;segmentLink=17" TargetMode="External" Type="http://schemas.openxmlformats.org/officeDocument/2006/relationships/hyperlink"/><Relationship Id="rId143" Target="https://www.nseindia.com/live_market/dynaContent/live_watch/option_chain/optionKeys.jsp?symbolCode=1630&amp;symbol=ENGINERSIN&amp;symbol=ENGINERSIN&amp;instrument=-&amp;date=-&amp;segmentLink=17&amp;symbolCount=2&amp;segmentLink=17" TargetMode="External" Type="http://schemas.openxmlformats.org/officeDocument/2006/relationships/hyperlink"/><Relationship Id="rId144" Target="https://www.nseindia.com/live_market/dynaContent/live_watch/option_chain/optionKeys.jsp?symbolCode=1594&amp;symbol=GAIL&amp;symbol=GAIL&amp;instrument=-&amp;date=-&amp;segmentLink=17&amp;symbolCount=2&amp;segmentLink=17" TargetMode="External" Type="http://schemas.openxmlformats.org/officeDocument/2006/relationships/hyperlink"/><Relationship Id="rId145" Target="https://www.nseindia.com/live_market/dynaContent/live_watch/option_chain/optionKeys.jsp?symbolCode=2419&amp;symbol=GMRINFRA&amp;symbol=GMRINFRA&amp;instrument=-&amp;date=-&amp;segmentLink=17&amp;symbolCount=2&amp;segmentLink=17" TargetMode="External" Type="http://schemas.openxmlformats.org/officeDocument/2006/relationships/hyperlink"/><Relationship Id="rId146" Target="https://www.nseindia.com/live_market/dynaContent/live_watch/option_chain/optionKeys.jsp?symbolCode=1204&amp;symbol=GODFRYPHLP&amp;symbol=GODFRYPHLP&amp;instrument=-&amp;date=-&amp;segmentLink=17&amp;symbolCount=2&amp;segmentLink=17" TargetMode="External" Type="http://schemas.openxmlformats.org/officeDocument/2006/relationships/hyperlink"/><Relationship Id="rId147" Target="https://www.nseindia.com/live_market/dynaContent/live_watch/option_chain/optionKeys.jsp?symbolCode=1983&amp;symbol=GODREJCP&amp;symbol=GODREJCP&amp;instrument=-&amp;date=-&amp;segmentLink=17&amp;symbolCount=2&amp;segmentLink=17" TargetMode="External" Type="http://schemas.openxmlformats.org/officeDocument/2006/relationships/hyperlink"/><Relationship Id="rId148" Target="https://www.nseindia.com/live_market/dynaContent/live_watch/option_chain/optionKeys.jsp?symbolCode=1233&amp;symbol=GSFC&amp;symbol=GSFC&amp;instrument=-&amp;date=-&amp;segmentLink=17&amp;symbolCount=2&amp;segmentLink=17" TargetMode="External" Type="http://schemas.openxmlformats.org/officeDocument/2006/relationships/hyperlink"/><Relationship Id="rId149" Target="https://www.nseindia.com/live_market/dynaContent/live_watch/option_chain/optionKeys.jsp?symbolCode=2164&amp;symbol=IGL&amp;symbol=IGL&amp;instrument=-&amp;date=-&amp;segmentLink=17&amp;symbolCount=2&amp;segmentLink=17" TargetMode="External" Type="http://schemas.openxmlformats.org/officeDocument/2006/relationships/hyperlink"/><Relationship Id="rId15" Target="https://www.nseindia.com/live_market/dynaContent/live_watch/option_chain/optionKeys.jsp?symbolCode=1693&amp;symbol=AXISBANK&amp;symbol=AXISBANK&amp;instrument=-&amp;date=-&amp;segmentLink=17&amp;symbolCount=2&amp;segmentLink=17" TargetMode="External" Type="http://schemas.openxmlformats.org/officeDocument/2006/relationships/hyperlink"/><Relationship Id="rId150" Target="https://www.nseindia.com/live_market/dynaContent/live_watch/option_chain/optionKeys.jsp?symbolCode=5123&amp;symbol=L%26TFH&amp;symbol=L%26TFH&amp;instrument=-&amp;date=-&amp;segmentLink=17&amp;symbolCount=2&amp;segmentLink=17" TargetMode="External" Type="http://schemas.openxmlformats.org/officeDocument/2006/relationships/hyperlink"/><Relationship Id="rId151" Target="https://www.nseindia.com/live_market/dynaContent/live_watch/option_chain/optionKeys.jsp?symbolCode=2658&amp;symbol=KSCL&amp;symbol=KSCL&amp;instrument=-&amp;date=-&amp;segmentLink=17&amp;symbolCount=2&amp;segmentLink=17" TargetMode="External" Type="http://schemas.openxmlformats.org/officeDocument/2006/relationships/hyperlink"/><Relationship Id="rId152" Target="https://www.nseindia.com/live_market/dynaContent/live_watch/option_chain/optionKeys.jsp?symbolCode=1884&amp;symbol=KTKBANK&amp;symbol=KTKBANK&amp;instrument=-&amp;date=-&amp;segmentLink=17&amp;symbolCount=2&amp;segmentLink=17" TargetMode="External" Type="http://schemas.openxmlformats.org/officeDocument/2006/relationships/hyperlink"/><Relationship Id="rId153" Target="https://www.nseindia.com/live_market/dynaContent/live_watch/option_chain/optionKeys.jsp?symbolCode=2249&amp;symbol=NTPC&amp;symbol=NTPC&amp;instrument=-&amp;date=-&amp;segmentLink=17&amp;symbolCount=2&amp;segmentLink=17" TargetMode="External" Type="http://schemas.openxmlformats.org/officeDocument/2006/relationships/hyperlink"/><Relationship Id="rId154" Target="https://www.nseindia.com/live_market/dynaContent/live_watch/option_chain/optionKeys.jsp?symbolCode=141&amp;symbol=ORIENTBANK&amp;symbol=ORIENTBANK&amp;instrument=-&amp;date=-&amp;segmentLink=17&amp;symbolCount=2&amp;segmentLink=17" TargetMode="External" Type="http://schemas.openxmlformats.org/officeDocument/2006/relationships/hyperlink"/><Relationship Id="rId155" Target="https://www.nseindia.com/live_market/dynaContent/live_watch/option_chain/optionKeys.jsp?symbolCode=6253&amp;symbol=PCJEWELLER&amp;symbol=PCJEWELLER&amp;instrument=-&amp;date=-&amp;segmentLink=17&amp;symbolCount=2&amp;segmentLink=17" TargetMode="External" Type="http://schemas.openxmlformats.org/officeDocument/2006/relationships/hyperlink"/><Relationship Id="rId156" Target="https://www.nseindia.com/live_market/dynaContent/live_watch/option_chain/optionKeys.jsp?symbolCode=2178&amp;symbol=PETRONET&amp;symbol=PETRONET&amp;instrument=-&amp;date=-&amp;segmentLink=17&amp;symbolCount=2&amp;segmentLink=17" TargetMode="External" Type="http://schemas.openxmlformats.org/officeDocument/2006/relationships/hyperlink"/><Relationship Id="rId157" Target="https://www.nseindia.com/live_market/dynaContent/live_watch/option_chain/optionKeys.jsp?symbolCode=2536&amp;symbol=PFC&amp;symbol=PFC&amp;instrument=-&amp;date=-&amp;segmentLink=17&amp;symbolCount=2&amp;segmentLink=17" TargetMode="External" Type="http://schemas.openxmlformats.org/officeDocument/2006/relationships/hyperlink"/><Relationship Id="rId158" Target="https://www.nseindia.com/live_market/dynaContent/live_watch/option_chain/optionKeys.jsp?symbolCode=719&amp;symbol=PIDILITIND&amp;symbol=PIDILITIND&amp;instrument=-&amp;date=-&amp;segmentLink=17&amp;symbolCount=2&amp;segmentLink=17" TargetMode="External" Type="http://schemas.openxmlformats.org/officeDocument/2006/relationships/hyperlink"/><Relationship Id="rId159" Target="https://www.nseindia.com/live_market/dynaContent/live_watch/option_chain/optionKeys.jsp?symbolCode=2009&amp;symbol=PNB&amp;symbol=PNB&amp;instrument=-&amp;date=-&amp;segmentLink=17&amp;symbolCount=2&amp;segmentLink=17" TargetMode="External" Type="http://schemas.openxmlformats.org/officeDocument/2006/relationships/hyperlink"/><Relationship Id="rId16" Target="https://www.nseindia.com/live_market/dynaContent/live_watch/option_chain/optionKeys.jsp?symbolCode=2750&amp;symbol=BAJAJ-AUTO&amp;symbol=BAJAJ-AUTO&amp;instrument=-&amp;date=-&amp;segmentLink=17&amp;symbolCount=2&amp;segmentLink=17" TargetMode="External" Type="http://schemas.openxmlformats.org/officeDocument/2006/relationships/hyperlink"/><Relationship Id="rId160" Target="https://www.nseindia.com/live_market/dynaContent/live_watch/option_chain/optionKeys.jsp?symbolCode=2660&amp;symbol=POWERGRID&amp;symbol=POWERGRID&amp;instrument=-&amp;date=-&amp;segmentLink=17&amp;symbolCount=2&amp;segmentLink=17" TargetMode="External" Type="http://schemas.openxmlformats.org/officeDocument/2006/relationships/hyperlink"/><Relationship Id="rId161" Target="https://www.nseindia.com/live_market/dynaContent/live_watch/option_chain/optionKeys.jsp?symbolCode=2179&amp;symbol=PTC&amp;symbol=PTC&amp;instrument=-&amp;date=-&amp;segmentLink=17&amp;symbolCount=2&amp;segmentLink=17" TargetMode="External" Type="http://schemas.openxmlformats.org/officeDocument/2006/relationships/hyperlink"/><Relationship Id="rId162" Target="https://www.nseindia.com/live_market/dynaContent/live_watch/option_chain/optionKeys.jsp?symbolCode=746&amp;symbol=SAIL&amp;symbol=SAIL&amp;instrument=-&amp;date=-&amp;segmentLink=17&amp;symbolCount=2&amp;segmentLink=17" TargetMode="External" Type="http://schemas.openxmlformats.org/officeDocument/2006/relationships/hyperlink"/><Relationship Id="rId163" Target="https://www.nseindia.com/live_market/dynaContent/live_watch/option_chain/optionKeys.jsp?symbolCode=238&amp;symbol=SBIN&amp;symbol=SBIN&amp;instrument=-&amp;date=-&amp;segmentLink=17&amp;symbolCount=2&amp;segmentLink=17" TargetMode="External" Type="http://schemas.openxmlformats.org/officeDocument/2006/relationships/hyperlink"/><Relationship Id="rId164" Target="https://www.nseindia.com/live_market/dynaContent/live_watch/option_chain/optionKeys.jsp?symbolCode=619&amp;symbol=SIEMENS&amp;symbol=SIEMENS&amp;instrument=-&amp;date=-&amp;segmentLink=17&amp;symbolCount=2&amp;segmentLink=17" TargetMode="External" Type="http://schemas.openxmlformats.org/officeDocument/2006/relationships/hyperlink"/><Relationship Id="rId165" Target="https://www.nseindia.com/live_market/dynaContent/live_watch/option_chain/optionKeys.jsp?symbolCode=1684&amp;symbol=SOUTHBANK&amp;symbol=SOUTHBANK&amp;instrument=-&amp;date=-&amp;segmentLink=17&amp;symbolCount=2&amp;segmentLink=17" TargetMode="External" Type="http://schemas.openxmlformats.org/officeDocument/2006/relationships/hyperlink"/><Relationship Id="rId166" Target="https://www.nseindia.com/live_market/dynaContent/live_watch/option_chain/optionKeys.jsp?symbolCode=581&amp;symbol=SREINFRA&amp;symbol=SREINFRA&amp;instrument=-&amp;date=-&amp;segmentLink=17&amp;symbolCount=2&amp;segmentLink=17" TargetMode="External" Type="http://schemas.openxmlformats.org/officeDocument/2006/relationships/hyperlink"/><Relationship Id="rId167" Target="https://www.nseindia.com/live_market/dynaContent/live_watch/option_chain/optionKeys.jsp?symbolCode=323&amp;symbol=SRF&amp;symbol=SRF&amp;instrument=-&amp;date=-&amp;segmentLink=17&amp;symbolCount=2&amp;segmentLink=17" TargetMode="External" Type="http://schemas.openxmlformats.org/officeDocument/2006/relationships/hyperlink"/><Relationship Id="rId168" Target="https://www.nseindia.com/live_market/dynaContent/live_watch/option_chain/optionKeys.jsp?symbolCode=1464&amp;symbol=SRTRANSFIN&amp;symbol=SRTRANSFIN&amp;instrument=-&amp;date=-&amp;segmentLink=17&amp;symbolCount=2&amp;segmentLink=17" TargetMode="External" Type="http://schemas.openxmlformats.org/officeDocument/2006/relationships/hyperlink"/><Relationship Id="rId169" Target="https://www.nseindia.com/live_market/dynaContent/live_watch/option_chain/optionKeys.jsp?symbolCode=370&amp;symbol=SUNPHARMA&amp;symbol=SUNPHARMA&amp;instrument=-&amp;date=-&amp;segmentLink=17&amp;symbolCount=2&amp;segmentLink=17" TargetMode="External" Type="http://schemas.openxmlformats.org/officeDocument/2006/relationships/hyperlink"/><Relationship Id="rId17" Target="https://www.nseindia.com/live_market/dynaContent/live_watch/option_chain/optionKeys.jsp?symbolCode=2749&amp;symbol=BAJAJFINSV&amp;symbol=BAJAJFINSV&amp;instrument=-&amp;date=-&amp;segmentLink=17&amp;symbolCount=2&amp;segmentLink=17" TargetMode="External" Type="http://schemas.openxmlformats.org/officeDocument/2006/relationships/hyperlink"/><Relationship Id="rId170" Target="https://www.nseindia.com/live_market/dynaContent/live_watch/option_chain/optionKeys.jsp?symbolCode=2396&amp;symbol=SUNTV&amp;symbol=SUNTV&amp;instrument=-&amp;date=-&amp;segmentLink=17&amp;symbolCount=2&amp;segmentLink=17" TargetMode="External" Type="http://schemas.openxmlformats.org/officeDocument/2006/relationships/hyperlink"/><Relationship Id="rId171" Target="https://www.nseindia.com/live_market/dynaContent/live_watch/option_chain/optionKeys.jsp?symbolCode=2328&amp;symbol=SUZLON&amp;symbol=SUZLON&amp;instrument=-&amp;date=-&amp;segmentLink=17&amp;symbolCount=2&amp;segmentLink=17" TargetMode="External" Type="http://schemas.openxmlformats.org/officeDocument/2006/relationships/hyperlink"/><Relationship Id="rId172" Target="https://www.nseindia.com/live_market/dynaContent/live_watch/option_chain/optionKeys.jsp?symbolCode=1837&amp;symbol=SYNDIBANK&amp;symbol=SYNDIBANK&amp;instrument=-&amp;date=-&amp;segmentLink=17&amp;symbolCount=2&amp;segmentLink=17" TargetMode="External" Type="http://schemas.openxmlformats.org/officeDocument/2006/relationships/hyperlink"/><Relationship Id="rId173" Target="https://www.nseindia.com/live_market/dynaContent/live_watch/option_chain/optionKeys.jsp?symbolCode=368&amp;symbol=TATAELXSI&amp;symbol=TATAELXSI&amp;instrument=-&amp;date=-&amp;segmentLink=17&amp;symbolCount=2&amp;segmentLink=17" TargetMode="External" Type="http://schemas.openxmlformats.org/officeDocument/2006/relationships/hyperlink"/><Relationship Id="rId174" Target="https://www.nseindia.com/live_market/dynaContent/live_watch/option_chain/optionKeys.jsp?symbolCode=211&amp;symbol=TATAMOTORS&amp;symbol=TATAMOTORS&amp;instrument=-&amp;date=-&amp;segmentLink=17&amp;symbolCount=2&amp;segmentLink=17" TargetMode="External" Type="http://schemas.openxmlformats.org/officeDocument/2006/relationships/hyperlink"/><Relationship Id="rId175" Target="https://www.nseindia.com/live_market/dynaContent/live_watch/option_chain/optionKeys.jsp?symbolCode=2692&amp;symbol=COLPAL&amp;symbol=COLPAL&amp;instrument=-&amp;date=-&amp;segmentLink=17&amp;symbolCount=2&amp;segmentLink=17" TargetMode="External" Type="http://schemas.openxmlformats.org/officeDocument/2006/relationships/hyperlink"/><Relationship Id="rId176" Target="https://www.nseindia.com/live_market/dynaContent/live_watch/option_chain/optionKeys.jsp?symbolCode=173&amp;symbol=CUMMINSIND&amp;symbol=CUMMINSIND&amp;instrument=-&amp;date=-&amp;segmentLink=17&amp;symbolCount=2&amp;segmentLink=17" TargetMode="External" Type="http://schemas.openxmlformats.org/officeDocument/2006/relationships/hyperlink"/><Relationship Id="rId177" Target="https://www.nseindia.com/live_market/dynaContent/live_watch/option_chain/optionKeys.jsp?symbolCode=13723&amp;symbol=EQUITAS&amp;symbol=EQUITAS&amp;instrument=-&amp;date=-&amp;segmentLink=17&amp;symbolCount=2&amp;segmentLink=17" TargetMode="External" Type="http://schemas.openxmlformats.org/officeDocument/2006/relationships/hyperlink"/><Relationship Id="rId178" Target="https://www.nseindia.com/live_market/dynaContent/live_watch/option_chain/optionKeys.jsp?symbolCode=129&amp;symbol=EXIDEIND&amp;symbol=EXIDEIND&amp;instrument=-&amp;date=-&amp;segmentLink=17&amp;symbolCount=2&amp;segmentLink=17" TargetMode="External" Type="http://schemas.openxmlformats.org/officeDocument/2006/relationships/hyperlink"/><Relationship Id="rId179" Target="https://www.nseindia.com/live_market/dynaContent/live_watch/option_chain/optionKeys.jsp?symbolCode=1816&amp;symbol=JINDALSTEL&amp;symbol=JINDALSTEL&amp;instrument=-&amp;date=-&amp;segmentLink=17&amp;symbolCount=2&amp;segmentLink=17" TargetMode="External" Type="http://schemas.openxmlformats.org/officeDocument/2006/relationships/hyperlink"/><Relationship Id="rId18" Target="https://www.nseindia.com/live_market/dynaContent/live_watch/option_chain/optionKeys.jsp?symbolCode=1257&amp;symbol=BAJFINANCE&amp;symbol=BAJFINANCE&amp;instrument=-&amp;date=-&amp;segmentLink=17&amp;symbolCount=2&amp;segmentLink=17" TargetMode="External" Type="http://schemas.openxmlformats.org/officeDocument/2006/relationships/hyperlink"/><Relationship Id="rId180" Target="https://www.nseindia.com/live_market/dynaContent/live_watch/option_chain/optionKeys.jsp?symbolCode=2203&amp;symbol=LT&amp;symbol=LT&amp;instrument=-&amp;date=-&amp;segmentLink=17&amp;symbolCount=2&amp;segmentLink=17" TargetMode="External" Type="http://schemas.openxmlformats.org/officeDocument/2006/relationships/hyperlink"/><Relationship Id="rId181" Target="https://www.nseindia.com/live_market/dynaContent/live_watch/option_chain/optionKeys.jsp?symbolCode=2374&amp;symbol=M%26MFIN&amp;symbol=M%26MFIN&amp;instrument=-&amp;date=-&amp;segmentLink=17&amp;symbolCount=2&amp;segmentLink=17" TargetMode="External" Type="http://schemas.openxmlformats.org/officeDocument/2006/relationships/hyperlink"/><Relationship Id="rId182" Target="https://www.nseindia.com/live_market/dynaContent/live_watch/option_chain/optionKeys.jsp?symbolCode=1355&amp;symbol=MARICO&amp;symbol=MARICO&amp;instrument=-&amp;date=-&amp;segmentLink=17&amp;symbolCount=2&amp;segmentLink=17" TargetMode="External" Type="http://schemas.openxmlformats.org/officeDocument/2006/relationships/hyperlink"/><Relationship Id="rId183" Target="https://www.nseindia.com/live_market/dynaContent/live_watch/option_chain/optionKeys.jsp?symbolCode=1989&amp;symbol=MCDOWELL-N&amp;symbol=MCDOWELL-N&amp;instrument=-&amp;date=-&amp;segmentLink=17&amp;symbolCount=2&amp;segmentLink=17" TargetMode="External" Type="http://schemas.openxmlformats.org/officeDocument/2006/relationships/hyperlink"/><Relationship Id="rId184" Target="https://www.nseindia.com/live_market/dynaContent/live_watch/option_chain/optionKeys.jsp?symbolCode=1193&amp;symbol=MFSL&amp;symbol=MFSL&amp;instrument=-&amp;date=-&amp;segmentLink=17&amp;symbolCount=2&amp;segmentLink=17" TargetMode="External" Type="http://schemas.openxmlformats.org/officeDocument/2006/relationships/hyperlink"/><Relationship Id="rId185" Target="https://www.nseindia.com/live_market/dynaContent/live_watch/option_chain/optionKeys.jsp?symbolCode=2213&amp;symbol=NIITTECH&amp;symbol=NIITTECH&amp;instrument=-&amp;date=-&amp;segmentLink=17&amp;symbolCount=2&amp;segmentLink=17" TargetMode="External" Type="http://schemas.openxmlformats.org/officeDocument/2006/relationships/hyperlink"/><Relationship Id="rId186" Target="https://www.nseindia.com/live_market/dynaContent/live_watch/option_chain/optionKeys.jsp?symbolCode=226&amp;symbol=RELINFRA&amp;symbol=RELINFRA&amp;instrument=-&amp;date=-&amp;segmentLink=17&amp;symbolCount=2&amp;segmentLink=17" TargetMode="External" Type="http://schemas.openxmlformats.org/officeDocument/2006/relationships/hyperlink"/><Relationship Id="rId187" Target="https://www.nseindia.com/live_market/dynaContent/live_watch/option_chain/optionKeys.jsp?symbolCode=-10002&amp;symbol=NIFTY&amp;symbol=NIFTY&amp;instrument=-&amp;date=-&amp;segmentLink=17&amp;symbolCount=2&amp;segmentLink=17" TargetMode="External" Type="http://schemas.openxmlformats.org/officeDocument/2006/relationships/hyperlink"/><Relationship Id="rId188" Target="https://www.nseindia.com/live_market/dynaContent/live_watch/option_chain/optionKeys.jsp?symbolCode=209&amp;symbol=ACC&amp;symbol=ACC&amp;instrument=-&amp;date=-&amp;segmentLink=17&amp;symbolCount=2&amp;segmentLink=17" TargetMode="External" Type="http://schemas.openxmlformats.org/officeDocument/2006/relationships/hyperlink"/><Relationship Id="rId189" Target="../printerSettings/printerSettings1.bin" Type="http://schemas.openxmlformats.org/officeDocument/2006/relationships/printerSettings"/><Relationship Id="rId19" Target="https://www.nseindia.com/live_market/dynaContent/live_watch/option_chain/optionKeys.jsp?symbolCode=434&amp;symbol=BALKRISIND&amp;symbol=BALKRISIND&amp;instrument=-&amp;date=-&amp;segmentLink=17&amp;symbolCount=2&amp;segmentLink=17" TargetMode="External" Type="http://schemas.openxmlformats.org/officeDocument/2006/relationships/hyperlink"/><Relationship Id="rId2" Target="https://www.nseindia.com/live_market/dynaContent/live_watch/option_chain/optionKeys.jsp?symbolCode=424&amp;symbol=ADANIENT&amp;symbol=ADANIENT&amp;instrument=-&amp;date=-&amp;segmentLink=17&amp;symbolCount=2&amp;segmentLink=17" TargetMode="External" Type="http://schemas.openxmlformats.org/officeDocument/2006/relationships/hyperlink"/><Relationship Id="rId20" Target="https://www.nseindia.com/live_market/dynaContent/live_watch/option_chain/optionKeys.jsp?symbolCode=1583&amp;symbol=BANKBARODA&amp;symbol=BANKBARODA&amp;instrument=-&amp;date=-&amp;segmentLink=17&amp;symbolCount=2&amp;segmentLink=17" TargetMode="External" Type="http://schemas.openxmlformats.org/officeDocument/2006/relationships/hyperlink"/><Relationship Id="rId21" Target="https://www.nseindia.com/live_market/dynaContent/live_watch/option_chain/optionKeys.jsp?symbolCode=1600&amp;symbol=BANKINDIA&amp;symbol=BANKINDIA&amp;instrument=-&amp;date=-&amp;segmentLink=17&amp;symbolCount=2&amp;segmentLink=17" TargetMode="External" Type="http://schemas.openxmlformats.org/officeDocument/2006/relationships/hyperlink"/><Relationship Id="rId22" Target="https://www.nseindia.com/live_market/dynaContent/live_watch/option_chain/optionKeys.jsp?symbolCode=254&amp;symbol=BATAINDIA&amp;symbol=BATAINDIA&amp;instrument=-&amp;date=-&amp;segmentLink=17&amp;symbolCount=2&amp;segmentLink=17" TargetMode="External" Type="http://schemas.openxmlformats.org/officeDocument/2006/relationships/hyperlink"/><Relationship Id="rId23" Target="https://www.nseindia.com/live_market/dynaContent/live_watch/option_chain/optionKeys.jsp?symbolCode=1254&amp;symbol=BEL&amp;symbol=BEL&amp;instrument=-&amp;date=-&amp;segmentLink=17&amp;symbolCount=2&amp;segmentLink=17" TargetMode="External" Type="http://schemas.openxmlformats.org/officeDocument/2006/relationships/hyperlink"/><Relationship Id="rId24" Target="https://www.nseindia.com/live_market/dynaContent/live_watch/option_chain/optionKeys.jsp?symbolCode=296&amp;symbol=BEML&amp;symbol=BEML&amp;instrument=-&amp;date=-&amp;segmentLink=17&amp;symbolCount=2&amp;segmentLink=17" TargetMode="External" Type="http://schemas.openxmlformats.org/officeDocument/2006/relationships/hyperlink"/><Relationship Id="rId25" Target="https://www.nseindia.com/live_market/dynaContent/live_watch/option_chain/optionKeys.jsp?symbolCode=488&amp;symbol=BERGEPAINT&amp;symbol=BERGEPAINT&amp;instrument=-&amp;date=-&amp;segmentLink=17&amp;symbolCount=2&amp;segmentLink=17" TargetMode="External" Type="http://schemas.openxmlformats.org/officeDocument/2006/relationships/hyperlink"/><Relationship Id="rId26" Target="https://www.nseindia.com/live_market/dynaContent/live_watch/option_chain/optionKeys.jsp?symbolCode=3432&amp;symbol=BHARATFIN&amp;symbol=BHARATFIN&amp;instrument=-&amp;date=-&amp;segmentLink=17&amp;symbolCount=2&amp;segmentLink=17" TargetMode="External" Type="http://schemas.openxmlformats.org/officeDocument/2006/relationships/hyperlink"/><Relationship Id="rId27" Target="https://www.nseindia.com/live_market/dynaContent/live_watch/option_chain/optionKeys.jsp?symbolCode=201&amp;symbol=BHARATFORG&amp;symbol=BHARATFORG&amp;instrument=-&amp;date=-&amp;segmentLink=17&amp;symbolCount=2&amp;segmentLink=17" TargetMode="External" Type="http://schemas.openxmlformats.org/officeDocument/2006/relationships/hyperlink"/><Relationship Id="rId28" Target="https://www.nseindia.com/live_market/dynaContent/live_watch/option_chain/optionKeys.jsp?symbolCode=2002&amp;symbol=BHARTIARTL&amp;symbol=BHARTIARTL&amp;instrument=-&amp;date=-&amp;segmentLink=17&amp;symbolCount=2&amp;segmentLink=17" TargetMode="External" Type="http://schemas.openxmlformats.org/officeDocument/2006/relationships/hyperlink"/><Relationship Id="rId29" Target="https://www.nseindia.com/live_market/dynaContent/live_watch/option_chain/optionKeys.jsp?symbolCode=1252&amp;symbol=BHEL&amp;symbol=BHEL&amp;instrument=-&amp;date=-&amp;segmentLink=17&amp;symbolCount=2&amp;segmentLink=17" TargetMode="External" Type="http://schemas.openxmlformats.org/officeDocument/2006/relationships/hyperlink"/><Relationship Id="rId3" Target="https://www.nseindia.com/live_market/dynaContent/live_watch/option_chain/optionKeys.jsp?symbolCode=2683&amp;symbol=ADANIPORTS&amp;symbol=ADANIPORTS&amp;instrument=-&amp;date=-&amp;segmentLink=17&amp;symbolCount=2&amp;segmentLink=17" TargetMode="External" Type="http://schemas.openxmlformats.org/officeDocument/2006/relationships/hyperlink"/><Relationship Id="rId30" Target="https://www.nseindia.com/live_market/dynaContent/live_watch/option_chain/optionKeys.jsp?symbolCode=2181&amp;symbol=BIOCON&amp;symbol=BIOCON&amp;instrument=-&amp;date=-&amp;segmentLink=17&amp;symbolCount=2&amp;segmentLink=17" TargetMode="External" Type="http://schemas.openxmlformats.org/officeDocument/2006/relationships/hyperlink"/><Relationship Id="rId31" Target="https://www.nseindia.com/live_market/dynaContent/live_watch/option_chain/optionKeys.jsp?symbolCode=199&amp;symbol=BPCL&amp;symbol=BPCL&amp;instrument=-&amp;date=-&amp;segmentLink=17&amp;symbolCount=2&amp;segmentLink=17" TargetMode="External" Type="http://schemas.openxmlformats.org/officeDocument/2006/relationships/hyperlink"/><Relationship Id="rId32" Target="https://www.nseindia.com/live_market/dynaContent/live_watch/option_chain/optionKeys.jsp?symbolCode=761&amp;symbol=BRITANNIA&amp;symbol=BRITANNIA&amp;instrument=-&amp;date=-&amp;segmentLink=17&amp;symbolCount=2&amp;segmentLink=17" TargetMode="External" Type="http://schemas.openxmlformats.org/officeDocument/2006/relationships/hyperlink"/><Relationship Id="rId33" Target="https://www.nseindia.com/live_market/dynaContent/live_watch/option_chain/optionKeys.jsp?symbolCode=1852&amp;symbol=CADILAHC&amp;symbol=CADILAHC&amp;instrument=-&amp;date=-&amp;segmentLink=17&amp;symbolCount=2&amp;segmentLink=17" TargetMode="External" Type="http://schemas.openxmlformats.org/officeDocument/2006/relationships/hyperlink"/><Relationship Id="rId34" Target="https://www.nseindia.com/live_market/dynaContent/live_watch/option_chain/optionKeys.jsp?symbolCode=2032&amp;symbol=CANBK&amp;symbol=CANBK&amp;instrument=-&amp;date=-&amp;segmentLink=17&amp;symbolCount=2&amp;segmentLink=17" TargetMode="External" Type="http://schemas.openxmlformats.org/officeDocument/2006/relationships/hyperlink"/><Relationship Id="rId35" Target="https://www.nseindia.com/live_market/dynaContent/live_watch/option_chain/optionKeys.jsp?symbolCode=760&amp;symbol=CANFINHOME&amp;symbol=CANFINHOME&amp;instrument=-&amp;date=-&amp;segmentLink=17&amp;symbolCount=2&amp;segmentLink=17" TargetMode="External" Type="http://schemas.openxmlformats.org/officeDocument/2006/relationships/hyperlink"/><Relationship Id="rId36" Target="https://www.nseindia.com/live_market/dynaContent/live_watch/option_chain/optionKeys.jsp?symbolCode=2712&amp;symbol=CAPF&amp;symbol=CAPF&amp;instrument=-&amp;date=-&amp;segmentLink=17&amp;symbolCount=2&amp;segmentLink=17" TargetMode="External" Type="http://schemas.openxmlformats.org/officeDocument/2006/relationships/hyperlink"/><Relationship Id="rId37" Target="https://www.nseindia.com/live_market/dynaContent/live_watch/option_chain/optionKeys.jsp?symbolCode=8975&amp;symbol=CASTROLIND&amp;symbol=CASTROLIND&amp;instrument=-&amp;date=-&amp;segmentLink=17&amp;symbolCount=2&amp;segmentLink=17" TargetMode="External" Type="http://schemas.openxmlformats.org/officeDocument/2006/relationships/hyperlink"/><Relationship Id="rId38" Target="https://www.nseindia.com/live_market/dynaContent/live_watch/option_chain/optionKeys.jsp?symbolCode=2711&amp;symbol=CEATLTD&amp;symbol=CEATLTD&amp;instrument=-&amp;date=-&amp;segmentLink=17&amp;symbolCount=2&amp;segmentLink=17" TargetMode="External" Type="http://schemas.openxmlformats.org/officeDocument/2006/relationships/hyperlink"/><Relationship Id="rId39" Target="https://www.nseindia.com/live_market/dynaContent/live_watch/option_chain/optionKeys.jsp?symbolCode=295&amp;symbol=CENTURYTEX&amp;symbol=CENTURYTEX&amp;instrument=-&amp;date=-&amp;segmentLink=17&amp;symbolCount=2&amp;segmentLink=17" TargetMode="External" Type="http://schemas.openxmlformats.org/officeDocument/2006/relationships/hyperlink"/><Relationship Id="rId4" Target="https://www.nseindia.com/live_market/dynaContent/live_watch/option_chain/optionKeys.jsp?symbolCode=2901&amp;symbol=ADANIPOWER&amp;symbol=ADANIPOWER&amp;instrument=-&amp;date=-&amp;segmentLink=17&amp;symbolCount=2&amp;segmentLink=17" TargetMode="External" Type="http://schemas.openxmlformats.org/officeDocument/2006/relationships/hyperlink"/><Relationship Id="rId40" Target="https://www.nseindia.com/live_market/dynaContent/live_watch/option_chain/optionKeys.jsp?symbolCode=1245&amp;symbol=CESC&amp;symbol=CESC&amp;instrument=-&amp;date=-&amp;segmentLink=17&amp;symbolCount=2&amp;segmentLink=17" TargetMode="External" Type="http://schemas.openxmlformats.org/officeDocument/2006/relationships/hyperlink"/><Relationship Id="rId41" Target="https://www.nseindia.com/live_market/dynaContent/live_watch/option_chain/optionKeys.jsp?symbolCode=1241&amp;symbol=CGPOWER&amp;symbol=CGPOWER&amp;instrument=-&amp;date=-&amp;segmentLink=17&amp;symbolCount=2&amp;segmentLink=17" TargetMode="External" Type="http://schemas.openxmlformats.org/officeDocument/2006/relationships/hyperlink"/><Relationship Id="rId42" Target="https://www.nseindia.com/live_market/dynaContent/live_watch/option_chain/optionKeys.jsp?symbolCode=13723&amp;symbol=EQUITAS&amp;symbol=EQUITAS&amp;instrument=-&amp;date=-&amp;segmentLink=17&amp;symbolCount=2&amp;segmentLink=17" TargetMode="External" Type="http://schemas.openxmlformats.org/officeDocument/2006/relationships/hyperlink"/><Relationship Id="rId43" Target="https://www.nseindia.com/live_market/dynaContent/live_watch/option_chain/optionKeys.jsp?symbolCode=797&amp;symbol=HDFCBANK&amp;symbol=HDFCBANK&amp;instrument=-&amp;date=-&amp;segmentLink=17&amp;symbolCount=2&amp;segmentLink=17" TargetMode="External" Type="http://schemas.openxmlformats.org/officeDocument/2006/relationships/hyperlink"/><Relationship Id="rId44" Target="https://www.nseindia.com/live_market/dynaContent/live_watch/option_chain/optionKeys.jsp?symbolCode=795&amp;symbol=HEROMOTOCO&amp;symbol=HEROMOTOCO&amp;instrument=-&amp;date=-&amp;segmentLink=17&amp;symbolCount=2&amp;segmentLink=17" TargetMode="External" Type="http://schemas.openxmlformats.org/officeDocument/2006/relationships/hyperlink"/><Relationship Id="rId45" Target="https://www.nseindia.com/live_market/dynaContent/live_watch/option_chain/optionKeys.jsp?symbolCode=293&amp;symbol=INDIACEM&amp;symbol=INDIACEM&amp;instrument=-&amp;date=-&amp;segmentLink=17&amp;symbolCount=2&amp;segmentLink=17" TargetMode="External" Type="http://schemas.openxmlformats.org/officeDocument/2006/relationships/hyperlink"/><Relationship Id="rId46" Target="https://www.nseindia.com/live_market/dynaContent/live_watch/option_chain/optionKeys.jsp?symbolCode=2540&amp;symbol=INDIANB&amp;symbol=INDIANB&amp;instrument=-&amp;date=-&amp;segmentLink=17&amp;symbolCount=2&amp;segmentLink=17" TargetMode="External" Type="http://schemas.openxmlformats.org/officeDocument/2006/relationships/hyperlink"/><Relationship Id="rId47" Target="https://www.nseindia.com/live_market/dynaContent/live_watch/option_chain/optionKeys.jsp?symbolCode=2264&amp;symbol=JETAIRWAYS&amp;symbol=JETAIRWAYS&amp;instrument=-&amp;date=-&amp;segmentLink=17&amp;symbolCount=2&amp;segmentLink=17" TargetMode="External" Type="http://schemas.openxmlformats.org/officeDocument/2006/relationships/hyperlink"/><Relationship Id="rId48" Target="https://www.nseindia.com/live_market/dynaContent/live_watch/option_chain/optionKeys.jsp?symbolCode=818&amp;symbol=ITC&amp;symbol=ITC&amp;instrument=-&amp;date=-&amp;segmentLink=17&amp;symbolCount=2&amp;segmentLink=17" TargetMode="External" Type="http://schemas.openxmlformats.org/officeDocument/2006/relationships/hyperlink"/><Relationship Id="rId49" Target="https://www.nseindia.com/live_market/dynaContent/live_watch/option_chain/optionKeys.jsp?symbolCode=1118&amp;symbol=KOTAKBANK&amp;symbol=KOTAKBANK&amp;instrument=-&amp;date=-&amp;segmentLink=17&amp;symbolCount=2&amp;segmentLink=17" TargetMode="External" Type="http://schemas.openxmlformats.org/officeDocument/2006/relationships/hyperlink"/><Relationship Id="rId5" Target="https://www.nseindia.com/live_market/dynaContent/live_watch/option_chain/optionKeys.jsp?symbolCode=1894&amp;symbol=AJANTPHARM&amp;symbol=AJANTPHARM&amp;instrument=-&amp;date=-&amp;segmentLink=17&amp;symbolCount=2&amp;segmentLink=17" TargetMode="External" Type="http://schemas.openxmlformats.org/officeDocument/2006/relationships/hyperlink"/><Relationship Id="rId50" Target="https://www.nseindia.com/live_market/dynaContent/live_watch/option_chain/optionKeys.jsp?symbolCode=1826&amp;symbol=KPIT&amp;symbol=KPIT&amp;instrument=-&amp;date=-&amp;segmentLink=17&amp;symbolCount=2&amp;segmentLink=17" TargetMode="External" Type="http://schemas.openxmlformats.org/officeDocument/2006/relationships/hyperlink"/><Relationship Id="rId51" Target="https://www.nseindia.com/live_market/dynaContent/live_watch/option_chain/optionKeys.jsp?symbolCode=3317&amp;symbol=MANAPPURAM&amp;symbol=MANAPPURAM&amp;instrument=-&amp;date=-&amp;segmentLink=17&amp;symbolCount=2&amp;segmentLink=17" TargetMode="External" Type="http://schemas.openxmlformats.org/officeDocument/2006/relationships/hyperlink"/><Relationship Id="rId52" Target="https://www.nseindia.com/live_market/dynaContent/live_watch/option_chain/optionKeys.jsp?symbolCode=1385&amp;symbol=MOTHERSUMI&amp;symbol=MOTHERSUMI&amp;instrument=-&amp;date=-&amp;segmentLink=17&amp;symbolCount=2&amp;segmentLink=17" TargetMode="External" Type="http://schemas.openxmlformats.org/officeDocument/2006/relationships/hyperlink"/><Relationship Id="rId53" Target="https://www.nseindia.com/live_market/dynaContent/live_watch/option_chain/optionKeys.jsp?symbolCode=144&amp;symbol=PEL&amp;symbol=PEL&amp;instrument=-&amp;date=-&amp;segmentLink=17&amp;symbolCount=2&amp;segmentLink=17" TargetMode="External" Type="http://schemas.openxmlformats.org/officeDocument/2006/relationships/hyperlink"/><Relationship Id="rId54" Target="https://www.nseindia.com/live_market/dynaContent/live_watch/option_chain/optionKeys.jsp?symbolCode=104&amp;symbol=RAYMOND&amp;symbol=RAYMOND&amp;instrument=-&amp;date=-&amp;segmentLink=17&amp;symbolCount=2&amp;segmentLink=17" TargetMode="External" Type="http://schemas.openxmlformats.org/officeDocument/2006/relationships/hyperlink"/><Relationship Id="rId55" Target="https://www.nseindia.com/live_market/dynaContent/live_watch/option_chain/optionKeys.jsp?symbolCode=2714&amp;symbol=RPOWER&amp;symbol=RPOWER&amp;instrument=-&amp;date=-&amp;segmentLink=17&amp;symbolCount=2&amp;segmentLink=17" TargetMode="External" Type="http://schemas.openxmlformats.org/officeDocument/2006/relationships/hyperlink"/><Relationship Id="rId56" Target="https://www.nseindia.com/live_market/dynaContent/live_watch/option_chain/optionKeys.jsp?symbolCode=1849&amp;symbol=STAR&amp;symbol=STAR&amp;instrument=-&amp;date=-&amp;segmentLink=17&amp;symbolCount=2&amp;segmentLink=17" TargetMode="External" Type="http://schemas.openxmlformats.org/officeDocument/2006/relationships/hyperlink"/><Relationship Id="rId57" Target="https://www.nseindia.com/live_market/dynaContent/live_watch/option_chain/optionKeys.jsp?symbolCode=1098&amp;symbol=TATAGLOBAL&amp;symbol=TATAGLOBAL&amp;instrument=-&amp;date=-&amp;segmentLink=17&amp;symbolCount=2&amp;segmentLink=17" TargetMode="External" Type="http://schemas.openxmlformats.org/officeDocument/2006/relationships/hyperlink"/><Relationship Id="rId58" Target="https://www.nseindia.com/live_market/dynaContent/live_watch/option_chain/optionKeys.jsp?symbolCode=2466&amp;symbol=TORNTPOWER&amp;symbol=TORNTPOWER&amp;instrument=-&amp;date=-&amp;segmentLink=17&amp;symbolCount=2&amp;segmentLink=17" TargetMode="External" Type="http://schemas.openxmlformats.org/officeDocument/2006/relationships/hyperlink"/><Relationship Id="rId59" Target="https://www.nseindia.com/live_market/dynaContent/live_watch/option_chain/optionKeys.jsp?symbolCode=2170&amp;symbol=UPL&amp;symbol=UPL&amp;instrument=-&amp;date=-&amp;segmentLink=17&amp;symbolCount=2&amp;segmentLink=17" TargetMode="External" Type="http://schemas.openxmlformats.org/officeDocument/2006/relationships/hyperlink"/><Relationship Id="rId6" Target="https://www.nseindia.com/live_market/dynaContent/live_watch/option_chain/optionKeys.jsp?symbolCode=2029&amp;symbol=ALBK&amp;symbol=ALBK&amp;instrument=-&amp;date=-&amp;segmentLink=17&amp;symbolCount=2&amp;segmentLink=17" TargetMode="External" Type="http://schemas.openxmlformats.org/officeDocument/2006/relationships/hyperlink"/><Relationship Id="rId60" Target="https://www.nseindia.com/live_market/dynaContent/live_watch/option_chain/optionKeys.jsp?symbolCode=5660&amp;symbol=MCX&amp;symbol=MCX&amp;instrument=-&amp;date=-&amp;segmentLink=17&amp;symbolCount=2&amp;segmentLink=17" TargetMode="External" Type="http://schemas.openxmlformats.org/officeDocument/2006/relationships/hyperlink"/><Relationship Id="rId61" Target="https://www.nseindia.com/live_market/dynaContent/live_watch/option_chain/optionKeys.jsp?symbolCode=2541&amp;symbol=MINDTREE&amp;symbol=MINDTREE&amp;instrument=-&amp;date=-&amp;segmentLink=17&amp;symbolCount=2&amp;segmentLink=17" TargetMode="External" Type="http://schemas.openxmlformats.org/officeDocument/2006/relationships/hyperlink"/><Relationship Id="rId62" Target="https://www.nseindia.com/live_market/dynaContent/live_watch/option_chain/optionKeys.jsp?symbolCode=679&amp;symbol=M%26M&amp;symbol=M%26M&amp;instrument=-&amp;date=-&amp;segmentLink=17&amp;symbolCount=2&amp;segmentLink=17" TargetMode="External" Type="http://schemas.openxmlformats.org/officeDocument/2006/relationships/hyperlink"/><Relationship Id="rId63" Target="https://www.nseindia.com/live_market/dynaContent/live_watch/option_chain/optionKeys.jsp?symbolCode=1988&amp;symbol=LUPIN&amp;symbol=LUPIN&amp;instrument=-&amp;date=-&amp;segmentLink=17&amp;symbolCount=2&amp;segmentLink=17" TargetMode="External" Type="http://schemas.openxmlformats.org/officeDocument/2006/relationships/hyperlink"/><Relationship Id="rId64" Target="https://www.nseindia.com/live_market/dynaContent/live_watch/option_chain/optionKeys.jsp?symbolCode=946&amp;symbol=LICHSGFIN&amp;symbol=LICHSGFIN&amp;instrument=-&amp;date=-&amp;segmentLink=17&amp;symbolCount=2&amp;segmentLink=17" TargetMode="External" Type="http://schemas.openxmlformats.org/officeDocument/2006/relationships/hyperlink"/><Relationship Id="rId65" Target="https://www.nseindia.com/live_market/dynaContent/live_watch/option_chain/optionKeys.jsp?symbolCode=3061&amp;symbol=JUBLFOOD&amp;symbol=JUBLFOOD&amp;instrument=-&amp;date=-&amp;segmentLink=17&amp;symbolCount=2&amp;segmentLink=17" TargetMode="External" Type="http://schemas.openxmlformats.org/officeDocument/2006/relationships/hyperlink"/><Relationship Id="rId66" Target="https://www.nseindia.com/live_market/dynaContent/live_watch/option_chain/optionKeys.jsp?symbolCode=180&amp;symbol=INFY&amp;symbol=INFY&amp;instrument=-&amp;date=-&amp;segmentLink=17&amp;symbolCount=2&amp;segmentLink=17" TargetMode="External" Type="http://schemas.openxmlformats.org/officeDocument/2006/relationships/hyperlink"/><Relationship Id="rId67" Target="https://www.nseindia.com/live_market/dynaContent/live_watch/option_chain/optionKeys.jsp?symbolCode=673&amp;symbol=IFCI&amp;symbol=IFCI&amp;instrument=-&amp;date=-&amp;segmentLink=17&amp;symbolCount=2&amp;segmentLink=17" TargetMode="External" Type="http://schemas.openxmlformats.org/officeDocument/2006/relationships/hyperlink"/><Relationship Id="rId68" Target="https://www.nseindia.com/live_market/dynaContent/live_watch/option_chain/optionKeys.jsp?symbolCode=7057&amp;symbol=IBULHSGFIN&amp;symbol=IBULHSGFIN&amp;instrument=-&amp;date=-&amp;segmentLink=17&amp;symbolCount=2&amp;segmentLink=17" TargetMode="External" Type="http://schemas.openxmlformats.org/officeDocument/2006/relationships/hyperlink"/><Relationship Id="rId69" Target="https://www.nseindia.com/live_market/dynaContent/live_watch/option_chain/optionKeys.jsp?symbolCode=1231&amp;symbol=HINDZINC&amp;symbol=HINDZINC&amp;instrument=-&amp;date=-&amp;segmentLink=17&amp;symbolCount=2&amp;segmentLink=17" TargetMode="External" Type="http://schemas.openxmlformats.org/officeDocument/2006/relationships/hyperlink"/><Relationship Id="rId7" Target="https://www.nseindia.com/live_market/dynaContent/live_watch/option_chain/optionKeys.jsp?symbolCode=421&amp;symbol=AMARAJABAT&amp;symbol=AMARAJABAT&amp;instrument=-&amp;date=-&amp;segmentLink=17&amp;symbolCount=2&amp;segmentLink=17" TargetMode="External" Type="http://schemas.openxmlformats.org/officeDocument/2006/relationships/hyperlink"/><Relationship Id="rId70" Target="https://www.nseindia.com/live_market/dynaContent/live_watch/option_chain/optionKeys.jsp?symbolCode=1828&amp;symbol=HCLTECH&amp;symbol=HCLTECH&amp;instrument=-&amp;date=-&amp;segmentLink=17&amp;symbolCount=2&amp;segmentLink=17" TargetMode="External" Type="http://schemas.openxmlformats.org/officeDocument/2006/relationships/hyperlink"/><Relationship Id="rId71" Target="https://www.nseindia.com/live_market/dynaContent/live_watch/option_chain/optionKeys.jsp?symbolCode=1853&amp;symbol=GLENMARK&amp;symbol=GLENMARK&amp;instrument=-&amp;date=-&amp;segmentLink=17&amp;symbolCount=2&amp;segmentLink=17" TargetMode="External" Type="http://schemas.openxmlformats.org/officeDocument/2006/relationships/hyperlink"/><Relationship Id="rId72" Target="https://www.nseindia.com/live_market/dynaContent/live_watch/option_chain/optionKeys.jsp?symbolCode=251&amp;symbol=DRREDDY&amp;symbol=DRREDDY&amp;instrument=-&amp;date=-&amp;segmentLink=17&amp;symbolCount=2&amp;segmentLink=17" TargetMode="External" Type="http://schemas.openxmlformats.org/officeDocument/2006/relationships/hyperlink"/><Relationship Id="rId73" Target="https://www.nseindia.com/live_market/dynaContent/live_watch/option_chain/optionKeys.jsp?symbolCode=173&amp;symbol=CUMMINSIND&amp;symbol=CUMMINSIND&amp;instrument=-&amp;date=-&amp;segmentLink=17&amp;symbolCount=2&amp;segmentLink=17" TargetMode="External" Type="http://schemas.openxmlformats.org/officeDocument/2006/relationships/hyperlink"/><Relationship Id="rId74" Target="https://www.nseindia.com/live_market/dynaContent/live_watch/option_chain/optionKeys.jsp?symbolCode=3691&amp;symbol=COALINDIA&amp;symbol=COALINDIA&amp;instrument=-&amp;date=-&amp;segmentLink=17&amp;symbolCount=2&amp;segmentLink=17" TargetMode="External" Type="http://schemas.openxmlformats.org/officeDocument/2006/relationships/hyperlink"/><Relationship Id="rId75" Target="https://www.nseindia.com/live_market/dynaContent/live_watch/option_chain/optionKeys.jsp?symbolCode=792&amp;symbol=CIPLA&amp;symbol=CIPLA&amp;instrument=-&amp;date=-&amp;segmentLink=17&amp;symbolCount=2&amp;segmentLink=17" TargetMode="External" Type="http://schemas.openxmlformats.org/officeDocument/2006/relationships/hyperlink"/><Relationship Id="rId76" Target="https://www.nseindia.com/live_market/dynaContent/live_watch/option_chain/optionKeys.jsp?symbolCode=2622&amp;symbol=DLF&amp;symbol=DLF&amp;instrument=-&amp;date=-&amp;segmentLink=17&amp;symbolCount=2&amp;segmentLink=17" TargetMode="External" Type="http://schemas.openxmlformats.org/officeDocument/2006/relationships/hyperlink"/><Relationship Id="rId77" Target="https://www.nseindia.com/live_market/dynaContent/live_watch/option_chain/optionKeys.jsp?symbolCode=2296&amp;symbol=GRANULES&amp;symbol=GRANULES&amp;instrument=-&amp;date=-&amp;segmentLink=17&amp;symbolCount=2&amp;segmentLink=17" TargetMode="External" Type="http://schemas.openxmlformats.org/officeDocument/2006/relationships/hyperlink"/><Relationship Id="rId78" Target="https://www.nseindia.com/live_market/dynaContent/live_watch/option_chain/optionKeys.jsp?symbolCode=2130&amp;symbol=GODREJIND&amp;symbol=GODREJIND&amp;instrument=-&amp;date=-&amp;segmentLink=17&amp;symbolCount=2&amp;segmentLink=17" TargetMode="External" Type="http://schemas.openxmlformats.org/officeDocument/2006/relationships/hyperlink"/><Relationship Id="rId79" Target="https://www.nseindia.com/live_market/dynaContent/live_watch/option_chain/optionKeys.jsp?symbolCode=1853&amp;symbol=GLENMARK&amp;symbol=GLENMARK&amp;instrument=-&amp;date=-&amp;segmentLink=17&amp;symbolCount=2&amp;segmentLink=17" TargetMode="External" Type="http://schemas.openxmlformats.org/officeDocument/2006/relationships/hyperlink"/><Relationship Id="rId8" Target="https://www.nseindia.com/live_market/dynaContent/live_watch/option_chain/optionKeys.jsp?symbolCode=1235&amp;symbol=AMBUJACEM&amp;symbol=AMBUJACEM&amp;instrument=-&amp;date=-&amp;segmentLink=17&amp;symbolCount=2&amp;segmentLink=17" TargetMode="External" Type="http://schemas.openxmlformats.org/officeDocument/2006/relationships/hyperlink"/><Relationship Id="rId80" Target="https://www.nseindia.com/live_market/dynaContent/live_watch/option_chain/optionKeys.jsp?symbolCode=940&amp;symbol=DHFL&amp;symbol=DHFL&amp;instrument=-&amp;date=-&amp;segmentLink=17&amp;symbolCount=2&amp;segmentLink=17" TargetMode="External" Type="http://schemas.openxmlformats.org/officeDocument/2006/relationships/hyperlink"/><Relationship Id="rId81" Target="https://www.nseindia.com/live_market/dynaContent/live_watch/option_chain/optionKeys.jsp?symbolCode=2132&amp;symbol=DIVISLAB&amp;symbol=DIVISLAB&amp;instrument=-&amp;date=-&amp;segmentLink=17&amp;symbolCount=2&amp;segmentLink=17" TargetMode="External" Type="http://schemas.openxmlformats.org/officeDocument/2006/relationships/hyperlink"/><Relationship Id="rId82" Target="https://www.nseindia.com/live_market/dynaContent/live_watch/option_chain/optionKeys.jsp?symbolCode=798&amp;symbol=HDFC&amp;symbol=HDFC&amp;instrument=-&amp;date=-&amp;segmentLink=17&amp;symbolCount=2&amp;segmentLink=17" TargetMode="External" Type="http://schemas.openxmlformats.org/officeDocument/2006/relationships/hyperlink"/><Relationship Id="rId83" Target="https://www.nseindia.com/live_market/dynaContent/live_watch/option_chain/optionKeys.jsp?symbolCode=1931&amp;symbol=HAVELLS&amp;symbol=HAVELLS&amp;instrument=-&amp;date=-&amp;segmentLink=17&amp;symbolCount=2&amp;segmentLink=17" TargetMode="External" Type="http://schemas.openxmlformats.org/officeDocument/2006/relationships/hyperlink"/><Relationship Id="rId84" Target="https://www.nseindia.com/live_market/dynaContent/live_watch/option_chain/optionKeys.jsp?symbolCode=1234&amp;symbol=GRASIM&amp;symbol=GRASIM&amp;instrument=-&amp;date=-&amp;segmentLink=17&amp;symbolCount=2&amp;segmentLink=17" TargetMode="External" Type="http://schemas.openxmlformats.org/officeDocument/2006/relationships/hyperlink"/><Relationship Id="rId85" Target="https://www.nseindia.com/live_market/dynaContent/live_watch/option_chain/optionKeys.jsp?symbolCode=309&amp;symbol=FEDERALBNK&amp;symbol=FEDERALBNK&amp;instrument=-&amp;date=-&amp;segmentLink=17&amp;symbolCount=2&amp;segmentLink=17" TargetMode="External" Type="http://schemas.openxmlformats.org/officeDocument/2006/relationships/hyperlink"/><Relationship Id="rId86" Target="https://www.nseindia.com/live_market/dynaContent/live_watch/option_chain/optionKeys.jsp?symbolCode=1232&amp;symbol=HINDUNILVR&amp;symbol=HINDUNILVR&amp;instrument=-&amp;date=-&amp;segmentLink=17&amp;symbolCount=2&amp;segmentLink=17" TargetMode="External" Type="http://schemas.openxmlformats.org/officeDocument/2006/relationships/hyperlink"/><Relationship Id="rId87" Target="https://www.nseindia.com/live_market/dynaContent/live_watch/option_chain/optionKeys.jsp?symbolCode=1606&amp;symbol=ICICIBANK&amp;symbol=ICICIBANK&amp;instrument=-&amp;date=-&amp;segmentLink=17&amp;symbolCount=2&amp;segmentLink=17" TargetMode="External" Type="http://schemas.openxmlformats.org/officeDocument/2006/relationships/hyperlink"/><Relationship Id="rId88" Target="https://www.nseindia.com/live_market/dynaContent/live_watch/option_chain/optionKeys.jsp?symbolCode=756&amp;symbol=IDBI&amp;symbol=IDBI&amp;instrument=-&amp;date=-&amp;segmentLink=17&amp;symbolCount=2&amp;segmentLink=17" TargetMode="External" Type="http://schemas.openxmlformats.org/officeDocument/2006/relationships/hyperlink"/><Relationship Id="rId89" Target="https://www.nseindia.com/live_market/dynaContent/live_watch/option_chain/optionKeys.jsp?symbolCode=2548&amp;symbol=IDEA&amp;symbol=IDEA&amp;instrument=-&amp;date=-&amp;segmentLink=17&amp;symbolCount=2&amp;segmentLink=17" TargetMode="External" Type="http://schemas.openxmlformats.org/officeDocument/2006/relationships/hyperlink"/><Relationship Id="rId9" Target="https://www.nseindia.com/live_market/dynaContent/live_watch/option_chain/optionKeys.jsp?symbolCode=417&amp;symbol=APOLLOHOSP&amp;symbol=APOLLOHOSP&amp;instrument=-&amp;date=-&amp;segmentLink=17&amp;symbolCount=2&amp;segmentLink=17" TargetMode="External" Type="http://schemas.openxmlformats.org/officeDocument/2006/relationships/hyperlink"/><Relationship Id="rId90" Target="https://www.nseindia.com/live_market/dynaContent/live_watch/option_chain/optionKeys.jsp?symbolCode=13160&amp;symbol=IDFCBANK&amp;symbol=IDFCBANK&amp;instrument=-&amp;date=-&amp;segmentLink=17&amp;symbolCount=2&amp;segmentLink=17" TargetMode="External" Type="http://schemas.openxmlformats.org/officeDocument/2006/relationships/hyperlink"/><Relationship Id="rId91" Target="https://www.nseindia.com/live_market/dynaContent/live_watch/option_chain/optionKeys.jsp?symbolCode=2314&amp;symbol=IDFC&amp;symbol=IDFC&amp;instrument=-&amp;date=-&amp;segmentLink=17&amp;symbolCount=2&amp;segmentLink=17" TargetMode="External" Type="http://schemas.openxmlformats.org/officeDocument/2006/relationships/hyperlink"/><Relationship Id="rId92" Target="https://www.nseindia.com/live_market/dynaContent/live_watch/option_chain/optionKeys.jsp?symbolCode=13226&amp;symbol=INDIGO&amp;symbol=INDIGO&amp;instrument=-&amp;date=-&amp;segmentLink=17&amp;symbolCount=2&amp;segmentLink=17" TargetMode="External" Type="http://schemas.openxmlformats.org/officeDocument/2006/relationships/hyperlink"/><Relationship Id="rId93" Target="https://www.nseindia.com/live_market/dynaContent/live_watch/option_chain/optionKeys.jsp?symbolCode=1656&amp;symbol=INDUSINDBK&amp;symbol=INDUSINDBK&amp;instrument=-&amp;date=-&amp;segmentLink=17&amp;symbolCount=2&amp;segmentLink=17" TargetMode="External" Type="http://schemas.openxmlformats.org/officeDocument/2006/relationships/hyperlink"/><Relationship Id="rId94" Target="https://www.nseindia.com/live_market/dynaContent/live_watch/option_chain/optionKeys.jsp?symbolCode=13663&amp;symbol=INFIBEAM&amp;symbol=INFIBEAM&amp;instrument=-&amp;date=-&amp;segmentLink=17&amp;symbolCount=2&amp;segmentLink=17" TargetMode="External" Type="http://schemas.openxmlformats.org/officeDocument/2006/relationships/hyperlink"/><Relationship Id="rId95" Target="https://www.nseindia.com/live_market/dynaContent/live_watch/option_chain/optionKeys.jsp?symbolCode=6258&amp;symbol=INFRATEL&amp;symbol=INFRATEL&amp;instrument=-&amp;date=-&amp;segmentLink=17&amp;symbolCount=2&amp;segmentLink=17" TargetMode="External" Type="http://schemas.openxmlformats.org/officeDocument/2006/relationships/hyperlink"/><Relationship Id="rId96" Target="https://www.nseindia.com/live_market/dynaContent/live_watch/option_chain/optionKeys.jsp?symbolCode=224&amp;symbol=ESCORTS&amp;symbol=ESCORTS&amp;instrument=-&amp;date=-&amp;segmentLink=17&amp;symbolCount=2&amp;segmentLink=17" TargetMode="External" Type="http://schemas.openxmlformats.org/officeDocument/2006/relationships/hyperlink"/><Relationship Id="rId97" Target="https://www.nseindia.com/live_market/dynaContent/live_watch/option_chain/optionKeys.jsp?symbolCode=221&amp;symbol=HINDPETRO&amp;symbol=HINDPETRO&amp;instrument=-&amp;date=-&amp;segmentLink=17&amp;symbolCount=2&amp;segmentLink=17" TargetMode="External" Type="http://schemas.openxmlformats.org/officeDocument/2006/relationships/hyperlink"/><Relationship Id="rId98" Target="https://www.nseindia.com/live_market/dynaContent/live_watch/option_chain/optionKeys.jsp?symbolCode=1230&amp;symbol=HINDALCO&amp;symbol=HINDALCO&amp;instrument=-&amp;date=-&amp;segmentLink=17&amp;symbolCount=2&amp;segmentLink=17" TargetMode="External" Type="http://schemas.openxmlformats.org/officeDocument/2006/relationships/hyperlink"/><Relationship Id="rId99" Target="https://www.nseindia.com/live_market/dynaContent/live_watch/option_chain/optionKeys.jsp?symbolCode=2020&amp;symbol=HEXAWARE&amp;symbol=HEXAWARE&amp;instrument=-&amp;date=-&amp;segmentLink=17&amp;symbolCount=2&amp;segmentLink=17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https://www.nseindia.com/live_market/dynaContent/live_watch/option_chain/optionKeys.jsp?symbolCode=209&amp;symbol=ACC&amp;symbol=ACC&amp;instrument=-&amp;date=-&amp;segmentLink=17&amp;symbolCount=2&amp;segmentLink=17" TargetMode="External" Type="http://schemas.openxmlformats.org/officeDocument/2006/relationships/hyperlink"/><Relationship Id="rId10" Target="https://www.nseindia.com/live_market/dynaContent/live_watch/option_chain/optionKeys.jsp?symbolCode=207&amp;symbol=ARVIND&amp;symbol=ARVIND&amp;instrument=-&amp;date=-&amp;segmentLink=17&amp;symbolCount=2&amp;segmentLink=17" TargetMode="External" Type="http://schemas.openxmlformats.org/officeDocument/2006/relationships/hyperlink"/><Relationship Id="rId100" Target="https://www.nseindia.com/live_market/dynaContent/live_watch/option_chain/optionKeys.jsp?symbolCode=408&amp;symbol=HCC&amp;symbol=HCC&amp;instrument=-&amp;date=-&amp;segmentLink=17&amp;symbolCount=2&amp;segmentLink=17" TargetMode="External" Type="http://schemas.openxmlformats.org/officeDocument/2006/relationships/hyperlink"/><Relationship Id="rId101" Target="https://www.nseindia.com/live_market/dynaContent/live_watch/option_chain/optionKeys.jsp?symbolCode=854&amp;symbol=IOC&amp;symbol=IOC&amp;instrument=-&amp;date=-&amp;segmentLink=17&amp;symbolCount=2&amp;segmentLink=17" TargetMode="External" Type="http://schemas.openxmlformats.org/officeDocument/2006/relationships/hyperlink"/><Relationship Id="rId102" Target="https://www.nseindia.com/live_market/dynaContent/live_watch/option_chain/optionKeys.jsp?symbolCode=2724&amp;symbol=IRB&amp;symbol=IRB&amp;instrument=-&amp;date=-&amp;segmentLink=17&amp;symbolCount=2&amp;segmentLink=17" TargetMode="External" Type="http://schemas.openxmlformats.org/officeDocument/2006/relationships/hyperlink"/><Relationship Id="rId103" Target="https://www.nseindia.com/live_market/dynaContent/live_watch/option_chain/optionKeys.jsp?symbolCode=1986&amp;symbol=JISLJALEQS&amp;symbol=JISLJALEQS&amp;instrument=-&amp;date=-&amp;segmentLink=17&amp;symbolCount=2&amp;segmentLink=17" TargetMode="External" Type="http://schemas.openxmlformats.org/officeDocument/2006/relationships/hyperlink"/><Relationship Id="rId104" Target="https://www.nseindia.com/live_market/dynaContent/live_watch/option_chain/optionKeys.jsp?symbolCode=2198&amp;symbol=JPASSOCIAT&amp;symbol=JPASSOCIAT&amp;instrument=-&amp;date=-&amp;segmentLink=17&amp;symbolCount=2&amp;segmentLink=17" TargetMode="External" Type="http://schemas.openxmlformats.org/officeDocument/2006/relationships/hyperlink"/><Relationship Id="rId105" Target="https://www.nseindia.com/live_market/dynaContent/live_watch/option_chain/optionKeys.jsp?symbolCode=2266&amp;symbol=JSWSTEEL&amp;symbol=JSWSTEEL&amp;instrument=-&amp;date=-&amp;segmentLink=17&amp;symbolCount=2&amp;segmentLink=17" TargetMode="External" Type="http://schemas.openxmlformats.org/officeDocument/2006/relationships/hyperlink"/><Relationship Id="rId106" Target="https://www.nseindia.com/live_market/dynaContent/live_watch/option_chain/optionKeys.jsp?symbolCode=6951&amp;symbol=JUSTDIAL&amp;symbol=JUSTDIAL&amp;instrument=-&amp;date=-&amp;segmentLink=17&amp;symbolCount=2&amp;segmentLink=17" TargetMode="External" Type="http://schemas.openxmlformats.org/officeDocument/2006/relationships/hyperlink"/><Relationship Id="rId107" Target="https://www.nseindia.com/live_market/dynaContent/live_watch/option_chain/optionKeys.jsp?symbolCode=2143&amp;symbol=MARUTI&amp;symbol=MARUTI&amp;instrument=-&amp;date=-&amp;segmentLink=17&amp;symbolCount=2&amp;segmentLink=17" TargetMode="External" Type="http://schemas.openxmlformats.org/officeDocument/2006/relationships/hyperlink"/><Relationship Id="rId108" Target="https://www.nseindia.com/live_market/dynaContent/live_watch/option_chain/optionKeys.jsp?symbolCode=4732&amp;symbol=MUTHOOTFIN&amp;symbol=MUTHOOTFIN&amp;instrument=-&amp;date=-&amp;segmentLink=17&amp;symbolCount=2&amp;segmentLink=17" TargetMode="External" Type="http://schemas.openxmlformats.org/officeDocument/2006/relationships/hyperlink"/><Relationship Id="rId109" Target="https://www.nseindia.com/live_market/dynaContent/live_watch/option_chain/optionKeys.jsp?symbolCode=1789&amp;symbol=NATIONALUM&amp;symbol=NATIONALUM&amp;instrument=-&amp;date=-&amp;segmentLink=17&amp;symbolCount=2&amp;segmentLink=17" TargetMode="External" Type="http://schemas.openxmlformats.org/officeDocument/2006/relationships/hyperlink"/><Relationship Id="rId11" Target="https://www.nseindia.com/live_market/dynaContent/live_watch/option_chain/optionKeys.jsp?symbolCode=901&amp;symbol=APOLLOTYRE&amp;symbol=APOLLOTYRE&amp;instrument=-&amp;date=-&amp;segmentLink=17&amp;symbolCount=2&amp;segmentLink=17" TargetMode="External" Type="http://schemas.openxmlformats.org/officeDocument/2006/relationships/hyperlink"/><Relationship Id="rId110" Target="https://www.nseindia.com/live_market/dynaContent/live_watch/option_chain/optionKeys.jsp?symbolCode=5846&amp;symbol=NBCC&amp;symbol=NBCC&amp;instrument=-&amp;date=-&amp;segmentLink=17&amp;symbolCount=2&amp;segmentLink=17" TargetMode="External" Type="http://schemas.openxmlformats.org/officeDocument/2006/relationships/hyperlink"/><Relationship Id="rId111" Target="https://www.nseindia.com/live_market/dynaContent/live_watch/option_chain/optionKeys.jsp?symbolCode=917&amp;symbol=NCC&amp;symbol=NCC&amp;instrument=-&amp;date=-&amp;segmentLink=17&amp;symbolCount=2&amp;segmentLink=17" TargetMode="External" Type="http://schemas.openxmlformats.org/officeDocument/2006/relationships/hyperlink"/><Relationship Id="rId112" Target="https://www.nseindia.com/live_market/dynaContent/live_watch/option_chain/optionKeys.jsp?symbolCode=2902&amp;symbol=NHPC&amp;symbol=NHPC&amp;instrument=-&amp;date=-&amp;segmentLink=17&amp;symbolCount=2&amp;segmentLink=17" TargetMode="External" Type="http://schemas.openxmlformats.org/officeDocument/2006/relationships/hyperlink"/><Relationship Id="rId113" Target="https://www.nseindia.com/live_market/dynaContent/live_watch/option_chain/optionKeys.jsp?symbolCode=1270&amp;symbol=RELCAPITAL&amp;symbol=RELCAPITAL&amp;instrument=-&amp;date=-&amp;segmentLink=17&amp;symbolCount=2&amp;segmentLink=17" TargetMode="External" Type="http://schemas.openxmlformats.org/officeDocument/2006/relationships/hyperlink"/><Relationship Id="rId114" Target="https://www.nseindia.com/live_market/dynaContent/live_watch/option_chain/optionKeys.jsp?symbolCode=242&amp;symbol=RELIANCE&amp;symbol=RELIANCE&amp;instrument=-&amp;date=-&amp;segmentLink=17&amp;symbolCount=2&amp;segmentLink=17" TargetMode="External" Type="http://schemas.openxmlformats.org/officeDocument/2006/relationships/hyperlink"/><Relationship Id="rId115" Target="https://www.nseindia.com/live_market/dynaContent/live_watch/option_chain/optionKeys.jsp?symbolCode=303&amp;symbol=TATACHEM&amp;symbol=TATACHEM&amp;instrument=-&amp;date=-&amp;segmentLink=17&amp;symbolCount=2&amp;segmentLink=17" TargetMode="External" Type="http://schemas.openxmlformats.org/officeDocument/2006/relationships/hyperlink"/><Relationship Id="rId116" Target="https://www.nseindia.com/live_market/dynaContent/live_watch/option_chain/optionKeys.jsp?symbolCode=641&amp;symbol=TATACOMM&amp;symbol=TATACOMM&amp;instrument=-&amp;date=-&amp;segmentLink=17&amp;symbolCount=2&amp;segmentLink=17" TargetMode="External" Type="http://schemas.openxmlformats.org/officeDocument/2006/relationships/hyperlink"/><Relationship Id="rId117" Target="https://www.nseindia.com/live_market/dynaContent/live_watch/option_chain/optionKeys.jsp?symbolCode=1105&amp;symbol=ZEEL&amp;symbol=ZEEL&amp;instrument=-&amp;date=-&amp;segmentLink=17&amp;symbolCount=2&amp;segmentLink=17" TargetMode="External" Type="http://schemas.openxmlformats.org/officeDocument/2006/relationships/hyperlink"/><Relationship Id="rId118" Target="https://www.nseindia.com/live_market/dynaContent/live_watch/option_chain/optionKeys.jsp?symbolCode=2304&amp;symbol=YESBANK&amp;symbol=YESBANK&amp;instrument=-&amp;date=-&amp;segmentLink=17&amp;symbolCount=2&amp;segmentLink=17" TargetMode="External" Type="http://schemas.openxmlformats.org/officeDocument/2006/relationships/hyperlink"/><Relationship Id="rId119" Target="https://www.nseindia.com/live_market/dynaContent/live_watch/option_chain/optionKeys.jsp?symbolCode=1863&amp;symbol=WOCKPHARMA&amp;symbol=WOCKPHARMA&amp;instrument=-&amp;date=-&amp;segmentLink=17&amp;symbolCount=2&amp;segmentLink=17" TargetMode="External" Type="http://schemas.openxmlformats.org/officeDocument/2006/relationships/hyperlink"/><Relationship Id="rId12" Target="https://www.nseindia.com/live_market/dynaContent/live_watch/option_chain/optionKeys.jsp?symbolCode=228&amp;symbol=ASHOKLEY&amp;symbol=ASHOKLEY&amp;instrument=-&amp;date=-&amp;segmentLink=17&amp;symbolCount=2&amp;segmentLink=17" TargetMode="External" Type="http://schemas.openxmlformats.org/officeDocument/2006/relationships/hyperlink"/><Relationship Id="rId120" Target="https://www.nseindia.com/live_market/dynaContent/live_watch/option_chain/optionKeys.jsp?symbolCode=231&amp;symbol=VOLTAS&amp;symbol=VOLTAS&amp;instrument=-&amp;date=-&amp;segmentLink=17&amp;symbolCount=2&amp;segmentLink=17" TargetMode="External" Type="http://schemas.openxmlformats.org/officeDocument/2006/relationships/hyperlink"/><Relationship Id="rId121" Target="https://www.nseindia.com/live_market/dynaContent/live_watch/option_chain/optionKeys.jsp?symbolCode=624&amp;symbol=WIPRO&amp;symbol=WIPRO&amp;instrument=-&amp;date=-&amp;segmentLink=17&amp;symbolCount=2&amp;segmentLink=17" TargetMode="External" Type="http://schemas.openxmlformats.org/officeDocument/2006/relationships/hyperlink"/><Relationship Id="rId122" Target="https://www.nseindia.com/live_market/dynaContent/live_watch/option_chain/optionKeys.jsp?symbolCode=237&amp;symbol=VEDL&amp;symbol=VEDL&amp;instrument=-&amp;date=-&amp;segmentLink=17&amp;symbolCount=2&amp;segmentLink=17" TargetMode="External" Type="http://schemas.openxmlformats.org/officeDocument/2006/relationships/hyperlink"/><Relationship Id="rId123" Target="https://www.nseindia.com/live_market/dynaContent/live_watch/option_chain/optionKeys.jsp?symbolCode=2025&amp;symbol=UNIONBANK&amp;symbol=UNIONBANK&amp;instrument=-&amp;date=-&amp;segmentLink=17&amp;symbolCount=2&amp;segmentLink=17" TargetMode="External" Type="http://schemas.openxmlformats.org/officeDocument/2006/relationships/hyperlink"/><Relationship Id="rId124" Target="https://www.nseindia.com/live_market/dynaContent/live_watch/option_chain/optionKeys.jsp?symbolCode=1900&amp;symbol=TVSMOTOR&amp;symbol=TVSMOTOR&amp;instrument=-&amp;date=-&amp;segmentLink=17&amp;symbolCount=2&amp;segmentLink=17" TargetMode="External" Type="http://schemas.openxmlformats.org/officeDocument/2006/relationships/hyperlink"/><Relationship Id="rId125" Target="https://www.nseindia.com/live_market/dynaContent/live_watch/option_chain/optionKeys.jsp?symbolCode=2772&amp;symbol=UBL&amp;symbol=UBL&amp;instrument=-&amp;date=-&amp;segmentLink=17&amp;symbolCount=2&amp;segmentLink=17" TargetMode="External" Type="http://schemas.openxmlformats.org/officeDocument/2006/relationships/hyperlink"/><Relationship Id="rId126" Target="https://www.nseindia.com/live_market/dynaContent/live_watch/option_chain/optionKeys.jsp?symbolCode=13773&amp;symbol=UJJIVAN&amp;symbol=UJJIVAN&amp;instrument=-&amp;date=-&amp;segmentLink=17&amp;symbolCount=2&amp;segmentLink=17" TargetMode="External" Type="http://schemas.openxmlformats.org/officeDocument/2006/relationships/hyperlink"/><Relationship Id="rId127" Target="https://www.nseindia.com/live_market/dynaContent/live_watch/option_chain/optionKeys.jsp?symbolCode=2210&amp;symbol=ULTRACEMCO&amp;symbol=ULTRACEMCO&amp;instrument=-&amp;date=-&amp;segmentLink=17&amp;symbolCount=2&amp;segmentLink=17" TargetMode="External" Type="http://schemas.openxmlformats.org/officeDocument/2006/relationships/hyperlink"/><Relationship Id="rId128" Target="https://www.nseindia.com/live_market/dynaContent/live_watch/option_chain/optionKeys.jsp?symbolCode=2789&amp;symbol=TATAMTRDVR&amp;symbol=TATAMTRDVR&amp;instrument=-&amp;date=-&amp;segmentLink=17&amp;symbolCount=2&amp;segmentLink=17" TargetMode="External" Type="http://schemas.openxmlformats.org/officeDocument/2006/relationships/hyperlink"/><Relationship Id="rId129" Target="https://www.nseindia.com/live_market/dynaContent/live_watch/option_chain/optionKeys.jsp?symbolCode=590&amp;symbol=TATAPOWER&amp;symbol=TATAPOWER&amp;instrument=-&amp;date=-&amp;segmentLink=17&amp;symbolCount=2&amp;segmentLink=17" TargetMode="External" Type="http://schemas.openxmlformats.org/officeDocument/2006/relationships/hyperlink"/><Relationship Id="rId13" Target="https://www.nseindia.com/live_market/dynaContent/live_watch/option_chain/optionKeys.jsp?symbolCode=288&amp;symbol=ASIANPAINT&amp;symbol=ASIANPAINT&amp;instrument=-&amp;date=-&amp;segmentLink=17&amp;symbolCount=2&amp;segmentLink=17" TargetMode="External" Type="http://schemas.openxmlformats.org/officeDocument/2006/relationships/hyperlink"/><Relationship Id="rId130" Target="https://www.nseindia.com/live_market/dynaContent/live_watch/option_chain/optionKeys.jsp?symbolCode=234&amp;symbol=TATASTEEL&amp;symbol=TATASTEEL&amp;instrument=-&amp;date=-&amp;segmentLink=17&amp;symbolCount=2&amp;segmentLink=17" TargetMode="External" Type="http://schemas.openxmlformats.org/officeDocument/2006/relationships/hyperlink"/><Relationship Id="rId131" Target="https://www.nseindia.com/live_market/dynaContent/live_watch/option_chain/optionKeys.jsp?symbolCode=2212&amp;symbol=TCS&amp;symbol=TCS&amp;instrument=-&amp;date=-&amp;segmentLink=17&amp;symbolCount=2&amp;segmentLink=17" TargetMode="External" Type="http://schemas.openxmlformats.org/officeDocument/2006/relationships/hyperlink"/><Relationship Id="rId132" Target="https://www.nseindia.com/live_market/dynaContent/live_watch/option_chain/optionKeys.jsp?symbolCode=2421&amp;symbol=TECHM&amp;symbol=TECHM&amp;instrument=-&amp;date=-&amp;segmentLink=17&amp;symbolCount=2&amp;segmentLink=17" TargetMode="External" Type="http://schemas.openxmlformats.org/officeDocument/2006/relationships/hyperlink"/><Relationship Id="rId133" Target="https://www.nseindia.com/live_market/dynaContent/live_watch/option_chain/optionKeys.jsp?symbolCode=233&amp;symbol=TITAN&amp;symbol=TITAN&amp;instrument=-&amp;date=-&amp;segmentLink=17&amp;symbolCount=2&amp;segmentLink=17" TargetMode="External" Type="http://schemas.openxmlformats.org/officeDocument/2006/relationships/hyperlink"/><Relationship Id="rId134" Target="https://www.nseindia.com/live_market/dynaContent/live_watch/option_chain/optionKeys.jsp?symbolCode=2523&amp;symbol=TV18BRDCST&amp;symbol=TV18BRDCST&amp;instrument=-&amp;date=-&amp;segmentLink=17&amp;symbolCount=2&amp;segmentLink=17" TargetMode="External" Type="http://schemas.openxmlformats.org/officeDocument/2006/relationships/hyperlink"/><Relationship Id="rId135" Target="https://www.nseindia.com/live_market/dynaContent/live_watch/option_chain/optionKeys.jsp?symbolCode=2348&amp;symbol=PVR&amp;symbol=PVR&amp;instrument=-&amp;date=-&amp;segmentLink=17&amp;symbolCount=2&amp;segmentLink=17" TargetMode="External" Type="http://schemas.openxmlformats.org/officeDocument/2006/relationships/hyperlink"/><Relationship Id="rId136" Target="https://www.nseindia.com/live_market/dynaContent/live_watch/option_chain/optionKeys.jsp?symbolCode=14160&amp;symbol=RBLBANK&amp;symbol=RBLBANK&amp;instrument=-&amp;date=-&amp;segmentLink=17&amp;symbolCount=2&amp;segmentLink=17" TargetMode="External" Type="http://schemas.openxmlformats.org/officeDocument/2006/relationships/hyperlink"/><Relationship Id="rId137" Target="https://www.nseindia.com/live_market/dynaContent/live_watch/option_chain/optionKeys.jsp?symbolCode=2367&amp;symbol=RCOM&amp;symbol=RCOM&amp;instrument=-&amp;date=-&amp;segmentLink=17&amp;symbolCount=2&amp;segmentLink=17" TargetMode="External" Type="http://schemas.openxmlformats.org/officeDocument/2006/relationships/hyperlink"/><Relationship Id="rId138" Target="https://www.nseindia.com/live_market/dynaContent/live_watch/option_chain/optionKeys.jsp?symbolCode=2733&amp;symbol=RECLTD&amp;symbol=RECLTD&amp;instrument=-&amp;date=-&amp;segmentLink=17&amp;symbolCount=2&amp;segmentLink=17" TargetMode="External" Type="http://schemas.openxmlformats.org/officeDocument/2006/relationships/hyperlink"/><Relationship Id="rId139" Target="https://www.nseindia.com/live_market/dynaContent/live_watch/option_chain/optionKeys.jsp?symbolCode=467&amp;symbol=ONGC&amp;symbol=ONGC&amp;instrument=-&amp;date=-&amp;segmentLink=17&amp;symbolCount=2&amp;segmentLink=17" TargetMode="External" Type="http://schemas.openxmlformats.org/officeDocument/2006/relationships/hyperlink"/><Relationship Id="rId14" Target="https://www.nseindia.com/live_market/dynaContent/live_watch/option_chain/optionKeys.jsp?symbolCode=934&amp;symbol=AUROPHARMA&amp;symbol=AUROPHARMA&amp;instrument=-&amp;date=-&amp;segmentLink=17&amp;symbolCount=2&amp;segmentLink=17" TargetMode="External" Type="http://schemas.openxmlformats.org/officeDocument/2006/relationships/hyperlink"/><Relationship Id="rId140" Target="https://www.nseindia.com/live_market/dynaContent/live_watch/option_chain/optionKeys.jsp?symbolCode=787&amp;symbol=DABUR&amp;symbol=DABUR&amp;instrument=-&amp;date=-&amp;segmentLink=17&amp;symbolCount=2&amp;segmentLink=17" TargetMode="External" Type="http://schemas.openxmlformats.org/officeDocument/2006/relationships/hyperlink"/><Relationship Id="rId141" Target="https://www.nseindia.com/live_market/dynaContent/live_watch/option_chain/optionKeys.jsp?symbolCode=2577&amp;symbol=DISHTV&amp;symbol=DISHTV&amp;instrument=-&amp;date=-&amp;segmentLink=17&amp;symbolCount=2&amp;segmentLink=17" TargetMode="External" Type="http://schemas.openxmlformats.org/officeDocument/2006/relationships/hyperlink"/><Relationship Id="rId142" Target="https://www.nseindia.com/live_market/dynaContent/live_watch/option_chain/optionKeys.jsp?symbolCode=449&amp;symbol=EICHERMOT&amp;symbol=EICHERMOT&amp;instrument=-&amp;date=-&amp;segmentLink=17&amp;symbolCount=2&amp;segmentLink=17" TargetMode="External" Type="http://schemas.openxmlformats.org/officeDocument/2006/relationships/hyperlink"/><Relationship Id="rId143" Target="https://www.nseindia.com/live_market/dynaContent/live_watch/option_chain/optionKeys.jsp?symbolCode=1630&amp;symbol=ENGINERSIN&amp;symbol=ENGINERSIN&amp;instrument=-&amp;date=-&amp;segmentLink=17&amp;symbolCount=2&amp;segmentLink=17" TargetMode="External" Type="http://schemas.openxmlformats.org/officeDocument/2006/relationships/hyperlink"/><Relationship Id="rId144" Target="https://www.nseindia.com/live_market/dynaContent/live_watch/option_chain/optionKeys.jsp?symbolCode=1594&amp;symbol=GAIL&amp;symbol=GAIL&amp;instrument=-&amp;date=-&amp;segmentLink=17&amp;symbolCount=2&amp;segmentLink=17" TargetMode="External" Type="http://schemas.openxmlformats.org/officeDocument/2006/relationships/hyperlink"/><Relationship Id="rId145" Target="https://www.nseindia.com/live_market/dynaContent/live_watch/option_chain/optionKeys.jsp?symbolCode=2419&amp;symbol=GMRINFRA&amp;symbol=GMRINFRA&amp;instrument=-&amp;date=-&amp;segmentLink=17&amp;symbolCount=2&amp;segmentLink=17" TargetMode="External" Type="http://schemas.openxmlformats.org/officeDocument/2006/relationships/hyperlink"/><Relationship Id="rId146" Target="https://www.nseindia.com/live_market/dynaContent/live_watch/option_chain/optionKeys.jsp?symbolCode=1204&amp;symbol=GODFRYPHLP&amp;symbol=GODFRYPHLP&amp;instrument=-&amp;date=-&amp;segmentLink=17&amp;symbolCount=2&amp;segmentLink=17" TargetMode="External" Type="http://schemas.openxmlformats.org/officeDocument/2006/relationships/hyperlink"/><Relationship Id="rId147" Target="https://www.nseindia.com/live_market/dynaContent/live_watch/option_chain/optionKeys.jsp?symbolCode=1983&amp;symbol=GODREJCP&amp;symbol=GODREJCP&amp;instrument=-&amp;date=-&amp;segmentLink=17&amp;symbolCount=2&amp;segmentLink=17" TargetMode="External" Type="http://schemas.openxmlformats.org/officeDocument/2006/relationships/hyperlink"/><Relationship Id="rId148" Target="https://www.nseindia.com/live_market/dynaContent/live_watch/option_chain/optionKeys.jsp?symbolCode=1233&amp;symbol=GSFC&amp;symbol=GSFC&amp;instrument=-&amp;date=-&amp;segmentLink=17&amp;symbolCount=2&amp;segmentLink=17" TargetMode="External" Type="http://schemas.openxmlformats.org/officeDocument/2006/relationships/hyperlink"/><Relationship Id="rId149" Target="https://www.nseindia.com/live_market/dynaContent/live_watch/option_chain/optionKeys.jsp?symbolCode=2164&amp;symbol=IGL&amp;symbol=IGL&amp;instrument=-&amp;date=-&amp;segmentLink=17&amp;symbolCount=2&amp;segmentLink=17" TargetMode="External" Type="http://schemas.openxmlformats.org/officeDocument/2006/relationships/hyperlink"/><Relationship Id="rId15" Target="https://www.nseindia.com/live_market/dynaContent/live_watch/option_chain/optionKeys.jsp?symbolCode=1693&amp;symbol=AXISBANK&amp;symbol=AXISBANK&amp;instrument=-&amp;date=-&amp;segmentLink=17&amp;symbolCount=2&amp;segmentLink=17" TargetMode="External" Type="http://schemas.openxmlformats.org/officeDocument/2006/relationships/hyperlink"/><Relationship Id="rId150" Target="https://www.nseindia.com/live_market/dynaContent/live_watch/option_chain/optionKeys.jsp?symbolCode=5123&amp;symbol=L%26TFH&amp;symbol=L%26TFH&amp;instrument=-&amp;date=-&amp;segmentLink=17&amp;symbolCount=2&amp;segmentLink=17" TargetMode="External" Type="http://schemas.openxmlformats.org/officeDocument/2006/relationships/hyperlink"/><Relationship Id="rId151" Target="https://www.nseindia.com/live_market/dynaContent/live_watch/option_chain/optionKeys.jsp?symbolCode=2658&amp;symbol=KSCL&amp;symbol=KSCL&amp;instrument=-&amp;date=-&amp;segmentLink=17&amp;symbolCount=2&amp;segmentLink=17" TargetMode="External" Type="http://schemas.openxmlformats.org/officeDocument/2006/relationships/hyperlink"/><Relationship Id="rId152" Target="https://www.nseindia.com/live_market/dynaContent/live_watch/option_chain/optionKeys.jsp?symbolCode=1884&amp;symbol=KTKBANK&amp;symbol=KTKBANK&amp;instrument=-&amp;date=-&amp;segmentLink=17&amp;symbolCount=2&amp;segmentLink=17" TargetMode="External" Type="http://schemas.openxmlformats.org/officeDocument/2006/relationships/hyperlink"/><Relationship Id="rId153" Target="https://www.nseindia.com/live_market/dynaContent/live_watch/option_chain/optionKeys.jsp?symbolCode=2249&amp;symbol=NTPC&amp;symbol=NTPC&amp;instrument=-&amp;date=-&amp;segmentLink=17&amp;symbolCount=2&amp;segmentLink=17" TargetMode="External" Type="http://schemas.openxmlformats.org/officeDocument/2006/relationships/hyperlink"/><Relationship Id="rId154" Target="https://www.nseindia.com/live_market/dynaContent/live_watch/option_chain/optionKeys.jsp?symbolCode=141&amp;symbol=ORIENTBANK&amp;symbol=ORIENTBANK&amp;instrument=-&amp;date=-&amp;segmentLink=17&amp;symbolCount=2&amp;segmentLink=17" TargetMode="External" Type="http://schemas.openxmlformats.org/officeDocument/2006/relationships/hyperlink"/><Relationship Id="rId155" Target="https://www.nseindia.com/live_market/dynaContent/live_watch/option_chain/optionKeys.jsp?symbolCode=6253&amp;symbol=PCJEWELLER&amp;symbol=PCJEWELLER&amp;instrument=-&amp;date=-&amp;segmentLink=17&amp;symbolCount=2&amp;segmentLink=17" TargetMode="External" Type="http://schemas.openxmlformats.org/officeDocument/2006/relationships/hyperlink"/><Relationship Id="rId156" Target="https://www.nseindia.com/live_market/dynaContent/live_watch/option_chain/optionKeys.jsp?symbolCode=2178&amp;symbol=PETRONET&amp;symbol=PETRONET&amp;instrument=-&amp;date=-&amp;segmentLink=17&amp;symbolCount=2&amp;segmentLink=17" TargetMode="External" Type="http://schemas.openxmlformats.org/officeDocument/2006/relationships/hyperlink"/><Relationship Id="rId157" Target="https://www.nseindia.com/live_market/dynaContent/live_watch/option_chain/optionKeys.jsp?symbolCode=2536&amp;symbol=PFC&amp;symbol=PFC&amp;instrument=-&amp;date=-&amp;segmentLink=17&amp;symbolCount=2&amp;segmentLink=17" TargetMode="External" Type="http://schemas.openxmlformats.org/officeDocument/2006/relationships/hyperlink"/><Relationship Id="rId158" Target="https://www.nseindia.com/live_market/dynaContent/live_watch/option_chain/optionKeys.jsp?symbolCode=719&amp;symbol=PIDILITIND&amp;symbol=PIDILITIND&amp;instrument=-&amp;date=-&amp;segmentLink=17&amp;symbolCount=2&amp;segmentLink=17" TargetMode="External" Type="http://schemas.openxmlformats.org/officeDocument/2006/relationships/hyperlink"/><Relationship Id="rId159" Target="https://www.nseindia.com/live_market/dynaContent/live_watch/option_chain/optionKeys.jsp?symbolCode=2009&amp;symbol=PNB&amp;symbol=PNB&amp;instrument=-&amp;date=-&amp;segmentLink=17&amp;symbolCount=2&amp;segmentLink=17" TargetMode="External" Type="http://schemas.openxmlformats.org/officeDocument/2006/relationships/hyperlink"/><Relationship Id="rId16" Target="https://www.nseindia.com/live_market/dynaContent/live_watch/option_chain/optionKeys.jsp?symbolCode=2750&amp;symbol=BAJAJ-AUTO&amp;symbol=BAJAJ-AUTO&amp;instrument=-&amp;date=-&amp;segmentLink=17&amp;symbolCount=2&amp;segmentLink=17" TargetMode="External" Type="http://schemas.openxmlformats.org/officeDocument/2006/relationships/hyperlink"/><Relationship Id="rId160" Target="https://www.nseindia.com/live_market/dynaContent/live_watch/option_chain/optionKeys.jsp?symbolCode=2660&amp;symbol=POWERGRID&amp;symbol=POWERGRID&amp;instrument=-&amp;date=-&amp;segmentLink=17&amp;symbolCount=2&amp;segmentLink=17" TargetMode="External" Type="http://schemas.openxmlformats.org/officeDocument/2006/relationships/hyperlink"/><Relationship Id="rId161" Target="https://www.nseindia.com/live_market/dynaContent/live_watch/option_chain/optionKeys.jsp?symbolCode=2179&amp;symbol=PTC&amp;symbol=PTC&amp;instrument=-&amp;date=-&amp;segmentLink=17&amp;symbolCount=2&amp;segmentLink=17" TargetMode="External" Type="http://schemas.openxmlformats.org/officeDocument/2006/relationships/hyperlink"/><Relationship Id="rId162" Target="https://www.nseindia.com/live_market/dynaContent/live_watch/option_chain/optionKeys.jsp?symbolCode=746&amp;symbol=SAIL&amp;symbol=SAIL&amp;instrument=-&amp;date=-&amp;segmentLink=17&amp;symbolCount=2&amp;segmentLink=17" TargetMode="External" Type="http://schemas.openxmlformats.org/officeDocument/2006/relationships/hyperlink"/><Relationship Id="rId163" Target="https://www.nseindia.com/live_market/dynaContent/live_watch/option_chain/optionKeys.jsp?symbolCode=238&amp;symbol=SBIN&amp;symbol=SBIN&amp;instrument=-&amp;date=-&amp;segmentLink=17&amp;symbolCount=2&amp;segmentLink=17" TargetMode="External" Type="http://schemas.openxmlformats.org/officeDocument/2006/relationships/hyperlink"/><Relationship Id="rId164" Target="https://www.nseindia.com/live_market/dynaContent/live_watch/option_chain/optionKeys.jsp?symbolCode=619&amp;symbol=SIEMENS&amp;symbol=SIEMENS&amp;instrument=-&amp;date=-&amp;segmentLink=17&amp;symbolCount=2&amp;segmentLink=17" TargetMode="External" Type="http://schemas.openxmlformats.org/officeDocument/2006/relationships/hyperlink"/><Relationship Id="rId165" Target="https://www.nseindia.com/live_market/dynaContent/live_watch/option_chain/optionKeys.jsp?symbolCode=1684&amp;symbol=SOUTHBANK&amp;symbol=SOUTHBANK&amp;instrument=-&amp;date=-&amp;segmentLink=17&amp;symbolCount=2&amp;segmentLink=17" TargetMode="External" Type="http://schemas.openxmlformats.org/officeDocument/2006/relationships/hyperlink"/><Relationship Id="rId166" Target="https://www.nseindia.com/live_market/dynaContent/live_watch/option_chain/optionKeys.jsp?symbolCode=581&amp;symbol=SREINFRA&amp;symbol=SREINFRA&amp;instrument=-&amp;date=-&amp;segmentLink=17&amp;symbolCount=2&amp;segmentLink=17" TargetMode="External" Type="http://schemas.openxmlformats.org/officeDocument/2006/relationships/hyperlink"/><Relationship Id="rId167" Target="https://www.nseindia.com/live_market/dynaContent/live_watch/option_chain/optionKeys.jsp?symbolCode=323&amp;symbol=SRF&amp;symbol=SRF&amp;instrument=-&amp;date=-&amp;segmentLink=17&amp;symbolCount=2&amp;segmentLink=17" TargetMode="External" Type="http://schemas.openxmlformats.org/officeDocument/2006/relationships/hyperlink"/><Relationship Id="rId168" Target="https://www.nseindia.com/live_market/dynaContent/live_watch/option_chain/optionKeys.jsp?symbolCode=1464&amp;symbol=SRTRANSFIN&amp;symbol=SRTRANSFIN&amp;instrument=-&amp;date=-&amp;segmentLink=17&amp;symbolCount=2&amp;segmentLink=17" TargetMode="External" Type="http://schemas.openxmlformats.org/officeDocument/2006/relationships/hyperlink"/><Relationship Id="rId169" Target="https://www.nseindia.com/live_market/dynaContent/live_watch/option_chain/optionKeys.jsp?symbolCode=370&amp;symbol=SUNPHARMA&amp;symbol=SUNPHARMA&amp;instrument=-&amp;date=-&amp;segmentLink=17&amp;symbolCount=2&amp;segmentLink=17" TargetMode="External" Type="http://schemas.openxmlformats.org/officeDocument/2006/relationships/hyperlink"/><Relationship Id="rId17" Target="https://www.nseindia.com/live_market/dynaContent/live_watch/option_chain/optionKeys.jsp?symbolCode=2749&amp;symbol=BAJAJFINSV&amp;symbol=BAJAJFINSV&amp;instrument=-&amp;date=-&amp;segmentLink=17&amp;symbolCount=2&amp;segmentLink=17" TargetMode="External" Type="http://schemas.openxmlformats.org/officeDocument/2006/relationships/hyperlink"/><Relationship Id="rId170" Target="https://www.nseindia.com/live_market/dynaContent/live_watch/option_chain/optionKeys.jsp?symbolCode=2396&amp;symbol=SUNTV&amp;symbol=SUNTV&amp;instrument=-&amp;date=-&amp;segmentLink=17&amp;symbolCount=2&amp;segmentLink=17" TargetMode="External" Type="http://schemas.openxmlformats.org/officeDocument/2006/relationships/hyperlink"/><Relationship Id="rId171" Target="https://www.nseindia.com/live_market/dynaContent/live_watch/option_chain/optionKeys.jsp?symbolCode=2328&amp;symbol=SUZLON&amp;symbol=SUZLON&amp;instrument=-&amp;date=-&amp;segmentLink=17&amp;symbolCount=2&amp;segmentLink=17" TargetMode="External" Type="http://schemas.openxmlformats.org/officeDocument/2006/relationships/hyperlink"/><Relationship Id="rId172" Target="https://www.nseindia.com/live_market/dynaContent/live_watch/option_chain/optionKeys.jsp?symbolCode=1837&amp;symbol=SYNDIBANK&amp;symbol=SYNDIBANK&amp;instrument=-&amp;date=-&amp;segmentLink=17&amp;symbolCount=2&amp;segmentLink=17" TargetMode="External" Type="http://schemas.openxmlformats.org/officeDocument/2006/relationships/hyperlink"/><Relationship Id="rId173" Target="https://www.nseindia.com/live_market/dynaContent/live_watch/option_chain/optionKeys.jsp?symbolCode=368&amp;symbol=TATAELXSI&amp;symbol=TATAELXSI&amp;instrument=-&amp;date=-&amp;segmentLink=17&amp;symbolCount=2&amp;segmentLink=17" TargetMode="External" Type="http://schemas.openxmlformats.org/officeDocument/2006/relationships/hyperlink"/><Relationship Id="rId174" Target="https://www.nseindia.com/live_market/dynaContent/live_watch/option_chain/optionKeys.jsp?symbolCode=211&amp;symbol=TATAMOTORS&amp;symbol=TATAMOTORS&amp;instrument=-&amp;date=-&amp;segmentLink=17&amp;symbolCount=2&amp;segmentLink=17" TargetMode="External" Type="http://schemas.openxmlformats.org/officeDocument/2006/relationships/hyperlink"/><Relationship Id="rId175" Target="https://www.nseindia.com/live_market/dynaContent/live_watch/option_chain/optionKeys.jsp?symbolCode=2692&amp;symbol=COLPAL&amp;symbol=COLPAL&amp;instrument=-&amp;date=-&amp;segmentLink=17&amp;symbolCount=2&amp;segmentLink=17" TargetMode="External" Type="http://schemas.openxmlformats.org/officeDocument/2006/relationships/hyperlink"/><Relationship Id="rId176" Target="https://www.nseindia.com/live_market/dynaContent/live_watch/option_chain/optionKeys.jsp?symbolCode=173&amp;symbol=CUMMINSIND&amp;symbol=CUMMINSIND&amp;instrument=-&amp;date=-&amp;segmentLink=17&amp;symbolCount=2&amp;segmentLink=17" TargetMode="External" Type="http://schemas.openxmlformats.org/officeDocument/2006/relationships/hyperlink"/><Relationship Id="rId177" Target="https://www.nseindia.com/live_market/dynaContent/live_watch/option_chain/optionKeys.jsp?symbolCode=13723&amp;symbol=EQUITAS&amp;symbol=EQUITAS&amp;instrument=-&amp;date=-&amp;segmentLink=17&amp;symbolCount=2&amp;segmentLink=17" TargetMode="External" Type="http://schemas.openxmlformats.org/officeDocument/2006/relationships/hyperlink"/><Relationship Id="rId178" Target="https://www.nseindia.com/live_market/dynaContent/live_watch/option_chain/optionKeys.jsp?symbolCode=129&amp;symbol=EXIDEIND&amp;symbol=EXIDEIND&amp;instrument=-&amp;date=-&amp;segmentLink=17&amp;symbolCount=2&amp;segmentLink=17" TargetMode="External" Type="http://schemas.openxmlformats.org/officeDocument/2006/relationships/hyperlink"/><Relationship Id="rId179" Target="https://www.nseindia.com/live_market/dynaContent/live_watch/option_chain/optionKeys.jsp?symbolCode=1816&amp;symbol=JINDALSTEL&amp;symbol=JINDALSTEL&amp;instrument=-&amp;date=-&amp;segmentLink=17&amp;symbolCount=2&amp;segmentLink=17" TargetMode="External" Type="http://schemas.openxmlformats.org/officeDocument/2006/relationships/hyperlink"/><Relationship Id="rId18" Target="https://www.nseindia.com/live_market/dynaContent/live_watch/option_chain/optionKeys.jsp?symbolCode=1257&amp;symbol=BAJFINANCE&amp;symbol=BAJFINANCE&amp;instrument=-&amp;date=-&amp;segmentLink=17&amp;symbolCount=2&amp;segmentLink=17" TargetMode="External" Type="http://schemas.openxmlformats.org/officeDocument/2006/relationships/hyperlink"/><Relationship Id="rId180" Target="https://www.nseindia.com/live_market/dynaContent/live_watch/option_chain/optionKeys.jsp?symbolCode=2203&amp;symbol=LT&amp;symbol=LT&amp;instrument=-&amp;date=-&amp;segmentLink=17&amp;symbolCount=2&amp;segmentLink=17" TargetMode="External" Type="http://schemas.openxmlformats.org/officeDocument/2006/relationships/hyperlink"/><Relationship Id="rId181" Target="https://www.nseindia.com/live_market/dynaContent/live_watch/option_chain/optionKeys.jsp?symbolCode=2374&amp;symbol=M%26MFIN&amp;symbol=M%26MFIN&amp;instrument=-&amp;date=-&amp;segmentLink=17&amp;symbolCount=2&amp;segmentLink=17" TargetMode="External" Type="http://schemas.openxmlformats.org/officeDocument/2006/relationships/hyperlink"/><Relationship Id="rId182" Target="https://www.nseindia.com/live_market/dynaContent/live_watch/option_chain/optionKeys.jsp?symbolCode=1355&amp;symbol=MARICO&amp;symbol=MARICO&amp;instrument=-&amp;date=-&amp;segmentLink=17&amp;symbolCount=2&amp;segmentLink=17" TargetMode="External" Type="http://schemas.openxmlformats.org/officeDocument/2006/relationships/hyperlink"/><Relationship Id="rId183" Target="https://www.nseindia.com/live_market/dynaContent/live_watch/option_chain/optionKeys.jsp?symbolCode=1989&amp;symbol=MCDOWELL-N&amp;symbol=MCDOWELL-N&amp;instrument=-&amp;date=-&amp;segmentLink=17&amp;symbolCount=2&amp;segmentLink=17" TargetMode="External" Type="http://schemas.openxmlformats.org/officeDocument/2006/relationships/hyperlink"/><Relationship Id="rId184" Target="https://www.nseindia.com/live_market/dynaContent/live_watch/option_chain/optionKeys.jsp?symbolCode=1193&amp;symbol=MFSL&amp;symbol=MFSL&amp;instrument=-&amp;date=-&amp;segmentLink=17&amp;symbolCount=2&amp;segmentLink=17" TargetMode="External" Type="http://schemas.openxmlformats.org/officeDocument/2006/relationships/hyperlink"/><Relationship Id="rId185" Target="https://www.nseindia.com/live_market/dynaContent/live_watch/option_chain/optionKeys.jsp?symbolCode=2213&amp;symbol=NIITTECH&amp;symbol=NIITTECH&amp;instrument=-&amp;date=-&amp;segmentLink=17&amp;symbolCount=2&amp;segmentLink=17" TargetMode="External" Type="http://schemas.openxmlformats.org/officeDocument/2006/relationships/hyperlink"/><Relationship Id="rId186" Target="https://www.nseindia.com/live_market/dynaContent/live_watch/option_chain/optionKeys.jsp?symbolCode=226&amp;symbol=RELINFRA&amp;symbol=RELINFRA&amp;instrument=-&amp;date=-&amp;segmentLink=17&amp;symbolCount=2&amp;segmentLink=17" TargetMode="External" Type="http://schemas.openxmlformats.org/officeDocument/2006/relationships/hyperlink"/><Relationship Id="rId187" Target="https://www.nseindia.com/live_market/dynaContent/live_watch/option_chain/optionKeys.jsp?symbolCode=-10002&amp;symbol=NIFTY&amp;symbol=NIFTY&amp;instrument=-&amp;date=-&amp;segmentLink=17&amp;symbolCount=2&amp;segmentLink=17" TargetMode="External" Type="http://schemas.openxmlformats.org/officeDocument/2006/relationships/hyperlink"/><Relationship Id="rId188" Target="https://www.nseindia.com/live_market/dynaContent/live_watch/option_chain/optionKeys.jsp?symbolCode=209&amp;symbol=ACC&amp;symbol=ACC&amp;instrument=-&amp;date=-&amp;segmentLink=17&amp;symbolCount=2&amp;segmentLink=17" TargetMode="External" Type="http://schemas.openxmlformats.org/officeDocument/2006/relationships/hyperlink"/><Relationship Id="rId189" Target="https://www.nseindia.com/live_market/dynaContent/live_watch/option_chain/optionKeys.jsp?symbolCode=424&amp;symbol=ADANIENT&amp;symbol=ADANIENT&amp;instrument=-&amp;date=-&amp;segmentLink=17&amp;symbolCount=2&amp;segmentLink=17" TargetMode="External" Type="http://schemas.openxmlformats.org/officeDocument/2006/relationships/hyperlink"/><Relationship Id="rId19" Target="https://www.nseindia.com/live_market/dynaContent/live_watch/option_chain/optionKeys.jsp?symbolCode=434&amp;symbol=BALKRISIND&amp;symbol=BALKRISIND&amp;instrument=-&amp;date=-&amp;segmentLink=17&amp;symbolCount=2&amp;segmentLink=17" TargetMode="External" Type="http://schemas.openxmlformats.org/officeDocument/2006/relationships/hyperlink"/><Relationship Id="rId190" Target="https://www.nseindia.com/live_market/dynaContent/live_watch/option_chain/optionKeys.jsp?symbolCode=2683&amp;symbol=ADANIPORTS&amp;symbol=ADANIPORTS&amp;instrument=-&amp;date=-&amp;segmentLink=17&amp;symbolCount=2&amp;segmentLink=17" TargetMode="External" Type="http://schemas.openxmlformats.org/officeDocument/2006/relationships/hyperlink"/><Relationship Id="rId191" Target="https://www.nseindia.com/live_market/dynaContent/live_watch/option_chain/optionKeys.jsp?symbolCode=2901&amp;symbol=ADANIPOWER&amp;symbol=ADANIPOWER&amp;instrument=-&amp;date=-&amp;segmentLink=17&amp;symbolCount=2&amp;segmentLink=17" TargetMode="External" Type="http://schemas.openxmlformats.org/officeDocument/2006/relationships/hyperlink"/><Relationship Id="rId192" Target="https://www.nseindia.com/live_market/dynaContent/live_watch/option_chain/optionKeys.jsp?symbolCode=1894&amp;symbol=AJANTPHARM&amp;symbol=AJANTPHARM&amp;instrument=-&amp;date=-&amp;segmentLink=17&amp;symbolCount=2&amp;segmentLink=17" TargetMode="External" Type="http://schemas.openxmlformats.org/officeDocument/2006/relationships/hyperlink"/><Relationship Id="rId193" Target="https://www.nseindia.com/live_market/dynaContent/live_watch/option_chain/optionKeys.jsp?symbolCode=2029&amp;symbol=ALBK&amp;symbol=ALBK&amp;instrument=-&amp;date=-&amp;segmentLink=17&amp;symbolCount=2&amp;segmentLink=17" TargetMode="External" Type="http://schemas.openxmlformats.org/officeDocument/2006/relationships/hyperlink"/><Relationship Id="rId194" Target="https://www.nseindia.com/live_market/dynaContent/live_watch/option_chain/optionKeys.jsp?symbolCode=421&amp;symbol=AMARAJABAT&amp;symbol=AMARAJABAT&amp;instrument=-&amp;date=-&amp;segmentLink=17&amp;symbolCount=2&amp;segmentLink=17" TargetMode="External" Type="http://schemas.openxmlformats.org/officeDocument/2006/relationships/hyperlink"/><Relationship Id="rId195" Target="https://www.nseindia.com/live_market/dynaContent/live_watch/option_chain/optionKeys.jsp?symbolCode=1235&amp;symbol=AMBUJACEM&amp;symbol=AMBUJACEM&amp;instrument=-&amp;date=-&amp;segmentLink=17&amp;symbolCount=2&amp;segmentLink=17" TargetMode="External" Type="http://schemas.openxmlformats.org/officeDocument/2006/relationships/hyperlink"/><Relationship Id="rId196" Target="https://www.nseindia.com/live_market/dynaContent/live_watch/option_chain/optionKeys.jsp?symbolCode=417&amp;symbol=APOLLOHOSP&amp;symbol=APOLLOHOSP&amp;instrument=-&amp;date=-&amp;segmentLink=17&amp;symbolCount=2&amp;segmentLink=17" TargetMode="External" Type="http://schemas.openxmlformats.org/officeDocument/2006/relationships/hyperlink"/><Relationship Id="rId197" Target="https://www.nseindia.com/live_market/dynaContent/live_watch/option_chain/optionKeys.jsp?symbolCode=207&amp;symbol=ARVIND&amp;symbol=ARVIND&amp;instrument=-&amp;date=-&amp;segmentLink=17&amp;symbolCount=2&amp;segmentLink=17" TargetMode="External" Type="http://schemas.openxmlformats.org/officeDocument/2006/relationships/hyperlink"/><Relationship Id="rId198" Target="https://www.nseindia.com/live_market/dynaContent/live_watch/option_chain/optionKeys.jsp?symbolCode=901&amp;symbol=APOLLOTYRE&amp;symbol=APOLLOTYRE&amp;instrument=-&amp;date=-&amp;segmentLink=17&amp;symbolCount=2&amp;segmentLink=17" TargetMode="External" Type="http://schemas.openxmlformats.org/officeDocument/2006/relationships/hyperlink"/><Relationship Id="rId199" Target="https://www.nseindia.com/live_market/dynaContent/live_watch/option_chain/optionKeys.jsp?symbolCode=228&amp;symbol=ASHOKLEY&amp;symbol=ASHOKLEY&amp;instrument=-&amp;date=-&amp;segmentLink=17&amp;symbolCount=2&amp;segmentLink=17" TargetMode="External" Type="http://schemas.openxmlformats.org/officeDocument/2006/relationships/hyperlink"/><Relationship Id="rId2" Target="https://www.nseindia.com/live_market/dynaContent/live_watch/option_chain/optionKeys.jsp?symbolCode=424&amp;symbol=ADANIENT&amp;symbol=ADANIENT&amp;instrument=-&amp;date=-&amp;segmentLink=17&amp;symbolCount=2&amp;segmentLink=17" TargetMode="External" Type="http://schemas.openxmlformats.org/officeDocument/2006/relationships/hyperlink"/><Relationship Id="rId20" Target="https://www.nseindia.com/live_market/dynaContent/live_watch/option_chain/optionKeys.jsp?symbolCode=1583&amp;symbol=BANKBARODA&amp;symbol=BANKBARODA&amp;instrument=-&amp;date=-&amp;segmentLink=17&amp;symbolCount=2&amp;segmentLink=17" TargetMode="External" Type="http://schemas.openxmlformats.org/officeDocument/2006/relationships/hyperlink"/><Relationship Id="rId200" Target="https://www.nseindia.com/live_market/dynaContent/live_watch/option_chain/optionKeys.jsp?symbolCode=288&amp;symbol=ASIANPAINT&amp;symbol=ASIANPAINT&amp;instrument=-&amp;date=-&amp;segmentLink=17&amp;symbolCount=2&amp;segmentLink=17" TargetMode="External" Type="http://schemas.openxmlformats.org/officeDocument/2006/relationships/hyperlink"/><Relationship Id="rId201" Target="https://www.nseindia.com/live_market/dynaContent/live_watch/option_chain/optionKeys.jsp?symbolCode=934&amp;symbol=AUROPHARMA&amp;symbol=AUROPHARMA&amp;instrument=-&amp;date=-&amp;segmentLink=17&amp;symbolCount=2&amp;segmentLink=17" TargetMode="External" Type="http://schemas.openxmlformats.org/officeDocument/2006/relationships/hyperlink"/><Relationship Id="rId202" Target="https://www.nseindia.com/live_market/dynaContent/live_watch/option_chain/optionKeys.jsp?symbolCode=1693&amp;symbol=AXISBANK&amp;symbol=AXISBANK&amp;instrument=-&amp;date=-&amp;segmentLink=17&amp;symbolCount=2&amp;segmentLink=17" TargetMode="External" Type="http://schemas.openxmlformats.org/officeDocument/2006/relationships/hyperlink"/><Relationship Id="rId203" Target="https://www.nseindia.com/live_market/dynaContent/live_watch/option_chain/optionKeys.jsp?symbolCode=2750&amp;symbol=BAJAJ-AUTO&amp;symbol=BAJAJ-AUTO&amp;instrument=-&amp;date=-&amp;segmentLink=17&amp;symbolCount=2&amp;segmentLink=17" TargetMode="External" Type="http://schemas.openxmlformats.org/officeDocument/2006/relationships/hyperlink"/><Relationship Id="rId204" Target="https://www.nseindia.com/live_market/dynaContent/live_watch/option_chain/optionKeys.jsp?symbolCode=2749&amp;symbol=BAJAJFINSV&amp;symbol=BAJAJFINSV&amp;instrument=-&amp;date=-&amp;segmentLink=17&amp;symbolCount=2&amp;segmentLink=17" TargetMode="External" Type="http://schemas.openxmlformats.org/officeDocument/2006/relationships/hyperlink"/><Relationship Id="rId205" Target="https://www.nseindia.com/live_market/dynaContent/live_watch/option_chain/optionKeys.jsp?symbolCode=1257&amp;symbol=BAJFINANCE&amp;symbol=BAJFINANCE&amp;instrument=-&amp;date=-&amp;segmentLink=17&amp;symbolCount=2&amp;segmentLink=17" TargetMode="External" Type="http://schemas.openxmlformats.org/officeDocument/2006/relationships/hyperlink"/><Relationship Id="rId206" Target="https://www.nseindia.com/live_market/dynaContent/live_watch/option_chain/optionKeys.jsp?symbolCode=434&amp;symbol=BALKRISIND&amp;symbol=BALKRISIND&amp;instrument=-&amp;date=-&amp;segmentLink=17&amp;symbolCount=2&amp;segmentLink=17" TargetMode="External" Type="http://schemas.openxmlformats.org/officeDocument/2006/relationships/hyperlink"/><Relationship Id="rId207" Target="https://www.nseindia.com/live_market/dynaContent/live_watch/option_chain/optionKeys.jsp?symbolCode=1583&amp;symbol=BANKBARODA&amp;symbol=BANKBARODA&amp;instrument=-&amp;date=-&amp;segmentLink=17&amp;symbolCount=2&amp;segmentLink=17" TargetMode="External" Type="http://schemas.openxmlformats.org/officeDocument/2006/relationships/hyperlink"/><Relationship Id="rId208" Target="https://www.nseindia.com/live_market/dynaContent/live_watch/option_chain/optionKeys.jsp?symbolCode=1600&amp;symbol=BANKINDIA&amp;symbol=BANKINDIA&amp;instrument=-&amp;date=-&amp;segmentLink=17&amp;symbolCount=2&amp;segmentLink=17" TargetMode="External" Type="http://schemas.openxmlformats.org/officeDocument/2006/relationships/hyperlink"/><Relationship Id="rId209" Target="https://www.nseindia.com/live_market/dynaContent/live_watch/option_chain/optionKeys.jsp?symbolCode=254&amp;symbol=BATAINDIA&amp;symbol=BATAINDIA&amp;instrument=-&amp;date=-&amp;segmentLink=17&amp;symbolCount=2&amp;segmentLink=17" TargetMode="External" Type="http://schemas.openxmlformats.org/officeDocument/2006/relationships/hyperlink"/><Relationship Id="rId21" Target="https://www.nseindia.com/live_market/dynaContent/live_watch/option_chain/optionKeys.jsp?symbolCode=1600&amp;symbol=BANKINDIA&amp;symbol=BANKINDIA&amp;instrument=-&amp;date=-&amp;segmentLink=17&amp;symbolCount=2&amp;segmentLink=17" TargetMode="External" Type="http://schemas.openxmlformats.org/officeDocument/2006/relationships/hyperlink"/><Relationship Id="rId210" Target="https://www.nseindia.com/live_market/dynaContent/live_watch/option_chain/optionKeys.jsp?symbolCode=1254&amp;symbol=BEL&amp;symbol=BEL&amp;instrument=-&amp;date=-&amp;segmentLink=17&amp;symbolCount=2&amp;segmentLink=17" TargetMode="External" Type="http://schemas.openxmlformats.org/officeDocument/2006/relationships/hyperlink"/><Relationship Id="rId211" Target="https://www.nseindia.com/live_market/dynaContent/live_watch/option_chain/optionKeys.jsp?symbolCode=296&amp;symbol=BEML&amp;symbol=BEML&amp;instrument=-&amp;date=-&amp;segmentLink=17&amp;symbolCount=2&amp;segmentLink=17" TargetMode="External" Type="http://schemas.openxmlformats.org/officeDocument/2006/relationships/hyperlink"/><Relationship Id="rId212" Target="https://www.nseindia.com/live_market/dynaContent/live_watch/option_chain/optionKeys.jsp?symbolCode=488&amp;symbol=BERGEPAINT&amp;symbol=BERGEPAINT&amp;instrument=-&amp;date=-&amp;segmentLink=17&amp;symbolCount=2&amp;segmentLink=17" TargetMode="External" Type="http://schemas.openxmlformats.org/officeDocument/2006/relationships/hyperlink"/><Relationship Id="rId213" Target="https://www.nseindia.com/live_market/dynaContent/live_watch/option_chain/optionKeys.jsp?symbolCode=3432&amp;symbol=BHARATFIN&amp;symbol=BHARATFIN&amp;instrument=-&amp;date=-&amp;segmentLink=17&amp;symbolCount=2&amp;segmentLink=17" TargetMode="External" Type="http://schemas.openxmlformats.org/officeDocument/2006/relationships/hyperlink"/><Relationship Id="rId214" Target="https://www.nseindia.com/live_market/dynaContent/live_watch/option_chain/optionKeys.jsp?symbolCode=201&amp;symbol=BHARATFORG&amp;symbol=BHARATFORG&amp;instrument=-&amp;date=-&amp;segmentLink=17&amp;symbolCount=2&amp;segmentLink=17" TargetMode="External" Type="http://schemas.openxmlformats.org/officeDocument/2006/relationships/hyperlink"/><Relationship Id="rId215" Target="https://www.nseindia.com/live_market/dynaContent/live_watch/option_chain/optionKeys.jsp?symbolCode=2002&amp;symbol=BHARTIARTL&amp;symbol=BHARTIARTL&amp;instrument=-&amp;date=-&amp;segmentLink=17&amp;symbolCount=2&amp;segmentLink=17" TargetMode="External" Type="http://schemas.openxmlformats.org/officeDocument/2006/relationships/hyperlink"/><Relationship Id="rId216" Target="https://www.nseindia.com/live_market/dynaContent/live_watch/option_chain/optionKeys.jsp?symbolCode=1252&amp;symbol=BHEL&amp;symbol=BHEL&amp;instrument=-&amp;date=-&amp;segmentLink=17&amp;symbolCount=2&amp;segmentLink=17" TargetMode="External" Type="http://schemas.openxmlformats.org/officeDocument/2006/relationships/hyperlink"/><Relationship Id="rId217" Target="https://www.nseindia.com/live_market/dynaContent/live_watch/option_chain/optionKeys.jsp?symbolCode=2181&amp;symbol=BIOCON&amp;symbol=BIOCON&amp;instrument=-&amp;date=-&amp;segmentLink=17&amp;symbolCount=2&amp;segmentLink=17" TargetMode="External" Type="http://schemas.openxmlformats.org/officeDocument/2006/relationships/hyperlink"/><Relationship Id="rId218" Target="https://www.nseindia.com/live_market/dynaContent/live_watch/option_chain/optionKeys.jsp?symbolCode=199&amp;symbol=BPCL&amp;symbol=BPCL&amp;instrument=-&amp;date=-&amp;segmentLink=17&amp;symbolCount=2&amp;segmentLink=17" TargetMode="External" Type="http://schemas.openxmlformats.org/officeDocument/2006/relationships/hyperlink"/><Relationship Id="rId219" Target="https://www.nseindia.com/live_market/dynaContent/live_watch/option_chain/optionKeys.jsp?symbolCode=761&amp;symbol=BRITANNIA&amp;symbol=BRITANNIA&amp;instrument=-&amp;date=-&amp;segmentLink=17&amp;symbolCount=2&amp;segmentLink=17" TargetMode="External" Type="http://schemas.openxmlformats.org/officeDocument/2006/relationships/hyperlink"/><Relationship Id="rId22" Target="https://www.nseindia.com/live_market/dynaContent/live_watch/option_chain/optionKeys.jsp?symbolCode=254&amp;symbol=BATAINDIA&amp;symbol=BATAINDIA&amp;instrument=-&amp;date=-&amp;segmentLink=17&amp;symbolCount=2&amp;segmentLink=17" TargetMode="External" Type="http://schemas.openxmlformats.org/officeDocument/2006/relationships/hyperlink"/><Relationship Id="rId220" Target="https://www.nseindia.com/live_market/dynaContent/live_watch/option_chain/optionKeys.jsp?symbolCode=1852&amp;symbol=CADILAHC&amp;symbol=CADILAHC&amp;instrument=-&amp;date=-&amp;segmentLink=17&amp;symbolCount=2&amp;segmentLink=17" TargetMode="External" Type="http://schemas.openxmlformats.org/officeDocument/2006/relationships/hyperlink"/><Relationship Id="rId221" Target="https://www.nseindia.com/live_market/dynaContent/live_watch/option_chain/optionKeys.jsp?symbolCode=2032&amp;symbol=CANBK&amp;symbol=CANBK&amp;instrument=-&amp;date=-&amp;segmentLink=17&amp;symbolCount=2&amp;segmentLink=17" TargetMode="External" Type="http://schemas.openxmlformats.org/officeDocument/2006/relationships/hyperlink"/><Relationship Id="rId222" Target="https://www.nseindia.com/live_market/dynaContent/live_watch/option_chain/optionKeys.jsp?symbolCode=760&amp;symbol=CANFINHOME&amp;symbol=CANFINHOME&amp;instrument=-&amp;date=-&amp;segmentLink=17&amp;symbolCount=2&amp;segmentLink=17" TargetMode="External" Type="http://schemas.openxmlformats.org/officeDocument/2006/relationships/hyperlink"/><Relationship Id="rId223" Target="https://www.nseindia.com/live_market/dynaContent/live_watch/option_chain/optionKeys.jsp?symbolCode=2712&amp;symbol=CAPF&amp;symbol=CAPF&amp;instrument=-&amp;date=-&amp;segmentLink=17&amp;symbolCount=2&amp;segmentLink=17" TargetMode="External" Type="http://schemas.openxmlformats.org/officeDocument/2006/relationships/hyperlink"/><Relationship Id="rId224" Target="https://www.nseindia.com/live_market/dynaContent/live_watch/option_chain/optionKeys.jsp?symbolCode=8975&amp;symbol=CASTROLIND&amp;symbol=CASTROLIND&amp;instrument=-&amp;date=-&amp;segmentLink=17&amp;symbolCount=2&amp;segmentLink=17" TargetMode="External" Type="http://schemas.openxmlformats.org/officeDocument/2006/relationships/hyperlink"/><Relationship Id="rId225" Target="https://www.nseindia.com/live_market/dynaContent/live_watch/option_chain/optionKeys.jsp?symbolCode=2711&amp;symbol=CEATLTD&amp;symbol=CEATLTD&amp;instrument=-&amp;date=-&amp;segmentLink=17&amp;symbolCount=2&amp;segmentLink=17" TargetMode="External" Type="http://schemas.openxmlformats.org/officeDocument/2006/relationships/hyperlink"/><Relationship Id="rId226" Target="https://www.nseindia.com/live_market/dynaContent/live_watch/option_chain/optionKeys.jsp?symbolCode=295&amp;symbol=CENTURYTEX&amp;symbol=CENTURYTEX&amp;instrument=-&amp;date=-&amp;segmentLink=17&amp;symbolCount=2&amp;segmentLink=17" TargetMode="External" Type="http://schemas.openxmlformats.org/officeDocument/2006/relationships/hyperlink"/><Relationship Id="rId227" Target="https://www.nseindia.com/live_market/dynaContent/live_watch/option_chain/optionKeys.jsp?symbolCode=1245&amp;symbol=CESC&amp;symbol=CESC&amp;instrument=-&amp;date=-&amp;segmentLink=17&amp;symbolCount=2&amp;segmentLink=17" TargetMode="External" Type="http://schemas.openxmlformats.org/officeDocument/2006/relationships/hyperlink"/><Relationship Id="rId228" Target="https://www.nseindia.com/live_market/dynaContent/live_watch/option_chain/optionKeys.jsp?symbolCode=1241&amp;symbol=CGPOWER&amp;symbol=CGPOWER&amp;instrument=-&amp;date=-&amp;segmentLink=17&amp;symbolCount=2&amp;segmentLink=17" TargetMode="External" Type="http://schemas.openxmlformats.org/officeDocument/2006/relationships/hyperlink"/><Relationship Id="rId229" Target="https://www.nseindia.com/live_market/dynaContent/live_watch/option_chain/optionKeys.jsp?symbolCode=13723&amp;symbol=EQUITAS&amp;symbol=EQUITAS&amp;instrument=-&amp;date=-&amp;segmentLink=17&amp;symbolCount=2&amp;segmentLink=17" TargetMode="External" Type="http://schemas.openxmlformats.org/officeDocument/2006/relationships/hyperlink"/><Relationship Id="rId23" Target="https://www.nseindia.com/live_market/dynaContent/live_watch/option_chain/optionKeys.jsp?symbolCode=1254&amp;symbol=BEL&amp;symbol=BEL&amp;instrument=-&amp;date=-&amp;segmentLink=17&amp;symbolCount=2&amp;segmentLink=17" TargetMode="External" Type="http://schemas.openxmlformats.org/officeDocument/2006/relationships/hyperlink"/><Relationship Id="rId230" Target="https://www.nseindia.com/live_market/dynaContent/live_watch/option_chain/optionKeys.jsp?symbolCode=797&amp;symbol=HDFCBANK&amp;symbol=HDFCBANK&amp;instrument=-&amp;date=-&amp;segmentLink=17&amp;symbolCount=2&amp;segmentLink=17" TargetMode="External" Type="http://schemas.openxmlformats.org/officeDocument/2006/relationships/hyperlink"/><Relationship Id="rId231" Target="https://www.nseindia.com/live_market/dynaContent/live_watch/option_chain/optionKeys.jsp?symbolCode=795&amp;symbol=HEROMOTOCO&amp;symbol=HEROMOTOCO&amp;instrument=-&amp;date=-&amp;segmentLink=17&amp;symbolCount=2&amp;segmentLink=17" TargetMode="External" Type="http://schemas.openxmlformats.org/officeDocument/2006/relationships/hyperlink"/><Relationship Id="rId232" Target="https://www.nseindia.com/live_market/dynaContent/live_watch/option_chain/optionKeys.jsp?symbolCode=293&amp;symbol=INDIACEM&amp;symbol=INDIACEM&amp;instrument=-&amp;date=-&amp;segmentLink=17&amp;symbolCount=2&amp;segmentLink=17" TargetMode="External" Type="http://schemas.openxmlformats.org/officeDocument/2006/relationships/hyperlink"/><Relationship Id="rId233" Target="https://www.nseindia.com/live_market/dynaContent/live_watch/option_chain/optionKeys.jsp?symbolCode=2540&amp;symbol=INDIANB&amp;symbol=INDIANB&amp;instrument=-&amp;date=-&amp;segmentLink=17&amp;symbolCount=2&amp;segmentLink=17" TargetMode="External" Type="http://schemas.openxmlformats.org/officeDocument/2006/relationships/hyperlink"/><Relationship Id="rId234" Target="https://www.nseindia.com/live_market/dynaContent/live_watch/option_chain/optionKeys.jsp?symbolCode=2264&amp;symbol=JETAIRWAYS&amp;symbol=JETAIRWAYS&amp;instrument=-&amp;date=-&amp;segmentLink=17&amp;symbolCount=2&amp;segmentLink=17" TargetMode="External" Type="http://schemas.openxmlformats.org/officeDocument/2006/relationships/hyperlink"/><Relationship Id="rId235" Target="https://www.nseindia.com/live_market/dynaContent/live_watch/option_chain/optionKeys.jsp?symbolCode=818&amp;symbol=ITC&amp;symbol=ITC&amp;instrument=-&amp;date=-&amp;segmentLink=17&amp;symbolCount=2&amp;segmentLink=17" TargetMode="External" Type="http://schemas.openxmlformats.org/officeDocument/2006/relationships/hyperlink"/><Relationship Id="rId236" Target="https://www.nseindia.com/live_market/dynaContent/live_watch/option_chain/optionKeys.jsp?symbolCode=1118&amp;symbol=KOTAKBANK&amp;symbol=KOTAKBANK&amp;instrument=-&amp;date=-&amp;segmentLink=17&amp;symbolCount=2&amp;segmentLink=17" TargetMode="External" Type="http://schemas.openxmlformats.org/officeDocument/2006/relationships/hyperlink"/><Relationship Id="rId237" Target="https://www.nseindia.com/live_market/dynaContent/live_watch/option_chain/optionKeys.jsp?symbolCode=1826&amp;symbol=KPIT&amp;symbol=KPIT&amp;instrument=-&amp;date=-&amp;segmentLink=17&amp;symbolCount=2&amp;segmentLink=17" TargetMode="External" Type="http://schemas.openxmlformats.org/officeDocument/2006/relationships/hyperlink"/><Relationship Id="rId238" Target="https://www.nseindia.com/live_market/dynaContent/live_watch/option_chain/optionKeys.jsp?symbolCode=3317&amp;symbol=MANAPPURAM&amp;symbol=MANAPPURAM&amp;instrument=-&amp;date=-&amp;segmentLink=17&amp;symbolCount=2&amp;segmentLink=17" TargetMode="External" Type="http://schemas.openxmlformats.org/officeDocument/2006/relationships/hyperlink"/><Relationship Id="rId239" Target="https://www.nseindia.com/live_market/dynaContent/live_watch/option_chain/optionKeys.jsp?symbolCode=1385&amp;symbol=MOTHERSUMI&amp;symbol=MOTHERSUMI&amp;instrument=-&amp;date=-&amp;segmentLink=17&amp;symbolCount=2&amp;segmentLink=17" TargetMode="External" Type="http://schemas.openxmlformats.org/officeDocument/2006/relationships/hyperlink"/><Relationship Id="rId24" Target="https://www.nseindia.com/live_market/dynaContent/live_watch/option_chain/optionKeys.jsp?symbolCode=296&amp;symbol=BEML&amp;symbol=BEML&amp;instrument=-&amp;date=-&amp;segmentLink=17&amp;symbolCount=2&amp;segmentLink=17" TargetMode="External" Type="http://schemas.openxmlformats.org/officeDocument/2006/relationships/hyperlink"/><Relationship Id="rId240" Target="https://www.nseindia.com/live_market/dynaContent/live_watch/option_chain/optionKeys.jsp?symbolCode=144&amp;symbol=PEL&amp;symbol=PEL&amp;instrument=-&amp;date=-&amp;segmentLink=17&amp;symbolCount=2&amp;segmentLink=17" TargetMode="External" Type="http://schemas.openxmlformats.org/officeDocument/2006/relationships/hyperlink"/><Relationship Id="rId241" Target="https://www.nseindia.com/live_market/dynaContent/live_watch/option_chain/optionKeys.jsp?symbolCode=104&amp;symbol=RAYMOND&amp;symbol=RAYMOND&amp;instrument=-&amp;date=-&amp;segmentLink=17&amp;symbolCount=2&amp;segmentLink=17" TargetMode="External" Type="http://schemas.openxmlformats.org/officeDocument/2006/relationships/hyperlink"/><Relationship Id="rId242" Target="https://www.nseindia.com/live_market/dynaContent/live_watch/option_chain/optionKeys.jsp?symbolCode=2714&amp;symbol=RPOWER&amp;symbol=RPOWER&amp;instrument=-&amp;date=-&amp;segmentLink=17&amp;symbolCount=2&amp;segmentLink=17" TargetMode="External" Type="http://schemas.openxmlformats.org/officeDocument/2006/relationships/hyperlink"/><Relationship Id="rId243" Target="https://www.nseindia.com/live_market/dynaContent/live_watch/option_chain/optionKeys.jsp?symbolCode=1849&amp;symbol=STAR&amp;symbol=STAR&amp;instrument=-&amp;date=-&amp;segmentLink=17&amp;symbolCount=2&amp;segmentLink=17" TargetMode="External" Type="http://schemas.openxmlformats.org/officeDocument/2006/relationships/hyperlink"/><Relationship Id="rId244" Target="https://www.nseindia.com/live_market/dynaContent/live_watch/option_chain/optionKeys.jsp?symbolCode=1098&amp;symbol=TATAGLOBAL&amp;symbol=TATAGLOBAL&amp;instrument=-&amp;date=-&amp;segmentLink=17&amp;symbolCount=2&amp;segmentLink=17" TargetMode="External" Type="http://schemas.openxmlformats.org/officeDocument/2006/relationships/hyperlink"/><Relationship Id="rId245" Target="https://www.nseindia.com/live_market/dynaContent/live_watch/option_chain/optionKeys.jsp?symbolCode=2466&amp;symbol=TORNTPOWER&amp;symbol=TORNTPOWER&amp;instrument=-&amp;date=-&amp;segmentLink=17&amp;symbolCount=2&amp;segmentLink=17" TargetMode="External" Type="http://schemas.openxmlformats.org/officeDocument/2006/relationships/hyperlink"/><Relationship Id="rId246" Target="https://www.nseindia.com/live_market/dynaContent/live_watch/option_chain/optionKeys.jsp?symbolCode=2170&amp;symbol=UPL&amp;symbol=UPL&amp;instrument=-&amp;date=-&amp;segmentLink=17&amp;symbolCount=2&amp;segmentLink=17" TargetMode="External" Type="http://schemas.openxmlformats.org/officeDocument/2006/relationships/hyperlink"/><Relationship Id="rId247" Target="https://www.nseindia.com/live_market/dynaContent/live_watch/option_chain/optionKeys.jsp?symbolCode=5660&amp;symbol=MCX&amp;symbol=MCX&amp;instrument=-&amp;date=-&amp;segmentLink=17&amp;symbolCount=2&amp;segmentLink=17" TargetMode="External" Type="http://schemas.openxmlformats.org/officeDocument/2006/relationships/hyperlink"/><Relationship Id="rId248" Target="https://www.nseindia.com/live_market/dynaContent/live_watch/option_chain/optionKeys.jsp?symbolCode=2541&amp;symbol=MINDTREE&amp;symbol=MINDTREE&amp;instrument=-&amp;date=-&amp;segmentLink=17&amp;symbolCount=2&amp;segmentLink=17" TargetMode="External" Type="http://schemas.openxmlformats.org/officeDocument/2006/relationships/hyperlink"/><Relationship Id="rId249" Target="https://www.nseindia.com/live_market/dynaContent/live_watch/option_chain/optionKeys.jsp?symbolCode=679&amp;symbol=M%26M&amp;symbol=M%26M&amp;instrument=-&amp;date=-&amp;segmentLink=17&amp;symbolCount=2&amp;segmentLink=17" TargetMode="External" Type="http://schemas.openxmlformats.org/officeDocument/2006/relationships/hyperlink"/><Relationship Id="rId25" Target="https://www.nseindia.com/live_market/dynaContent/live_watch/option_chain/optionKeys.jsp?symbolCode=488&amp;symbol=BERGEPAINT&amp;symbol=BERGEPAINT&amp;instrument=-&amp;date=-&amp;segmentLink=17&amp;symbolCount=2&amp;segmentLink=17" TargetMode="External" Type="http://schemas.openxmlformats.org/officeDocument/2006/relationships/hyperlink"/><Relationship Id="rId250" Target="https://www.nseindia.com/live_market/dynaContent/live_watch/option_chain/optionKeys.jsp?symbolCode=1988&amp;symbol=LUPIN&amp;symbol=LUPIN&amp;instrument=-&amp;date=-&amp;segmentLink=17&amp;symbolCount=2&amp;segmentLink=17" TargetMode="External" Type="http://schemas.openxmlformats.org/officeDocument/2006/relationships/hyperlink"/><Relationship Id="rId251" Target="https://www.nseindia.com/live_market/dynaContent/live_watch/option_chain/optionKeys.jsp?symbolCode=946&amp;symbol=LICHSGFIN&amp;symbol=LICHSGFIN&amp;instrument=-&amp;date=-&amp;segmentLink=17&amp;symbolCount=2&amp;segmentLink=17" TargetMode="External" Type="http://schemas.openxmlformats.org/officeDocument/2006/relationships/hyperlink"/><Relationship Id="rId252" Target="https://www.nseindia.com/live_market/dynaContent/live_watch/option_chain/optionKeys.jsp?symbolCode=3061&amp;symbol=JUBLFOOD&amp;symbol=JUBLFOOD&amp;instrument=-&amp;date=-&amp;segmentLink=17&amp;symbolCount=2&amp;segmentLink=17" TargetMode="External" Type="http://schemas.openxmlformats.org/officeDocument/2006/relationships/hyperlink"/><Relationship Id="rId253" Target="https://www.nseindia.com/live_market/dynaContent/live_watch/option_chain/optionKeys.jsp?symbolCode=180&amp;symbol=INFY&amp;symbol=INFY&amp;instrument=-&amp;date=-&amp;segmentLink=17&amp;symbolCount=2&amp;segmentLink=17" TargetMode="External" Type="http://schemas.openxmlformats.org/officeDocument/2006/relationships/hyperlink"/><Relationship Id="rId254" Target="https://www.nseindia.com/live_market/dynaContent/live_watch/option_chain/optionKeys.jsp?symbolCode=673&amp;symbol=IFCI&amp;symbol=IFCI&amp;instrument=-&amp;date=-&amp;segmentLink=17&amp;symbolCount=2&amp;segmentLink=17" TargetMode="External" Type="http://schemas.openxmlformats.org/officeDocument/2006/relationships/hyperlink"/><Relationship Id="rId255" Target="https://www.nseindia.com/live_market/dynaContent/live_watch/option_chain/optionKeys.jsp?symbolCode=7057&amp;symbol=IBULHSGFIN&amp;symbol=IBULHSGFIN&amp;instrument=-&amp;date=-&amp;segmentLink=17&amp;symbolCount=2&amp;segmentLink=17" TargetMode="External" Type="http://schemas.openxmlformats.org/officeDocument/2006/relationships/hyperlink"/><Relationship Id="rId256" Target="https://www.nseindia.com/live_market/dynaContent/live_watch/option_chain/optionKeys.jsp?symbolCode=1231&amp;symbol=HINDZINC&amp;symbol=HINDZINC&amp;instrument=-&amp;date=-&amp;segmentLink=17&amp;symbolCount=2&amp;segmentLink=17" TargetMode="External" Type="http://schemas.openxmlformats.org/officeDocument/2006/relationships/hyperlink"/><Relationship Id="rId257" Target="https://www.nseindia.com/live_market/dynaContent/live_watch/option_chain/optionKeys.jsp?symbolCode=1828&amp;symbol=HCLTECH&amp;symbol=HCLTECH&amp;instrument=-&amp;date=-&amp;segmentLink=17&amp;symbolCount=2&amp;segmentLink=17" TargetMode="External" Type="http://schemas.openxmlformats.org/officeDocument/2006/relationships/hyperlink"/><Relationship Id="rId258" Target="https://www.nseindia.com/live_market/dynaContent/live_watch/option_chain/optionKeys.jsp?symbolCode=1853&amp;symbol=GLENMARK&amp;symbol=GLENMARK&amp;instrument=-&amp;date=-&amp;segmentLink=17&amp;symbolCount=2&amp;segmentLink=17" TargetMode="External" Type="http://schemas.openxmlformats.org/officeDocument/2006/relationships/hyperlink"/><Relationship Id="rId259" Target="https://www.nseindia.com/live_market/dynaContent/live_watch/option_chain/optionKeys.jsp?symbolCode=251&amp;symbol=DRREDDY&amp;symbol=DRREDDY&amp;instrument=-&amp;date=-&amp;segmentLink=17&amp;symbolCount=2&amp;segmentLink=17" TargetMode="External" Type="http://schemas.openxmlformats.org/officeDocument/2006/relationships/hyperlink"/><Relationship Id="rId26" Target="https://www.nseindia.com/live_market/dynaContent/live_watch/option_chain/optionKeys.jsp?symbolCode=3432&amp;symbol=BHARATFIN&amp;symbol=BHARATFIN&amp;instrument=-&amp;date=-&amp;segmentLink=17&amp;symbolCount=2&amp;segmentLink=17" TargetMode="External" Type="http://schemas.openxmlformats.org/officeDocument/2006/relationships/hyperlink"/><Relationship Id="rId260" Target="https://www.nseindia.com/live_market/dynaContent/live_watch/option_chain/optionKeys.jsp?symbolCode=173&amp;symbol=CUMMINSIND&amp;symbol=CUMMINSIND&amp;instrument=-&amp;date=-&amp;segmentLink=17&amp;symbolCount=2&amp;segmentLink=17" TargetMode="External" Type="http://schemas.openxmlformats.org/officeDocument/2006/relationships/hyperlink"/><Relationship Id="rId261" Target="https://www.nseindia.com/live_market/dynaContent/live_watch/option_chain/optionKeys.jsp?symbolCode=3691&amp;symbol=COALINDIA&amp;symbol=COALINDIA&amp;instrument=-&amp;date=-&amp;segmentLink=17&amp;symbolCount=2&amp;segmentLink=17" TargetMode="External" Type="http://schemas.openxmlformats.org/officeDocument/2006/relationships/hyperlink"/><Relationship Id="rId262" Target="https://www.nseindia.com/live_market/dynaContent/live_watch/option_chain/optionKeys.jsp?symbolCode=792&amp;symbol=CIPLA&amp;symbol=CIPLA&amp;instrument=-&amp;date=-&amp;segmentLink=17&amp;symbolCount=2&amp;segmentLink=17" TargetMode="External" Type="http://schemas.openxmlformats.org/officeDocument/2006/relationships/hyperlink"/><Relationship Id="rId263" Target="https://www.nseindia.com/live_market/dynaContent/live_watch/option_chain/optionKeys.jsp?symbolCode=2622&amp;symbol=DLF&amp;symbol=DLF&amp;instrument=-&amp;date=-&amp;segmentLink=17&amp;symbolCount=2&amp;segmentLink=17" TargetMode="External" Type="http://schemas.openxmlformats.org/officeDocument/2006/relationships/hyperlink"/><Relationship Id="rId264" Target="https://www.nseindia.com/live_market/dynaContent/live_watch/option_chain/optionKeys.jsp?symbolCode=2296&amp;symbol=GRANULES&amp;symbol=GRANULES&amp;instrument=-&amp;date=-&amp;segmentLink=17&amp;symbolCount=2&amp;segmentLink=17" TargetMode="External" Type="http://schemas.openxmlformats.org/officeDocument/2006/relationships/hyperlink"/><Relationship Id="rId265" Target="https://www.nseindia.com/live_market/dynaContent/live_watch/option_chain/optionKeys.jsp?symbolCode=2130&amp;symbol=GODREJIND&amp;symbol=GODREJIND&amp;instrument=-&amp;date=-&amp;segmentLink=17&amp;symbolCount=2&amp;segmentLink=17" TargetMode="External" Type="http://schemas.openxmlformats.org/officeDocument/2006/relationships/hyperlink"/><Relationship Id="rId266" Target="https://www.nseindia.com/live_market/dynaContent/live_watch/option_chain/optionKeys.jsp?symbolCode=1853&amp;symbol=GLENMARK&amp;symbol=GLENMARK&amp;instrument=-&amp;date=-&amp;segmentLink=17&amp;symbolCount=2&amp;segmentLink=17" TargetMode="External" Type="http://schemas.openxmlformats.org/officeDocument/2006/relationships/hyperlink"/><Relationship Id="rId267" Target="https://www.nseindia.com/live_market/dynaContent/live_watch/option_chain/optionKeys.jsp?symbolCode=940&amp;symbol=DHFL&amp;symbol=DHFL&amp;instrument=-&amp;date=-&amp;segmentLink=17&amp;symbolCount=2&amp;segmentLink=17" TargetMode="External" Type="http://schemas.openxmlformats.org/officeDocument/2006/relationships/hyperlink"/><Relationship Id="rId268" Target="https://www.nseindia.com/live_market/dynaContent/live_watch/option_chain/optionKeys.jsp?symbolCode=2132&amp;symbol=DIVISLAB&amp;symbol=DIVISLAB&amp;instrument=-&amp;date=-&amp;segmentLink=17&amp;symbolCount=2&amp;segmentLink=17" TargetMode="External" Type="http://schemas.openxmlformats.org/officeDocument/2006/relationships/hyperlink"/><Relationship Id="rId269" Target="https://www.nseindia.com/live_market/dynaContent/live_watch/option_chain/optionKeys.jsp?symbolCode=798&amp;symbol=HDFC&amp;symbol=HDFC&amp;instrument=-&amp;date=-&amp;segmentLink=17&amp;symbolCount=2&amp;segmentLink=17" TargetMode="External" Type="http://schemas.openxmlformats.org/officeDocument/2006/relationships/hyperlink"/><Relationship Id="rId27" Target="https://www.nseindia.com/live_market/dynaContent/live_watch/option_chain/optionKeys.jsp?symbolCode=201&amp;symbol=BHARATFORG&amp;symbol=BHARATFORG&amp;instrument=-&amp;date=-&amp;segmentLink=17&amp;symbolCount=2&amp;segmentLink=17" TargetMode="External" Type="http://schemas.openxmlformats.org/officeDocument/2006/relationships/hyperlink"/><Relationship Id="rId270" Target="https://www.nseindia.com/live_market/dynaContent/live_watch/option_chain/optionKeys.jsp?symbolCode=1931&amp;symbol=HAVELLS&amp;symbol=HAVELLS&amp;instrument=-&amp;date=-&amp;segmentLink=17&amp;symbolCount=2&amp;segmentLink=17" TargetMode="External" Type="http://schemas.openxmlformats.org/officeDocument/2006/relationships/hyperlink"/><Relationship Id="rId271" Target="https://www.nseindia.com/live_market/dynaContent/live_watch/option_chain/optionKeys.jsp?symbolCode=1234&amp;symbol=GRASIM&amp;symbol=GRASIM&amp;instrument=-&amp;date=-&amp;segmentLink=17&amp;symbolCount=2&amp;segmentLink=17" TargetMode="External" Type="http://schemas.openxmlformats.org/officeDocument/2006/relationships/hyperlink"/><Relationship Id="rId272" Target="https://www.nseindia.com/live_market/dynaContent/live_watch/option_chain/optionKeys.jsp?symbolCode=309&amp;symbol=FEDERALBNK&amp;symbol=FEDERALBNK&amp;instrument=-&amp;date=-&amp;segmentLink=17&amp;symbolCount=2&amp;segmentLink=17" TargetMode="External" Type="http://schemas.openxmlformats.org/officeDocument/2006/relationships/hyperlink"/><Relationship Id="rId273" Target="https://www.nseindia.com/live_market/dynaContent/live_watch/option_chain/optionKeys.jsp?symbolCode=1232&amp;symbol=HINDUNILVR&amp;symbol=HINDUNILVR&amp;instrument=-&amp;date=-&amp;segmentLink=17&amp;symbolCount=2&amp;segmentLink=17" TargetMode="External" Type="http://schemas.openxmlformats.org/officeDocument/2006/relationships/hyperlink"/><Relationship Id="rId274" Target="https://www.nseindia.com/live_market/dynaContent/live_watch/option_chain/optionKeys.jsp?symbolCode=1606&amp;symbol=ICICIBANK&amp;symbol=ICICIBANK&amp;instrument=-&amp;date=-&amp;segmentLink=17&amp;symbolCount=2&amp;segmentLink=17" TargetMode="External" Type="http://schemas.openxmlformats.org/officeDocument/2006/relationships/hyperlink"/><Relationship Id="rId275" Target="https://www.nseindia.com/live_market/dynaContent/live_watch/option_chain/optionKeys.jsp?symbolCode=756&amp;symbol=IDBI&amp;symbol=IDBI&amp;instrument=-&amp;date=-&amp;segmentLink=17&amp;symbolCount=2&amp;segmentLink=17" TargetMode="External" Type="http://schemas.openxmlformats.org/officeDocument/2006/relationships/hyperlink"/><Relationship Id="rId276" Target="https://www.nseindia.com/live_market/dynaContent/live_watch/option_chain/optionKeys.jsp?symbolCode=2548&amp;symbol=IDEA&amp;symbol=IDEA&amp;instrument=-&amp;date=-&amp;segmentLink=17&amp;symbolCount=2&amp;segmentLink=17" TargetMode="External" Type="http://schemas.openxmlformats.org/officeDocument/2006/relationships/hyperlink"/><Relationship Id="rId277" Target="https://www.nseindia.com/live_market/dynaContent/live_watch/option_chain/optionKeys.jsp?symbolCode=13160&amp;symbol=IDFCBANK&amp;symbol=IDFCBANK&amp;instrument=-&amp;date=-&amp;segmentLink=17&amp;symbolCount=2&amp;segmentLink=17" TargetMode="External" Type="http://schemas.openxmlformats.org/officeDocument/2006/relationships/hyperlink"/><Relationship Id="rId278" Target="https://www.nseindia.com/live_market/dynaContent/live_watch/option_chain/optionKeys.jsp?symbolCode=2314&amp;symbol=IDFC&amp;symbol=IDFC&amp;instrument=-&amp;date=-&amp;segmentLink=17&amp;symbolCount=2&amp;segmentLink=17" TargetMode="External" Type="http://schemas.openxmlformats.org/officeDocument/2006/relationships/hyperlink"/><Relationship Id="rId279" Target="https://www.nseindia.com/live_market/dynaContent/live_watch/option_chain/optionKeys.jsp?symbolCode=13226&amp;symbol=INDIGO&amp;symbol=INDIGO&amp;instrument=-&amp;date=-&amp;segmentLink=17&amp;symbolCount=2&amp;segmentLink=17" TargetMode="External" Type="http://schemas.openxmlformats.org/officeDocument/2006/relationships/hyperlink"/><Relationship Id="rId28" Target="https://www.nseindia.com/live_market/dynaContent/live_watch/option_chain/optionKeys.jsp?symbolCode=2002&amp;symbol=BHARTIARTL&amp;symbol=BHARTIARTL&amp;instrument=-&amp;date=-&amp;segmentLink=17&amp;symbolCount=2&amp;segmentLink=17" TargetMode="External" Type="http://schemas.openxmlformats.org/officeDocument/2006/relationships/hyperlink"/><Relationship Id="rId280" Target="https://www.nseindia.com/live_market/dynaContent/live_watch/option_chain/optionKeys.jsp?symbolCode=1656&amp;symbol=INDUSINDBK&amp;symbol=INDUSINDBK&amp;instrument=-&amp;date=-&amp;segmentLink=17&amp;symbolCount=2&amp;segmentLink=17" TargetMode="External" Type="http://schemas.openxmlformats.org/officeDocument/2006/relationships/hyperlink"/><Relationship Id="rId281" Target="https://www.nseindia.com/live_market/dynaContent/live_watch/option_chain/optionKeys.jsp?symbolCode=13663&amp;symbol=INFIBEAM&amp;symbol=INFIBEAM&amp;instrument=-&amp;date=-&amp;segmentLink=17&amp;symbolCount=2&amp;segmentLink=17" TargetMode="External" Type="http://schemas.openxmlformats.org/officeDocument/2006/relationships/hyperlink"/><Relationship Id="rId282" Target="https://www.nseindia.com/live_market/dynaContent/live_watch/option_chain/optionKeys.jsp?symbolCode=6258&amp;symbol=INFRATEL&amp;symbol=INFRATEL&amp;instrument=-&amp;date=-&amp;segmentLink=17&amp;symbolCount=2&amp;segmentLink=17" TargetMode="External" Type="http://schemas.openxmlformats.org/officeDocument/2006/relationships/hyperlink"/><Relationship Id="rId283" Target="https://www.nseindia.com/live_market/dynaContent/live_watch/option_chain/optionKeys.jsp?symbolCode=224&amp;symbol=ESCORTS&amp;symbol=ESCORTS&amp;instrument=-&amp;date=-&amp;segmentLink=17&amp;symbolCount=2&amp;segmentLink=17" TargetMode="External" Type="http://schemas.openxmlformats.org/officeDocument/2006/relationships/hyperlink"/><Relationship Id="rId284" Target="https://www.nseindia.com/live_market/dynaContent/live_watch/option_chain/optionKeys.jsp?symbolCode=221&amp;symbol=HINDPETRO&amp;symbol=HINDPETRO&amp;instrument=-&amp;date=-&amp;segmentLink=17&amp;symbolCount=2&amp;segmentLink=17" TargetMode="External" Type="http://schemas.openxmlformats.org/officeDocument/2006/relationships/hyperlink"/><Relationship Id="rId285" Target="https://www.nseindia.com/live_market/dynaContent/live_watch/option_chain/optionKeys.jsp?symbolCode=1230&amp;symbol=HINDALCO&amp;symbol=HINDALCO&amp;instrument=-&amp;date=-&amp;segmentLink=17&amp;symbolCount=2&amp;segmentLink=17" TargetMode="External" Type="http://schemas.openxmlformats.org/officeDocument/2006/relationships/hyperlink"/><Relationship Id="rId286" Target="https://www.nseindia.com/live_market/dynaContent/live_watch/option_chain/optionKeys.jsp?symbolCode=2020&amp;symbol=HEXAWARE&amp;symbol=HEXAWARE&amp;instrument=-&amp;date=-&amp;segmentLink=17&amp;symbolCount=2&amp;segmentLink=17" TargetMode="External" Type="http://schemas.openxmlformats.org/officeDocument/2006/relationships/hyperlink"/><Relationship Id="rId287" Target="https://www.nseindia.com/live_market/dynaContent/live_watch/option_chain/optionKeys.jsp?symbolCode=408&amp;symbol=HCC&amp;symbol=HCC&amp;instrument=-&amp;date=-&amp;segmentLink=17&amp;symbolCount=2&amp;segmentLink=17" TargetMode="External" Type="http://schemas.openxmlformats.org/officeDocument/2006/relationships/hyperlink"/><Relationship Id="rId288" Target="https://www.nseindia.com/live_market/dynaContent/live_watch/option_chain/optionKeys.jsp?symbolCode=854&amp;symbol=IOC&amp;symbol=IOC&amp;instrument=-&amp;date=-&amp;segmentLink=17&amp;symbolCount=2&amp;segmentLink=17" TargetMode="External" Type="http://schemas.openxmlformats.org/officeDocument/2006/relationships/hyperlink"/><Relationship Id="rId289" Target="https://www.nseindia.com/live_market/dynaContent/live_watch/option_chain/optionKeys.jsp?symbolCode=2724&amp;symbol=IRB&amp;symbol=IRB&amp;instrument=-&amp;date=-&amp;segmentLink=17&amp;symbolCount=2&amp;segmentLink=17" TargetMode="External" Type="http://schemas.openxmlformats.org/officeDocument/2006/relationships/hyperlink"/><Relationship Id="rId29" Target="https://www.nseindia.com/live_market/dynaContent/live_watch/option_chain/optionKeys.jsp?symbolCode=1252&amp;symbol=BHEL&amp;symbol=BHEL&amp;instrument=-&amp;date=-&amp;segmentLink=17&amp;symbolCount=2&amp;segmentLink=17" TargetMode="External" Type="http://schemas.openxmlformats.org/officeDocument/2006/relationships/hyperlink"/><Relationship Id="rId290" Target="https://www.nseindia.com/live_market/dynaContent/live_watch/option_chain/optionKeys.jsp?symbolCode=1986&amp;symbol=JISLJALEQS&amp;symbol=JISLJALEQS&amp;instrument=-&amp;date=-&amp;segmentLink=17&amp;symbolCount=2&amp;segmentLink=17" TargetMode="External" Type="http://schemas.openxmlformats.org/officeDocument/2006/relationships/hyperlink"/><Relationship Id="rId291" Target="https://www.nseindia.com/live_market/dynaContent/live_watch/option_chain/optionKeys.jsp?symbolCode=2198&amp;symbol=JPASSOCIAT&amp;symbol=JPASSOCIAT&amp;instrument=-&amp;date=-&amp;segmentLink=17&amp;symbolCount=2&amp;segmentLink=17" TargetMode="External" Type="http://schemas.openxmlformats.org/officeDocument/2006/relationships/hyperlink"/><Relationship Id="rId292" Target="https://www.nseindia.com/live_market/dynaContent/live_watch/option_chain/optionKeys.jsp?symbolCode=2266&amp;symbol=JSWSTEEL&amp;symbol=JSWSTEEL&amp;instrument=-&amp;date=-&amp;segmentLink=17&amp;symbolCount=2&amp;segmentLink=17" TargetMode="External" Type="http://schemas.openxmlformats.org/officeDocument/2006/relationships/hyperlink"/><Relationship Id="rId293" Target="https://www.nseindia.com/live_market/dynaContent/live_watch/option_chain/optionKeys.jsp?symbolCode=6951&amp;symbol=JUSTDIAL&amp;symbol=JUSTDIAL&amp;instrument=-&amp;date=-&amp;segmentLink=17&amp;symbolCount=2&amp;segmentLink=17" TargetMode="External" Type="http://schemas.openxmlformats.org/officeDocument/2006/relationships/hyperlink"/><Relationship Id="rId294" Target="https://www.nseindia.com/live_market/dynaContent/live_watch/option_chain/optionKeys.jsp?symbolCode=2143&amp;symbol=MARUTI&amp;symbol=MARUTI&amp;instrument=-&amp;date=-&amp;segmentLink=17&amp;symbolCount=2&amp;segmentLink=17" TargetMode="External" Type="http://schemas.openxmlformats.org/officeDocument/2006/relationships/hyperlink"/><Relationship Id="rId295" Target="https://www.nseindia.com/live_market/dynaContent/live_watch/option_chain/optionKeys.jsp?symbolCode=4732&amp;symbol=MUTHOOTFIN&amp;symbol=MUTHOOTFIN&amp;instrument=-&amp;date=-&amp;segmentLink=17&amp;symbolCount=2&amp;segmentLink=17" TargetMode="External" Type="http://schemas.openxmlformats.org/officeDocument/2006/relationships/hyperlink"/><Relationship Id="rId296" Target="https://www.nseindia.com/live_market/dynaContent/live_watch/option_chain/optionKeys.jsp?symbolCode=1789&amp;symbol=NATIONALUM&amp;symbol=NATIONALUM&amp;instrument=-&amp;date=-&amp;segmentLink=17&amp;symbolCount=2&amp;segmentLink=17" TargetMode="External" Type="http://schemas.openxmlformats.org/officeDocument/2006/relationships/hyperlink"/><Relationship Id="rId297" Target="https://www.nseindia.com/live_market/dynaContent/live_watch/option_chain/optionKeys.jsp?symbolCode=5846&amp;symbol=NBCC&amp;symbol=NBCC&amp;instrument=-&amp;date=-&amp;segmentLink=17&amp;symbolCount=2&amp;segmentLink=17" TargetMode="External" Type="http://schemas.openxmlformats.org/officeDocument/2006/relationships/hyperlink"/><Relationship Id="rId298" Target="https://www.nseindia.com/live_market/dynaContent/live_watch/option_chain/optionKeys.jsp?symbolCode=917&amp;symbol=NCC&amp;symbol=NCC&amp;instrument=-&amp;date=-&amp;segmentLink=17&amp;symbolCount=2&amp;segmentLink=17" TargetMode="External" Type="http://schemas.openxmlformats.org/officeDocument/2006/relationships/hyperlink"/><Relationship Id="rId299" Target="https://www.nseindia.com/live_market/dynaContent/live_watch/option_chain/optionKeys.jsp?symbolCode=2902&amp;symbol=NHPC&amp;symbol=NHPC&amp;instrument=-&amp;date=-&amp;segmentLink=17&amp;symbolCount=2&amp;segmentLink=17" TargetMode="External" Type="http://schemas.openxmlformats.org/officeDocument/2006/relationships/hyperlink"/><Relationship Id="rId3" Target="https://www.nseindia.com/live_market/dynaContent/live_watch/option_chain/optionKeys.jsp?symbolCode=2683&amp;symbol=ADANIPORTS&amp;symbol=ADANIPORTS&amp;instrument=-&amp;date=-&amp;segmentLink=17&amp;symbolCount=2&amp;segmentLink=17" TargetMode="External" Type="http://schemas.openxmlformats.org/officeDocument/2006/relationships/hyperlink"/><Relationship Id="rId30" Target="https://www.nseindia.com/live_market/dynaContent/live_watch/option_chain/optionKeys.jsp?symbolCode=2181&amp;symbol=BIOCON&amp;symbol=BIOCON&amp;instrument=-&amp;date=-&amp;segmentLink=17&amp;symbolCount=2&amp;segmentLink=17" TargetMode="External" Type="http://schemas.openxmlformats.org/officeDocument/2006/relationships/hyperlink"/><Relationship Id="rId300" Target="https://www.nseindia.com/live_market/dynaContent/live_watch/option_chain/optionKeys.jsp?symbolCode=1270&amp;symbol=RELCAPITAL&amp;symbol=RELCAPITAL&amp;instrument=-&amp;date=-&amp;segmentLink=17&amp;symbolCount=2&amp;segmentLink=17" TargetMode="External" Type="http://schemas.openxmlformats.org/officeDocument/2006/relationships/hyperlink"/><Relationship Id="rId301" Target="https://www.nseindia.com/live_market/dynaContent/live_watch/option_chain/optionKeys.jsp?symbolCode=242&amp;symbol=RELIANCE&amp;symbol=RELIANCE&amp;instrument=-&amp;date=-&amp;segmentLink=17&amp;symbolCount=2&amp;segmentLink=17" TargetMode="External" Type="http://schemas.openxmlformats.org/officeDocument/2006/relationships/hyperlink"/><Relationship Id="rId302" Target="https://www.nseindia.com/live_market/dynaContent/live_watch/option_chain/optionKeys.jsp?symbolCode=303&amp;symbol=TATACHEM&amp;symbol=TATACHEM&amp;instrument=-&amp;date=-&amp;segmentLink=17&amp;symbolCount=2&amp;segmentLink=17" TargetMode="External" Type="http://schemas.openxmlformats.org/officeDocument/2006/relationships/hyperlink"/><Relationship Id="rId303" Target="https://www.nseindia.com/live_market/dynaContent/live_watch/option_chain/optionKeys.jsp?symbolCode=641&amp;symbol=TATACOMM&amp;symbol=TATACOMM&amp;instrument=-&amp;date=-&amp;segmentLink=17&amp;symbolCount=2&amp;segmentLink=17" TargetMode="External" Type="http://schemas.openxmlformats.org/officeDocument/2006/relationships/hyperlink"/><Relationship Id="rId304" Target="https://www.nseindia.com/live_market/dynaContent/live_watch/option_chain/optionKeys.jsp?symbolCode=1105&amp;symbol=ZEEL&amp;symbol=ZEEL&amp;instrument=-&amp;date=-&amp;segmentLink=17&amp;symbolCount=2&amp;segmentLink=17" TargetMode="External" Type="http://schemas.openxmlformats.org/officeDocument/2006/relationships/hyperlink"/><Relationship Id="rId305" Target="https://www.nseindia.com/live_market/dynaContent/live_watch/option_chain/optionKeys.jsp?symbolCode=2304&amp;symbol=YESBANK&amp;symbol=YESBANK&amp;instrument=-&amp;date=-&amp;segmentLink=17&amp;symbolCount=2&amp;segmentLink=17" TargetMode="External" Type="http://schemas.openxmlformats.org/officeDocument/2006/relationships/hyperlink"/><Relationship Id="rId306" Target="https://www.nseindia.com/live_market/dynaContent/live_watch/option_chain/optionKeys.jsp?symbolCode=1863&amp;symbol=WOCKPHARMA&amp;symbol=WOCKPHARMA&amp;instrument=-&amp;date=-&amp;segmentLink=17&amp;symbolCount=2&amp;segmentLink=17" TargetMode="External" Type="http://schemas.openxmlformats.org/officeDocument/2006/relationships/hyperlink"/><Relationship Id="rId307" Target="https://www.nseindia.com/live_market/dynaContent/live_watch/option_chain/optionKeys.jsp?symbolCode=231&amp;symbol=VOLTAS&amp;symbol=VOLTAS&amp;instrument=-&amp;date=-&amp;segmentLink=17&amp;symbolCount=2&amp;segmentLink=17" TargetMode="External" Type="http://schemas.openxmlformats.org/officeDocument/2006/relationships/hyperlink"/><Relationship Id="rId308" Target="https://www.nseindia.com/live_market/dynaContent/live_watch/option_chain/optionKeys.jsp?symbolCode=624&amp;symbol=WIPRO&amp;symbol=WIPRO&amp;instrument=-&amp;date=-&amp;segmentLink=17&amp;symbolCount=2&amp;segmentLink=17" TargetMode="External" Type="http://schemas.openxmlformats.org/officeDocument/2006/relationships/hyperlink"/><Relationship Id="rId309" Target="https://www.nseindia.com/live_market/dynaContent/live_watch/option_chain/optionKeys.jsp?symbolCode=237&amp;symbol=VEDL&amp;symbol=VEDL&amp;instrument=-&amp;date=-&amp;segmentLink=17&amp;symbolCount=2&amp;segmentLink=17" TargetMode="External" Type="http://schemas.openxmlformats.org/officeDocument/2006/relationships/hyperlink"/><Relationship Id="rId31" Target="https://www.nseindia.com/live_market/dynaContent/live_watch/option_chain/optionKeys.jsp?symbolCode=199&amp;symbol=BPCL&amp;symbol=BPCL&amp;instrument=-&amp;date=-&amp;segmentLink=17&amp;symbolCount=2&amp;segmentLink=17" TargetMode="External" Type="http://schemas.openxmlformats.org/officeDocument/2006/relationships/hyperlink"/><Relationship Id="rId310" Target="https://www.nseindia.com/live_market/dynaContent/live_watch/option_chain/optionKeys.jsp?symbolCode=2025&amp;symbol=UNIONBANK&amp;symbol=UNIONBANK&amp;instrument=-&amp;date=-&amp;segmentLink=17&amp;symbolCount=2&amp;segmentLink=17" TargetMode="External" Type="http://schemas.openxmlformats.org/officeDocument/2006/relationships/hyperlink"/><Relationship Id="rId311" Target="https://www.nseindia.com/live_market/dynaContent/live_watch/option_chain/optionKeys.jsp?symbolCode=1900&amp;symbol=TVSMOTOR&amp;symbol=TVSMOTOR&amp;instrument=-&amp;date=-&amp;segmentLink=17&amp;symbolCount=2&amp;segmentLink=17" TargetMode="External" Type="http://schemas.openxmlformats.org/officeDocument/2006/relationships/hyperlink"/><Relationship Id="rId312" Target="https://www.nseindia.com/live_market/dynaContent/live_watch/option_chain/optionKeys.jsp?symbolCode=2772&amp;symbol=UBL&amp;symbol=UBL&amp;instrument=-&amp;date=-&amp;segmentLink=17&amp;symbolCount=2&amp;segmentLink=17" TargetMode="External" Type="http://schemas.openxmlformats.org/officeDocument/2006/relationships/hyperlink"/><Relationship Id="rId313" Target="https://www.nseindia.com/live_market/dynaContent/live_watch/option_chain/optionKeys.jsp?symbolCode=13773&amp;symbol=UJJIVAN&amp;symbol=UJJIVAN&amp;instrument=-&amp;date=-&amp;segmentLink=17&amp;symbolCount=2&amp;segmentLink=17" TargetMode="External" Type="http://schemas.openxmlformats.org/officeDocument/2006/relationships/hyperlink"/><Relationship Id="rId314" Target="https://www.nseindia.com/live_market/dynaContent/live_watch/option_chain/optionKeys.jsp?symbolCode=2210&amp;symbol=ULTRACEMCO&amp;symbol=ULTRACEMCO&amp;instrument=-&amp;date=-&amp;segmentLink=17&amp;symbolCount=2&amp;segmentLink=17" TargetMode="External" Type="http://schemas.openxmlformats.org/officeDocument/2006/relationships/hyperlink"/><Relationship Id="rId315" Target="https://www.nseindia.com/live_market/dynaContent/live_watch/option_chain/optionKeys.jsp?symbolCode=2789&amp;symbol=TATAMTRDVR&amp;symbol=TATAMTRDVR&amp;instrument=-&amp;date=-&amp;segmentLink=17&amp;symbolCount=2&amp;segmentLink=17" TargetMode="External" Type="http://schemas.openxmlformats.org/officeDocument/2006/relationships/hyperlink"/><Relationship Id="rId316" Target="https://www.nseindia.com/live_market/dynaContent/live_watch/option_chain/optionKeys.jsp?symbolCode=590&amp;symbol=TATAPOWER&amp;symbol=TATAPOWER&amp;instrument=-&amp;date=-&amp;segmentLink=17&amp;symbolCount=2&amp;segmentLink=17" TargetMode="External" Type="http://schemas.openxmlformats.org/officeDocument/2006/relationships/hyperlink"/><Relationship Id="rId317" Target="https://www.nseindia.com/live_market/dynaContent/live_watch/option_chain/optionKeys.jsp?symbolCode=234&amp;symbol=TATASTEEL&amp;symbol=TATASTEEL&amp;instrument=-&amp;date=-&amp;segmentLink=17&amp;symbolCount=2&amp;segmentLink=17" TargetMode="External" Type="http://schemas.openxmlformats.org/officeDocument/2006/relationships/hyperlink"/><Relationship Id="rId318" Target="https://www.nseindia.com/live_market/dynaContent/live_watch/option_chain/optionKeys.jsp?symbolCode=2212&amp;symbol=TCS&amp;symbol=TCS&amp;instrument=-&amp;date=-&amp;segmentLink=17&amp;symbolCount=2&amp;segmentLink=17" TargetMode="External" Type="http://schemas.openxmlformats.org/officeDocument/2006/relationships/hyperlink"/><Relationship Id="rId319" Target="https://www.nseindia.com/live_market/dynaContent/live_watch/option_chain/optionKeys.jsp?symbolCode=2421&amp;symbol=TECHM&amp;symbol=TECHM&amp;instrument=-&amp;date=-&amp;segmentLink=17&amp;symbolCount=2&amp;segmentLink=17" TargetMode="External" Type="http://schemas.openxmlformats.org/officeDocument/2006/relationships/hyperlink"/><Relationship Id="rId32" Target="https://www.nseindia.com/live_market/dynaContent/live_watch/option_chain/optionKeys.jsp?symbolCode=761&amp;symbol=BRITANNIA&amp;symbol=BRITANNIA&amp;instrument=-&amp;date=-&amp;segmentLink=17&amp;symbolCount=2&amp;segmentLink=17" TargetMode="External" Type="http://schemas.openxmlformats.org/officeDocument/2006/relationships/hyperlink"/><Relationship Id="rId320" Target="https://www.nseindia.com/live_market/dynaContent/live_watch/option_chain/optionKeys.jsp?symbolCode=233&amp;symbol=TITAN&amp;symbol=TITAN&amp;instrument=-&amp;date=-&amp;segmentLink=17&amp;symbolCount=2&amp;segmentLink=17" TargetMode="External" Type="http://schemas.openxmlformats.org/officeDocument/2006/relationships/hyperlink"/><Relationship Id="rId321" Target="https://www.nseindia.com/live_market/dynaContent/live_watch/option_chain/optionKeys.jsp?symbolCode=2523&amp;symbol=TV18BRDCST&amp;symbol=TV18BRDCST&amp;instrument=-&amp;date=-&amp;segmentLink=17&amp;symbolCount=2&amp;segmentLink=17" TargetMode="External" Type="http://schemas.openxmlformats.org/officeDocument/2006/relationships/hyperlink"/><Relationship Id="rId322" Target="https://www.nseindia.com/live_market/dynaContent/live_watch/option_chain/optionKeys.jsp?symbolCode=2348&amp;symbol=PVR&amp;symbol=PVR&amp;instrument=-&amp;date=-&amp;segmentLink=17&amp;symbolCount=2&amp;segmentLink=17" TargetMode="External" Type="http://schemas.openxmlformats.org/officeDocument/2006/relationships/hyperlink"/><Relationship Id="rId323" Target="https://www.nseindia.com/live_market/dynaContent/live_watch/option_chain/optionKeys.jsp?symbolCode=14160&amp;symbol=RBLBANK&amp;symbol=RBLBANK&amp;instrument=-&amp;date=-&amp;segmentLink=17&amp;symbolCount=2&amp;segmentLink=17" TargetMode="External" Type="http://schemas.openxmlformats.org/officeDocument/2006/relationships/hyperlink"/><Relationship Id="rId324" Target="https://www.nseindia.com/live_market/dynaContent/live_watch/option_chain/optionKeys.jsp?symbolCode=2367&amp;symbol=RCOM&amp;symbol=RCOM&amp;instrument=-&amp;date=-&amp;segmentLink=17&amp;symbolCount=2&amp;segmentLink=17" TargetMode="External" Type="http://schemas.openxmlformats.org/officeDocument/2006/relationships/hyperlink"/><Relationship Id="rId325" Target="https://www.nseindia.com/live_market/dynaContent/live_watch/option_chain/optionKeys.jsp?symbolCode=2733&amp;symbol=RECLTD&amp;symbol=RECLTD&amp;instrument=-&amp;date=-&amp;segmentLink=17&amp;symbolCount=2&amp;segmentLink=17" TargetMode="External" Type="http://schemas.openxmlformats.org/officeDocument/2006/relationships/hyperlink"/><Relationship Id="rId326" Target="https://www.nseindia.com/live_market/dynaContent/live_watch/option_chain/optionKeys.jsp?symbolCode=467&amp;symbol=ONGC&amp;symbol=ONGC&amp;instrument=-&amp;date=-&amp;segmentLink=17&amp;symbolCount=2&amp;segmentLink=17" TargetMode="External" Type="http://schemas.openxmlformats.org/officeDocument/2006/relationships/hyperlink"/><Relationship Id="rId327" Target="https://www.nseindia.com/live_market/dynaContent/live_watch/option_chain/optionKeys.jsp?symbolCode=787&amp;symbol=DABUR&amp;symbol=DABUR&amp;instrument=-&amp;date=-&amp;segmentLink=17&amp;symbolCount=2&amp;segmentLink=17" TargetMode="External" Type="http://schemas.openxmlformats.org/officeDocument/2006/relationships/hyperlink"/><Relationship Id="rId328" Target="https://www.nseindia.com/live_market/dynaContent/live_watch/option_chain/optionKeys.jsp?symbolCode=2577&amp;symbol=DISHTV&amp;symbol=DISHTV&amp;instrument=-&amp;date=-&amp;segmentLink=17&amp;symbolCount=2&amp;segmentLink=17" TargetMode="External" Type="http://schemas.openxmlformats.org/officeDocument/2006/relationships/hyperlink"/><Relationship Id="rId329" Target="https://www.nseindia.com/live_market/dynaContent/live_watch/option_chain/optionKeys.jsp?symbolCode=449&amp;symbol=EICHERMOT&amp;symbol=EICHERMOT&amp;instrument=-&amp;date=-&amp;segmentLink=17&amp;symbolCount=2&amp;segmentLink=17" TargetMode="External" Type="http://schemas.openxmlformats.org/officeDocument/2006/relationships/hyperlink"/><Relationship Id="rId33" Target="https://www.nseindia.com/live_market/dynaContent/live_watch/option_chain/optionKeys.jsp?symbolCode=1852&amp;symbol=CADILAHC&amp;symbol=CADILAHC&amp;instrument=-&amp;date=-&amp;segmentLink=17&amp;symbolCount=2&amp;segmentLink=17" TargetMode="External" Type="http://schemas.openxmlformats.org/officeDocument/2006/relationships/hyperlink"/><Relationship Id="rId330" Target="https://www.nseindia.com/live_market/dynaContent/live_watch/option_chain/optionKeys.jsp?symbolCode=1630&amp;symbol=ENGINERSIN&amp;symbol=ENGINERSIN&amp;instrument=-&amp;date=-&amp;segmentLink=17&amp;symbolCount=2&amp;segmentLink=17" TargetMode="External" Type="http://schemas.openxmlformats.org/officeDocument/2006/relationships/hyperlink"/><Relationship Id="rId331" Target="https://www.nseindia.com/live_market/dynaContent/live_watch/option_chain/optionKeys.jsp?symbolCode=1594&amp;symbol=GAIL&amp;symbol=GAIL&amp;instrument=-&amp;date=-&amp;segmentLink=17&amp;symbolCount=2&amp;segmentLink=17" TargetMode="External" Type="http://schemas.openxmlformats.org/officeDocument/2006/relationships/hyperlink"/><Relationship Id="rId332" Target="https://www.nseindia.com/live_market/dynaContent/live_watch/option_chain/optionKeys.jsp?symbolCode=2419&amp;symbol=GMRINFRA&amp;symbol=GMRINFRA&amp;instrument=-&amp;date=-&amp;segmentLink=17&amp;symbolCount=2&amp;segmentLink=17" TargetMode="External" Type="http://schemas.openxmlformats.org/officeDocument/2006/relationships/hyperlink"/><Relationship Id="rId333" Target="https://www.nseindia.com/live_market/dynaContent/live_watch/option_chain/optionKeys.jsp?symbolCode=1204&amp;symbol=GODFRYPHLP&amp;symbol=GODFRYPHLP&amp;instrument=-&amp;date=-&amp;segmentLink=17&amp;symbolCount=2&amp;segmentLink=17" TargetMode="External" Type="http://schemas.openxmlformats.org/officeDocument/2006/relationships/hyperlink"/><Relationship Id="rId334" Target="https://www.nseindia.com/live_market/dynaContent/live_watch/option_chain/optionKeys.jsp?symbolCode=1983&amp;symbol=GODREJCP&amp;symbol=GODREJCP&amp;instrument=-&amp;date=-&amp;segmentLink=17&amp;symbolCount=2&amp;segmentLink=17" TargetMode="External" Type="http://schemas.openxmlformats.org/officeDocument/2006/relationships/hyperlink"/><Relationship Id="rId335" Target="https://www.nseindia.com/live_market/dynaContent/live_watch/option_chain/optionKeys.jsp?symbolCode=1233&amp;symbol=GSFC&amp;symbol=GSFC&amp;instrument=-&amp;date=-&amp;segmentLink=17&amp;symbolCount=2&amp;segmentLink=17" TargetMode="External" Type="http://schemas.openxmlformats.org/officeDocument/2006/relationships/hyperlink"/><Relationship Id="rId336" Target="https://www.nseindia.com/live_market/dynaContent/live_watch/option_chain/optionKeys.jsp?symbolCode=2164&amp;symbol=IGL&amp;symbol=IGL&amp;instrument=-&amp;date=-&amp;segmentLink=17&amp;symbolCount=2&amp;segmentLink=17" TargetMode="External" Type="http://schemas.openxmlformats.org/officeDocument/2006/relationships/hyperlink"/><Relationship Id="rId337" Target="https://www.nseindia.com/live_market/dynaContent/live_watch/option_chain/optionKeys.jsp?symbolCode=5123&amp;symbol=L%26TFH&amp;symbol=L%26TFH&amp;instrument=-&amp;date=-&amp;segmentLink=17&amp;symbolCount=2&amp;segmentLink=17" TargetMode="External" Type="http://schemas.openxmlformats.org/officeDocument/2006/relationships/hyperlink"/><Relationship Id="rId338" Target="https://www.nseindia.com/live_market/dynaContent/live_watch/option_chain/optionKeys.jsp?symbolCode=2658&amp;symbol=KSCL&amp;symbol=KSCL&amp;instrument=-&amp;date=-&amp;segmentLink=17&amp;symbolCount=2&amp;segmentLink=17" TargetMode="External" Type="http://schemas.openxmlformats.org/officeDocument/2006/relationships/hyperlink"/><Relationship Id="rId339" Target="https://www.nseindia.com/live_market/dynaContent/live_watch/option_chain/optionKeys.jsp?symbolCode=1884&amp;symbol=KTKBANK&amp;symbol=KTKBANK&amp;instrument=-&amp;date=-&amp;segmentLink=17&amp;symbolCount=2&amp;segmentLink=17" TargetMode="External" Type="http://schemas.openxmlformats.org/officeDocument/2006/relationships/hyperlink"/><Relationship Id="rId34" Target="https://www.nseindia.com/live_market/dynaContent/live_watch/option_chain/optionKeys.jsp?symbolCode=2032&amp;symbol=CANBK&amp;symbol=CANBK&amp;instrument=-&amp;date=-&amp;segmentLink=17&amp;symbolCount=2&amp;segmentLink=17" TargetMode="External" Type="http://schemas.openxmlformats.org/officeDocument/2006/relationships/hyperlink"/><Relationship Id="rId340" Target="https://www.nseindia.com/live_market/dynaContent/live_watch/option_chain/optionKeys.jsp?symbolCode=2249&amp;symbol=NTPC&amp;symbol=NTPC&amp;instrument=-&amp;date=-&amp;segmentLink=17&amp;symbolCount=2&amp;segmentLink=17" TargetMode="External" Type="http://schemas.openxmlformats.org/officeDocument/2006/relationships/hyperlink"/><Relationship Id="rId341" Target="https://www.nseindia.com/live_market/dynaContent/live_watch/option_chain/optionKeys.jsp?symbolCode=141&amp;symbol=ORIENTBANK&amp;symbol=ORIENTBANK&amp;instrument=-&amp;date=-&amp;segmentLink=17&amp;symbolCount=2&amp;segmentLink=17" TargetMode="External" Type="http://schemas.openxmlformats.org/officeDocument/2006/relationships/hyperlink"/><Relationship Id="rId342" Target="https://www.nseindia.com/live_market/dynaContent/live_watch/option_chain/optionKeys.jsp?symbolCode=6253&amp;symbol=PCJEWELLER&amp;symbol=PCJEWELLER&amp;instrument=-&amp;date=-&amp;segmentLink=17&amp;symbolCount=2&amp;segmentLink=17" TargetMode="External" Type="http://schemas.openxmlformats.org/officeDocument/2006/relationships/hyperlink"/><Relationship Id="rId343" Target="https://www.nseindia.com/live_market/dynaContent/live_watch/option_chain/optionKeys.jsp?symbolCode=2178&amp;symbol=PETRONET&amp;symbol=PETRONET&amp;instrument=-&amp;date=-&amp;segmentLink=17&amp;symbolCount=2&amp;segmentLink=17" TargetMode="External" Type="http://schemas.openxmlformats.org/officeDocument/2006/relationships/hyperlink"/><Relationship Id="rId344" Target="https://www.nseindia.com/live_market/dynaContent/live_watch/option_chain/optionKeys.jsp?symbolCode=2536&amp;symbol=PFC&amp;symbol=PFC&amp;instrument=-&amp;date=-&amp;segmentLink=17&amp;symbolCount=2&amp;segmentLink=17" TargetMode="External" Type="http://schemas.openxmlformats.org/officeDocument/2006/relationships/hyperlink"/><Relationship Id="rId345" Target="https://www.nseindia.com/live_market/dynaContent/live_watch/option_chain/optionKeys.jsp?symbolCode=719&amp;symbol=PIDILITIND&amp;symbol=PIDILITIND&amp;instrument=-&amp;date=-&amp;segmentLink=17&amp;symbolCount=2&amp;segmentLink=17" TargetMode="External" Type="http://schemas.openxmlformats.org/officeDocument/2006/relationships/hyperlink"/><Relationship Id="rId346" Target="https://www.nseindia.com/live_market/dynaContent/live_watch/option_chain/optionKeys.jsp?symbolCode=2009&amp;symbol=PNB&amp;symbol=PNB&amp;instrument=-&amp;date=-&amp;segmentLink=17&amp;symbolCount=2&amp;segmentLink=17" TargetMode="External" Type="http://schemas.openxmlformats.org/officeDocument/2006/relationships/hyperlink"/><Relationship Id="rId347" Target="https://www.nseindia.com/live_market/dynaContent/live_watch/option_chain/optionKeys.jsp?symbolCode=2660&amp;symbol=POWERGRID&amp;symbol=POWERGRID&amp;instrument=-&amp;date=-&amp;segmentLink=17&amp;symbolCount=2&amp;segmentLink=17" TargetMode="External" Type="http://schemas.openxmlformats.org/officeDocument/2006/relationships/hyperlink"/><Relationship Id="rId348" Target="https://www.nseindia.com/live_market/dynaContent/live_watch/option_chain/optionKeys.jsp?symbolCode=2179&amp;symbol=PTC&amp;symbol=PTC&amp;instrument=-&amp;date=-&amp;segmentLink=17&amp;symbolCount=2&amp;segmentLink=17" TargetMode="External" Type="http://schemas.openxmlformats.org/officeDocument/2006/relationships/hyperlink"/><Relationship Id="rId349" Target="https://www.nseindia.com/live_market/dynaContent/live_watch/option_chain/optionKeys.jsp?symbolCode=746&amp;symbol=SAIL&amp;symbol=SAIL&amp;instrument=-&amp;date=-&amp;segmentLink=17&amp;symbolCount=2&amp;segmentLink=17" TargetMode="External" Type="http://schemas.openxmlformats.org/officeDocument/2006/relationships/hyperlink"/><Relationship Id="rId35" Target="https://www.nseindia.com/live_market/dynaContent/live_watch/option_chain/optionKeys.jsp?symbolCode=760&amp;symbol=CANFINHOME&amp;symbol=CANFINHOME&amp;instrument=-&amp;date=-&amp;segmentLink=17&amp;symbolCount=2&amp;segmentLink=17" TargetMode="External" Type="http://schemas.openxmlformats.org/officeDocument/2006/relationships/hyperlink"/><Relationship Id="rId350" Target="https://www.nseindia.com/live_market/dynaContent/live_watch/option_chain/optionKeys.jsp?symbolCode=238&amp;symbol=SBIN&amp;symbol=SBIN&amp;instrument=-&amp;date=-&amp;segmentLink=17&amp;symbolCount=2&amp;segmentLink=17" TargetMode="External" Type="http://schemas.openxmlformats.org/officeDocument/2006/relationships/hyperlink"/><Relationship Id="rId351" Target="https://www.nseindia.com/live_market/dynaContent/live_watch/option_chain/optionKeys.jsp?symbolCode=619&amp;symbol=SIEMENS&amp;symbol=SIEMENS&amp;instrument=-&amp;date=-&amp;segmentLink=17&amp;symbolCount=2&amp;segmentLink=17" TargetMode="External" Type="http://schemas.openxmlformats.org/officeDocument/2006/relationships/hyperlink"/><Relationship Id="rId352" Target="https://www.nseindia.com/live_market/dynaContent/live_watch/option_chain/optionKeys.jsp?symbolCode=1684&amp;symbol=SOUTHBANK&amp;symbol=SOUTHBANK&amp;instrument=-&amp;date=-&amp;segmentLink=17&amp;symbolCount=2&amp;segmentLink=17" TargetMode="External" Type="http://schemas.openxmlformats.org/officeDocument/2006/relationships/hyperlink"/><Relationship Id="rId353" Target="https://www.nseindia.com/live_market/dynaContent/live_watch/option_chain/optionKeys.jsp?symbolCode=581&amp;symbol=SREINFRA&amp;symbol=SREINFRA&amp;instrument=-&amp;date=-&amp;segmentLink=17&amp;symbolCount=2&amp;segmentLink=17" TargetMode="External" Type="http://schemas.openxmlformats.org/officeDocument/2006/relationships/hyperlink"/><Relationship Id="rId354" Target="https://www.nseindia.com/live_market/dynaContent/live_watch/option_chain/optionKeys.jsp?symbolCode=323&amp;symbol=SRF&amp;symbol=SRF&amp;instrument=-&amp;date=-&amp;segmentLink=17&amp;symbolCount=2&amp;segmentLink=17" TargetMode="External" Type="http://schemas.openxmlformats.org/officeDocument/2006/relationships/hyperlink"/><Relationship Id="rId355" Target="https://www.nseindia.com/live_market/dynaContent/live_watch/option_chain/optionKeys.jsp?symbolCode=1464&amp;symbol=SRTRANSFIN&amp;symbol=SRTRANSFIN&amp;instrument=-&amp;date=-&amp;segmentLink=17&amp;symbolCount=2&amp;segmentLink=17" TargetMode="External" Type="http://schemas.openxmlformats.org/officeDocument/2006/relationships/hyperlink"/><Relationship Id="rId356" Target="https://www.nseindia.com/live_market/dynaContent/live_watch/option_chain/optionKeys.jsp?symbolCode=370&amp;symbol=SUNPHARMA&amp;symbol=SUNPHARMA&amp;instrument=-&amp;date=-&amp;segmentLink=17&amp;symbolCount=2&amp;segmentLink=17" TargetMode="External" Type="http://schemas.openxmlformats.org/officeDocument/2006/relationships/hyperlink"/><Relationship Id="rId357" Target="https://www.nseindia.com/live_market/dynaContent/live_watch/option_chain/optionKeys.jsp?symbolCode=2396&amp;symbol=SUNTV&amp;symbol=SUNTV&amp;instrument=-&amp;date=-&amp;segmentLink=17&amp;symbolCount=2&amp;segmentLink=17" TargetMode="External" Type="http://schemas.openxmlformats.org/officeDocument/2006/relationships/hyperlink"/><Relationship Id="rId358" Target="https://www.nseindia.com/live_market/dynaContent/live_watch/option_chain/optionKeys.jsp?symbolCode=2328&amp;symbol=SUZLON&amp;symbol=SUZLON&amp;instrument=-&amp;date=-&amp;segmentLink=17&amp;symbolCount=2&amp;segmentLink=17" TargetMode="External" Type="http://schemas.openxmlformats.org/officeDocument/2006/relationships/hyperlink"/><Relationship Id="rId359" Target="https://www.nseindia.com/live_market/dynaContent/live_watch/option_chain/optionKeys.jsp?symbolCode=1837&amp;symbol=SYNDIBANK&amp;symbol=SYNDIBANK&amp;instrument=-&amp;date=-&amp;segmentLink=17&amp;symbolCount=2&amp;segmentLink=17" TargetMode="External" Type="http://schemas.openxmlformats.org/officeDocument/2006/relationships/hyperlink"/><Relationship Id="rId36" Target="https://www.nseindia.com/live_market/dynaContent/live_watch/option_chain/optionKeys.jsp?symbolCode=2712&amp;symbol=CAPF&amp;symbol=CAPF&amp;instrument=-&amp;date=-&amp;segmentLink=17&amp;symbolCount=2&amp;segmentLink=17" TargetMode="External" Type="http://schemas.openxmlformats.org/officeDocument/2006/relationships/hyperlink"/><Relationship Id="rId360" Target="https://www.nseindia.com/live_market/dynaContent/live_watch/option_chain/optionKeys.jsp?symbolCode=368&amp;symbol=TATAELXSI&amp;symbol=TATAELXSI&amp;instrument=-&amp;date=-&amp;segmentLink=17&amp;symbolCount=2&amp;segmentLink=17" TargetMode="External" Type="http://schemas.openxmlformats.org/officeDocument/2006/relationships/hyperlink"/><Relationship Id="rId361" Target="https://www.nseindia.com/live_market/dynaContent/live_watch/option_chain/optionKeys.jsp?symbolCode=211&amp;symbol=TATAMOTORS&amp;symbol=TATAMOTORS&amp;instrument=-&amp;date=-&amp;segmentLink=17&amp;symbolCount=2&amp;segmentLink=17" TargetMode="External" Type="http://schemas.openxmlformats.org/officeDocument/2006/relationships/hyperlink"/><Relationship Id="rId362" Target="https://www.nseindia.com/live_market/dynaContent/live_watch/option_chain/optionKeys.jsp?symbolCode=2692&amp;symbol=COLPAL&amp;symbol=COLPAL&amp;instrument=-&amp;date=-&amp;segmentLink=17&amp;symbolCount=2&amp;segmentLink=17" TargetMode="External" Type="http://schemas.openxmlformats.org/officeDocument/2006/relationships/hyperlink"/><Relationship Id="rId363" Target="https://www.nseindia.com/live_market/dynaContent/live_watch/option_chain/optionKeys.jsp?symbolCode=173&amp;symbol=CUMMINSIND&amp;symbol=CUMMINSIND&amp;instrument=-&amp;date=-&amp;segmentLink=17&amp;symbolCount=2&amp;segmentLink=17" TargetMode="External" Type="http://schemas.openxmlformats.org/officeDocument/2006/relationships/hyperlink"/><Relationship Id="rId364" Target="https://www.nseindia.com/live_market/dynaContent/live_watch/option_chain/optionKeys.jsp?symbolCode=13723&amp;symbol=EQUITAS&amp;symbol=EQUITAS&amp;instrument=-&amp;date=-&amp;segmentLink=17&amp;symbolCount=2&amp;segmentLink=17" TargetMode="External" Type="http://schemas.openxmlformats.org/officeDocument/2006/relationships/hyperlink"/><Relationship Id="rId365" Target="https://www.nseindia.com/live_market/dynaContent/live_watch/option_chain/optionKeys.jsp?symbolCode=129&amp;symbol=EXIDEIND&amp;symbol=EXIDEIND&amp;instrument=-&amp;date=-&amp;segmentLink=17&amp;symbolCount=2&amp;segmentLink=17" TargetMode="External" Type="http://schemas.openxmlformats.org/officeDocument/2006/relationships/hyperlink"/><Relationship Id="rId366" Target="https://www.nseindia.com/live_market/dynaContent/live_watch/option_chain/optionKeys.jsp?symbolCode=1816&amp;symbol=JINDALSTEL&amp;symbol=JINDALSTEL&amp;instrument=-&amp;date=-&amp;segmentLink=17&amp;symbolCount=2&amp;segmentLink=17" TargetMode="External" Type="http://schemas.openxmlformats.org/officeDocument/2006/relationships/hyperlink"/><Relationship Id="rId367" Target="https://www.nseindia.com/live_market/dynaContent/live_watch/option_chain/optionKeys.jsp?symbolCode=2203&amp;symbol=LT&amp;symbol=LT&amp;instrument=-&amp;date=-&amp;segmentLink=17&amp;symbolCount=2&amp;segmentLink=17" TargetMode="External" Type="http://schemas.openxmlformats.org/officeDocument/2006/relationships/hyperlink"/><Relationship Id="rId368" Target="https://www.nseindia.com/live_market/dynaContent/live_watch/option_chain/optionKeys.jsp?symbolCode=2374&amp;symbol=M%26MFIN&amp;symbol=M%26MFIN&amp;instrument=-&amp;date=-&amp;segmentLink=17&amp;symbolCount=2&amp;segmentLink=17" TargetMode="External" Type="http://schemas.openxmlformats.org/officeDocument/2006/relationships/hyperlink"/><Relationship Id="rId369" Target="https://www.nseindia.com/live_market/dynaContent/live_watch/option_chain/optionKeys.jsp?symbolCode=1355&amp;symbol=MARICO&amp;symbol=MARICO&amp;instrument=-&amp;date=-&amp;segmentLink=17&amp;symbolCount=2&amp;segmentLink=17" TargetMode="External" Type="http://schemas.openxmlformats.org/officeDocument/2006/relationships/hyperlink"/><Relationship Id="rId37" Target="https://www.nseindia.com/live_market/dynaContent/live_watch/option_chain/optionKeys.jsp?symbolCode=8975&amp;symbol=CASTROLIND&amp;symbol=CASTROLIND&amp;instrument=-&amp;date=-&amp;segmentLink=17&amp;symbolCount=2&amp;segmentLink=17" TargetMode="External" Type="http://schemas.openxmlformats.org/officeDocument/2006/relationships/hyperlink"/><Relationship Id="rId370" Target="https://www.nseindia.com/live_market/dynaContent/live_watch/option_chain/optionKeys.jsp?symbolCode=1989&amp;symbol=MCDOWELL-N&amp;symbol=MCDOWELL-N&amp;instrument=-&amp;date=-&amp;segmentLink=17&amp;symbolCount=2&amp;segmentLink=17" TargetMode="External" Type="http://schemas.openxmlformats.org/officeDocument/2006/relationships/hyperlink"/><Relationship Id="rId371" Target="https://www.nseindia.com/live_market/dynaContent/live_watch/option_chain/optionKeys.jsp?symbolCode=1193&amp;symbol=MFSL&amp;symbol=MFSL&amp;instrument=-&amp;date=-&amp;segmentLink=17&amp;symbolCount=2&amp;segmentLink=17" TargetMode="External" Type="http://schemas.openxmlformats.org/officeDocument/2006/relationships/hyperlink"/><Relationship Id="rId372" Target="https://www.nseindia.com/live_market/dynaContent/live_watch/option_chain/optionKeys.jsp?symbolCode=2213&amp;symbol=NIITTECH&amp;symbol=NIITTECH&amp;instrument=-&amp;date=-&amp;segmentLink=17&amp;symbolCount=2&amp;segmentLink=17" TargetMode="External" Type="http://schemas.openxmlformats.org/officeDocument/2006/relationships/hyperlink"/><Relationship Id="rId373" Target="https://www.nseindia.com/live_market/dynaContent/live_watch/option_chain/optionKeys.jsp?symbolCode=226&amp;symbol=RELINFRA&amp;symbol=RELINFRA&amp;instrument=-&amp;date=-&amp;segmentLink=17&amp;symbolCount=2&amp;segmentLink=17" TargetMode="External" Type="http://schemas.openxmlformats.org/officeDocument/2006/relationships/hyperlink"/><Relationship Id="rId374" Target="https://www.nseindia.com/live_market/dynaContent/live_watch/option_chain/optionKeys.jsp?symbolCode=-10002&amp;symbol=NIFTY&amp;symbol=NIFTY&amp;instrument=-&amp;date=-&amp;segmentLink=17&amp;symbolCount=2&amp;segmentLink=17" TargetMode="External" Type="http://schemas.openxmlformats.org/officeDocument/2006/relationships/hyperlink"/><Relationship Id="rId38" Target="https://www.nseindia.com/live_market/dynaContent/live_watch/option_chain/optionKeys.jsp?symbolCode=2711&amp;symbol=CEATLTD&amp;symbol=CEATLTD&amp;instrument=-&amp;date=-&amp;segmentLink=17&amp;symbolCount=2&amp;segmentLink=17" TargetMode="External" Type="http://schemas.openxmlformats.org/officeDocument/2006/relationships/hyperlink"/><Relationship Id="rId39" Target="https://www.nseindia.com/live_market/dynaContent/live_watch/option_chain/optionKeys.jsp?symbolCode=295&amp;symbol=CENTURYTEX&amp;symbol=CENTURYTEX&amp;instrument=-&amp;date=-&amp;segmentLink=17&amp;symbolCount=2&amp;segmentLink=17" TargetMode="External" Type="http://schemas.openxmlformats.org/officeDocument/2006/relationships/hyperlink"/><Relationship Id="rId4" Target="https://www.nseindia.com/live_market/dynaContent/live_watch/option_chain/optionKeys.jsp?symbolCode=2901&amp;symbol=ADANIPOWER&amp;symbol=ADANIPOWER&amp;instrument=-&amp;date=-&amp;segmentLink=17&amp;symbolCount=2&amp;segmentLink=17" TargetMode="External" Type="http://schemas.openxmlformats.org/officeDocument/2006/relationships/hyperlink"/><Relationship Id="rId40" Target="https://www.nseindia.com/live_market/dynaContent/live_watch/option_chain/optionKeys.jsp?symbolCode=1245&amp;symbol=CESC&amp;symbol=CESC&amp;instrument=-&amp;date=-&amp;segmentLink=17&amp;symbolCount=2&amp;segmentLink=17" TargetMode="External" Type="http://schemas.openxmlformats.org/officeDocument/2006/relationships/hyperlink"/><Relationship Id="rId41" Target="https://www.nseindia.com/live_market/dynaContent/live_watch/option_chain/optionKeys.jsp?symbolCode=1241&amp;symbol=CGPOWER&amp;symbol=CGPOWER&amp;instrument=-&amp;date=-&amp;segmentLink=17&amp;symbolCount=2&amp;segmentLink=17" TargetMode="External" Type="http://schemas.openxmlformats.org/officeDocument/2006/relationships/hyperlink"/><Relationship Id="rId42" Target="https://www.nseindia.com/live_market/dynaContent/live_watch/option_chain/optionKeys.jsp?symbolCode=13723&amp;symbol=EQUITAS&amp;symbol=EQUITAS&amp;instrument=-&amp;date=-&amp;segmentLink=17&amp;symbolCount=2&amp;segmentLink=17" TargetMode="External" Type="http://schemas.openxmlformats.org/officeDocument/2006/relationships/hyperlink"/><Relationship Id="rId43" Target="https://www.nseindia.com/live_market/dynaContent/live_watch/option_chain/optionKeys.jsp?symbolCode=797&amp;symbol=HDFCBANK&amp;symbol=HDFCBANK&amp;instrument=-&amp;date=-&amp;segmentLink=17&amp;symbolCount=2&amp;segmentLink=17" TargetMode="External" Type="http://schemas.openxmlformats.org/officeDocument/2006/relationships/hyperlink"/><Relationship Id="rId44" Target="https://www.nseindia.com/live_market/dynaContent/live_watch/option_chain/optionKeys.jsp?symbolCode=795&amp;symbol=HEROMOTOCO&amp;symbol=HEROMOTOCO&amp;instrument=-&amp;date=-&amp;segmentLink=17&amp;symbolCount=2&amp;segmentLink=17" TargetMode="External" Type="http://schemas.openxmlformats.org/officeDocument/2006/relationships/hyperlink"/><Relationship Id="rId45" Target="https://www.nseindia.com/live_market/dynaContent/live_watch/option_chain/optionKeys.jsp?symbolCode=293&amp;symbol=INDIACEM&amp;symbol=INDIACEM&amp;instrument=-&amp;date=-&amp;segmentLink=17&amp;symbolCount=2&amp;segmentLink=17" TargetMode="External" Type="http://schemas.openxmlformats.org/officeDocument/2006/relationships/hyperlink"/><Relationship Id="rId46" Target="https://www.nseindia.com/live_market/dynaContent/live_watch/option_chain/optionKeys.jsp?symbolCode=2540&amp;symbol=INDIANB&amp;symbol=INDIANB&amp;instrument=-&amp;date=-&amp;segmentLink=17&amp;symbolCount=2&amp;segmentLink=17" TargetMode="External" Type="http://schemas.openxmlformats.org/officeDocument/2006/relationships/hyperlink"/><Relationship Id="rId47" Target="https://www.nseindia.com/live_market/dynaContent/live_watch/option_chain/optionKeys.jsp?symbolCode=2264&amp;symbol=JETAIRWAYS&amp;symbol=JETAIRWAYS&amp;instrument=-&amp;date=-&amp;segmentLink=17&amp;symbolCount=2&amp;segmentLink=17" TargetMode="External" Type="http://schemas.openxmlformats.org/officeDocument/2006/relationships/hyperlink"/><Relationship Id="rId48" Target="https://www.nseindia.com/live_market/dynaContent/live_watch/option_chain/optionKeys.jsp?symbolCode=818&amp;symbol=ITC&amp;symbol=ITC&amp;instrument=-&amp;date=-&amp;segmentLink=17&amp;symbolCount=2&amp;segmentLink=17" TargetMode="External" Type="http://schemas.openxmlformats.org/officeDocument/2006/relationships/hyperlink"/><Relationship Id="rId49" Target="https://www.nseindia.com/live_market/dynaContent/live_watch/option_chain/optionKeys.jsp?symbolCode=1118&amp;symbol=KOTAKBANK&amp;symbol=KOTAKBANK&amp;instrument=-&amp;date=-&amp;segmentLink=17&amp;symbolCount=2&amp;segmentLink=17" TargetMode="External" Type="http://schemas.openxmlformats.org/officeDocument/2006/relationships/hyperlink"/><Relationship Id="rId5" Target="https://www.nseindia.com/live_market/dynaContent/live_watch/option_chain/optionKeys.jsp?symbolCode=1894&amp;symbol=AJANTPHARM&amp;symbol=AJANTPHARM&amp;instrument=-&amp;date=-&amp;segmentLink=17&amp;symbolCount=2&amp;segmentLink=17" TargetMode="External" Type="http://schemas.openxmlformats.org/officeDocument/2006/relationships/hyperlink"/><Relationship Id="rId50" Target="https://www.nseindia.com/live_market/dynaContent/live_watch/option_chain/optionKeys.jsp?symbolCode=1826&amp;symbol=KPIT&amp;symbol=KPIT&amp;instrument=-&amp;date=-&amp;segmentLink=17&amp;symbolCount=2&amp;segmentLink=17" TargetMode="External" Type="http://schemas.openxmlformats.org/officeDocument/2006/relationships/hyperlink"/><Relationship Id="rId51" Target="https://www.nseindia.com/live_market/dynaContent/live_watch/option_chain/optionKeys.jsp?symbolCode=3317&amp;symbol=MANAPPURAM&amp;symbol=MANAPPURAM&amp;instrument=-&amp;date=-&amp;segmentLink=17&amp;symbolCount=2&amp;segmentLink=17" TargetMode="External" Type="http://schemas.openxmlformats.org/officeDocument/2006/relationships/hyperlink"/><Relationship Id="rId52" Target="https://www.nseindia.com/live_market/dynaContent/live_watch/option_chain/optionKeys.jsp?symbolCode=1385&amp;symbol=MOTHERSUMI&amp;symbol=MOTHERSUMI&amp;instrument=-&amp;date=-&amp;segmentLink=17&amp;symbolCount=2&amp;segmentLink=17" TargetMode="External" Type="http://schemas.openxmlformats.org/officeDocument/2006/relationships/hyperlink"/><Relationship Id="rId53" Target="https://www.nseindia.com/live_market/dynaContent/live_watch/option_chain/optionKeys.jsp?symbolCode=144&amp;symbol=PEL&amp;symbol=PEL&amp;instrument=-&amp;date=-&amp;segmentLink=17&amp;symbolCount=2&amp;segmentLink=17" TargetMode="External" Type="http://schemas.openxmlformats.org/officeDocument/2006/relationships/hyperlink"/><Relationship Id="rId54" Target="https://www.nseindia.com/live_market/dynaContent/live_watch/option_chain/optionKeys.jsp?symbolCode=104&amp;symbol=RAYMOND&amp;symbol=RAYMOND&amp;instrument=-&amp;date=-&amp;segmentLink=17&amp;symbolCount=2&amp;segmentLink=17" TargetMode="External" Type="http://schemas.openxmlformats.org/officeDocument/2006/relationships/hyperlink"/><Relationship Id="rId55" Target="https://www.nseindia.com/live_market/dynaContent/live_watch/option_chain/optionKeys.jsp?symbolCode=2714&amp;symbol=RPOWER&amp;symbol=RPOWER&amp;instrument=-&amp;date=-&amp;segmentLink=17&amp;symbolCount=2&amp;segmentLink=17" TargetMode="External" Type="http://schemas.openxmlformats.org/officeDocument/2006/relationships/hyperlink"/><Relationship Id="rId56" Target="https://www.nseindia.com/live_market/dynaContent/live_watch/option_chain/optionKeys.jsp?symbolCode=1849&amp;symbol=STAR&amp;symbol=STAR&amp;instrument=-&amp;date=-&amp;segmentLink=17&amp;symbolCount=2&amp;segmentLink=17" TargetMode="External" Type="http://schemas.openxmlformats.org/officeDocument/2006/relationships/hyperlink"/><Relationship Id="rId57" Target="https://www.nseindia.com/live_market/dynaContent/live_watch/option_chain/optionKeys.jsp?symbolCode=1098&amp;symbol=TATAGLOBAL&amp;symbol=TATAGLOBAL&amp;instrument=-&amp;date=-&amp;segmentLink=17&amp;symbolCount=2&amp;segmentLink=17" TargetMode="External" Type="http://schemas.openxmlformats.org/officeDocument/2006/relationships/hyperlink"/><Relationship Id="rId58" Target="https://www.nseindia.com/live_market/dynaContent/live_watch/option_chain/optionKeys.jsp?symbolCode=2466&amp;symbol=TORNTPOWER&amp;symbol=TORNTPOWER&amp;instrument=-&amp;date=-&amp;segmentLink=17&amp;symbolCount=2&amp;segmentLink=17" TargetMode="External" Type="http://schemas.openxmlformats.org/officeDocument/2006/relationships/hyperlink"/><Relationship Id="rId59" Target="https://www.nseindia.com/live_market/dynaContent/live_watch/option_chain/optionKeys.jsp?symbolCode=2170&amp;symbol=UPL&amp;symbol=UPL&amp;instrument=-&amp;date=-&amp;segmentLink=17&amp;symbolCount=2&amp;segmentLink=17" TargetMode="External" Type="http://schemas.openxmlformats.org/officeDocument/2006/relationships/hyperlink"/><Relationship Id="rId6" Target="https://www.nseindia.com/live_market/dynaContent/live_watch/option_chain/optionKeys.jsp?symbolCode=2029&amp;symbol=ALBK&amp;symbol=ALBK&amp;instrument=-&amp;date=-&amp;segmentLink=17&amp;symbolCount=2&amp;segmentLink=17" TargetMode="External" Type="http://schemas.openxmlformats.org/officeDocument/2006/relationships/hyperlink"/><Relationship Id="rId60" Target="https://www.nseindia.com/live_market/dynaContent/live_watch/option_chain/optionKeys.jsp?symbolCode=5660&amp;symbol=MCX&amp;symbol=MCX&amp;instrument=-&amp;date=-&amp;segmentLink=17&amp;symbolCount=2&amp;segmentLink=17" TargetMode="External" Type="http://schemas.openxmlformats.org/officeDocument/2006/relationships/hyperlink"/><Relationship Id="rId61" Target="https://www.nseindia.com/live_market/dynaContent/live_watch/option_chain/optionKeys.jsp?symbolCode=2541&amp;symbol=MINDTREE&amp;symbol=MINDTREE&amp;instrument=-&amp;date=-&amp;segmentLink=17&amp;symbolCount=2&amp;segmentLink=17" TargetMode="External" Type="http://schemas.openxmlformats.org/officeDocument/2006/relationships/hyperlink"/><Relationship Id="rId62" Target="https://www.nseindia.com/live_market/dynaContent/live_watch/option_chain/optionKeys.jsp?symbolCode=679&amp;symbol=M%26M&amp;symbol=M%26M&amp;instrument=-&amp;date=-&amp;segmentLink=17&amp;symbolCount=2&amp;segmentLink=17" TargetMode="External" Type="http://schemas.openxmlformats.org/officeDocument/2006/relationships/hyperlink"/><Relationship Id="rId63" Target="https://www.nseindia.com/live_market/dynaContent/live_watch/option_chain/optionKeys.jsp?symbolCode=1988&amp;symbol=LUPIN&amp;symbol=LUPIN&amp;instrument=-&amp;date=-&amp;segmentLink=17&amp;symbolCount=2&amp;segmentLink=17" TargetMode="External" Type="http://schemas.openxmlformats.org/officeDocument/2006/relationships/hyperlink"/><Relationship Id="rId64" Target="https://www.nseindia.com/live_market/dynaContent/live_watch/option_chain/optionKeys.jsp?symbolCode=946&amp;symbol=LICHSGFIN&amp;symbol=LICHSGFIN&amp;instrument=-&amp;date=-&amp;segmentLink=17&amp;symbolCount=2&amp;segmentLink=17" TargetMode="External" Type="http://schemas.openxmlformats.org/officeDocument/2006/relationships/hyperlink"/><Relationship Id="rId65" Target="https://www.nseindia.com/live_market/dynaContent/live_watch/option_chain/optionKeys.jsp?symbolCode=3061&amp;symbol=JUBLFOOD&amp;symbol=JUBLFOOD&amp;instrument=-&amp;date=-&amp;segmentLink=17&amp;symbolCount=2&amp;segmentLink=17" TargetMode="External" Type="http://schemas.openxmlformats.org/officeDocument/2006/relationships/hyperlink"/><Relationship Id="rId66" Target="https://www.nseindia.com/live_market/dynaContent/live_watch/option_chain/optionKeys.jsp?symbolCode=180&amp;symbol=INFY&amp;symbol=INFY&amp;instrument=-&amp;date=-&amp;segmentLink=17&amp;symbolCount=2&amp;segmentLink=17" TargetMode="External" Type="http://schemas.openxmlformats.org/officeDocument/2006/relationships/hyperlink"/><Relationship Id="rId67" Target="https://www.nseindia.com/live_market/dynaContent/live_watch/option_chain/optionKeys.jsp?symbolCode=673&amp;symbol=IFCI&amp;symbol=IFCI&amp;instrument=-&amp;date=-&amp;segmentLink=17&amp;symbolCount=2&amp;segmentLink=17" TargetMode="External" Type="http://schemas.openxmlformats.org/officeDocument/2006/relationships/hyperlink"/><Relationship Id="rId68" Target="https://www.nseindia.com/live_market/dynaContent/live_watch/option_chain/optionKeys.jsp?symbolCode=7057&amp;symbol=IBULHSGFIN&amp;symbol=IBULHSGFIN&amp;instrument=-&amp;date=-&amp;segmentLink=17&amp;symbolCount=2&amp;segmentLink=17" TargetMode="External" Type="http://schemas.openxmlformats.org/officeDocument/2006/relationships/hyperlink"/><Relationship Id="rId69" Target="https://www.nseindia.com/live_market/dynaContent/live_watch/option_chain/optionKeys.jsp?symbolCode=1231&amp;symbol=HINDZINC&amp;symbol=HINDZINC&amp;instrument=-&amp;date=-&amp;segmentLink=17&amp;symbolCount=2&amp;segmentLink=17" TargetMode="External" Type="http://schemas.openxmlformats.org/officeDocument/2006/relationships/hyperlink"/><Relationship Id="rId7" Target="https://www.nseindia.com/live_market/dynaContent/live_watch/option_chain/optionKeys.jsp?symbolCode=421&amp;symbol=AMARAJABAT&amp;symbol=AMARAJABAT&amp;instrument=-&amp;date=-&amp;segmentLink=17&amp;symbolCount=2&amp;segmentLink=17" TargetMode="External" Type="http://schemas.openxmlformats.org/officeDocument/2006/relationships/hyperlink"/><Relationship Id="rId70" Target="https://www.nseindia.com/live_market/dynaContent/live_watch/option_chain/optionKeys.jsp?symbolCode=1828&amp;symbol=HCLTECH&amp;symbol=HCLTECH&amp;instrument=-&amp;date=-&amp;segmentLink=17&amp;symbolCount=2&amp;segmentLink=17" TargetMode="External" Type="http://schemas.openxmlformats.org/officeDocument/2006/relationships/hyperlink"/><Relationship Id="rId71" Target="https://www.nseindia.com/live_market/dynaContent/live_watch/option_chain/optionKeys.jsp?symbolCode=1853&amp;symbol=GLENMARK&amp;symbol=GLENMARK&amp;instrument=-&amp;date=-&amp;segmentLink=17&amp;symbolCount=2&amp;segmentLink=17" TargetMode="External" Type="http://schemas.openxmlformats.org/officeDocument/2006/relationships/hyperlink"/><Relationship Id="rId72" Target="https://www.nseindia.com/live_market/dynaContent/live_watch/option_chain/optionKeys.jsp?symbolCode=251&amp;symbol=DRREDDY&amp;symbol=DRREDDY&amp;instrument=-&amp;date=-&amp;segmentLink=17&amp;symbolCount=2&amp;segmentLink=17" TargetMode="External" Type="http://schemas.openxmlformats.org/officeDocument/2006/relationships/hyperlink"/><Relationship Id="rId73" Target="https://www.nseindia.com/live_market/dynaContent/live_watch/option_chain/optionKeys.jsp?symbolCode=173&amp;symbol=CUMMINSIND&amp;symbol=CUMMINSIND&amp;instrument=-&amp;date=-&amp;segmentLink=17&amp;symbolCount=2&amp;segmentLink=17" TargetMode="External" Type="http://schemas.openxmlformats.org/officeDocument/2006/relationships/hyperlink"/><Relationship Id="rId74" Target="https://www.nseindia.com/live_market/dynaContent/live_watch/option_chain/optionKeys.jsp?symbolCode=3691&amp;symbol=COALINDIA&amp;symbol=COALINDIA&amp;instrument=-&amp;date=-&amp;segmentLink=17&amp;symbolCount=2&amp;segmentLink=17" TargetMode="External" Type="http://schemas.openxmlformats.org/officeDocument/2006/relationships/hyperlink"/><Relationship Id="rId75" Target="https://www.nseindia.com/live_market/dynaContent/live_watch/option_chain/optionKeys.jsp?symbolCode=792&amp;symbol=CIPLA&amp;symbol=CIPLA&amp;instrument=-&amp;date=-&amp;segmentLink=17&amp;symbolCount=2&amp;segmentLink=17" TargetMode="External" Type="http://schemas.openxmlformats.org/officeDocument/2006/relationships/hyperlink"/><Relationship Id="rId76" Target="https://www.nseindia.com/live_market/dynaContent/live_watch/option_chain/optionKeys.jsp?symbolCode=2622&amp;symbol=DLF&amp;symbol=DLF&amp;instrument=-&amp;date=-&amp;segmentLink=17&amp;symbolCount=2&amp;segmentLink=17" TargetMode="External" Type="http://schemas.openxmlformats.org/officeDocument/2006/relationships/hyperlink"/><Relationship Id="rId77" Target="https://www.nseindia.com/live_market/dynaContent/live_watch/option_chain/optionKeys.jsp?symbolCode=2296&amp;symbol=GRANULES&amp;symbol=GRANULES&amp;instrument=-&amp;date=-&amp;segmentLink=17&amp;symbolCount=2&amp;segmentLink=17" TargetMode="External" Type="http://schemas.openxmlformats.org/officeDocument/2006/relationships/hyperlink"/><Relationship Id="rId78" Target="https://www.nseindia.com/live_market/dynaContent/live_watch/option_chain/optionKeys.jsp?symbolCode=2130&amp;symbol=GODREJIND&amp;symbol=GODREJIND&amp;instrument=-&amp;date=-&amp;segmentLink=17&amp;symbolCount=2&amp;segmentLink=17" TargetMode="External" Type="http://schemas.openxmlformats.org/officeDocument/2006/relationships/hyperlink"/><Relationship Id="rId79" Target="https://www.nseindia.com/live_market/dynaContent/live_watch/option_chain/optionKeys.jsp?symbolCode=1853&amp;symbol=GLENMARK&amp;symbol=GLENMARK&amp;instrument=-&amp;date=-&amp;segmentLink=17&amp;symbolCount=2&amp;segmentLink=17" TargetMode="External" Type="http://schemas.openxmlformats.org/officeDocument/2006/relationships/hyperlink"/><Relationship Id="rId8" Target="https://www.nseindia.com/live_market/dynaContent/live_watch/option_chain/optionKeys.jsp?symbolCode=1235&amp;symbol=AMBUJACEM&amp;symbol=AMBUJACEM&amp;instrument=-&amp;date=-&amp;segmentLink=17&amp;symbolCount=2&amp;segmentLink=17" TargetMode="External" Type="http://schemas.openxmlformats.org/officeDocument/2006/relationships/hyperlink"/><Relationship Id="rId80" Target="https://www.nseindia.com/live_market/dynaContent/live_watch/option_chain/optionKeys.jsp?symbolCode=940&amp;symbol=DHFL&amp;symbol=DHFL&amp;instrument=-&amp;date=-&amp;segmentLink=17&amp;symbolCount=2&amp;segmentLink=17" TargetMode="External" Type="http://schemas.openxmlformats.org/officeDocument/2006/relationships/hyperlink"/><Relationship Id="rId81" Target="https://www.nseindia.com/live_market/dynaContent/live_watch/option_chain/optionKeys.jsp?symbolCode=2132&amp;symbol=DIVISLAB&amp;symbol=DIVISLAB&amp;instrument=-&amp;date=-&amp;segmentLink=17&amp;symbolCount=2&amp;segmentLink=17" TargetMode="External" Type="http://schemas.openxmlformats.org/officeDocument/2006/relationships/hyperlink"/><Relationship Id="rId82" Target="https://www.nseindia.com/live_market/dynaContent/live_watch/option_chain/optionKeys.jsp?symbolCode=798&amp;symbol=HDFC&amp;symbol=HDFC&amp;instrument=-&amp;date=-&amp;segmentLink=17&amp;symbolCount=2&amp;segmentLink=17" TargetMode="External" Type="http://schemas.openxmlformats.org/officeDocument/2006/relationships/hyperlink"/><Relationship Id="rId83" Target="https://www.nseindia.com/live_market/dynaContent/live_watch/option_chain/optionKeys.jsp?symbolCode=1931&amp;symbol=HAVELLS&amp;symbol=HAVELLS&amp;instrument=-&amp;date=-&amp;segmentLink=17&amp;symbolCount=2&amp;segmentLink=17" TargetMode="External" Type="http://schemas.openxmlformats.org/officeDocument/2006/relationships/hyperlink"/><Relationship Id="rId84" Target="https://www.nseindia.com/live_market/dynaContent/live_watch/option_chain/optionKeys.jsp?symbolCode=1234&amp;symbol=GRASIM&amp;symbol=GRASIM&amp;instrument=-&amp;date=-&amp;segmentLink=17&amp;symbolCount=2&amp;segmentLink=17" TargetMode="External" Type="http://schemas.openxmlformats.org/officeDocument/2006/relationships/hyperlink"/><Relationship Id="rId85" Target="https://www.nseindia.com/live_market/dynaContent/live_watch/option_chain/optionKeys.jsp?symbolCode=309&amp;symbol=FEDERALBNK&amp;symbol=FEDERALBNK&amp;instrument=-&amp;date=-&amp;segmentLink=17&amp;symbolCount=2&amp;segmentLink=17" TargetMode="External" Type="http://schemas.openxmlformats.org/officeDocument/2006/relationships/hyperlink"/><Relationship Id="rId86" Target="https://www.nseindia.com/live_market/dynaContent/live_watch/option_chain/optionKeys.jsp?symbolCode=1232&amp;symbol=HINDUNILVR&amp;symbol=HINDUNILVR&amp;instrument=-&amp;date=-&amp;segmentLink=17&amp;symbolCount=2&amp;segmentLink=17" TargetMode="External" Type="http://schemas.openxmlformats.org/officeDocument/2006/relationships/hyperlink"/><Relationship Id="rId87" Target="https://www.nseindia.com/live_market/dynaContent/live_watch/option_chain/optionKeys.jsp?symbolCode=1606&amp;symbol=ICICIBANK&amp;symbol=ICICIBANK&amp;instrument=-&amp;date=-&amp;segmentLink=17&amp;symbolCount=2&amp;segmentLink=17" TargetMode="External" Type="http://schemas.openxmlformats.org/officeDocument/2006/relationships/hyperlink"/><Relationship Id="rId88" Target="https://www.nseindia.com/live_market/dynaContent/live_watch/option_chain/optionKeys.jsp?symbolCode=756&amp;symbol=IDBI&amp;symbol=IDBI&amp;instrument=-&amp;date=-&amp;segmentLink=17&amp;symbolCount=2&amp;segmentLink=17" TargetMode="External" Type="http://schemas.openxmlformats.org/officeDocument/2006/relationships/hyperlink"/><Relationship Id="rId89" Target="https://www.nseindia.com/live_market/dynaContent/live_watch/option_chain/optionKeys.jsp?symbolCode=2548&amp;symbol=IDEA&amp;symbol=IDEA&amp;instrument=-&amp;date=-&amp;segmentLink=17&amp;symbolCount=2&amp;segmentLink=17" TargetMode="External" Type="http://schemas.openxmlformats.org/officeDocument/2006/relationships/hyperlink"/><Relationship Id="rId9" Target="https://www.nseindia.com/live_market/dynaContent/live_watch/option_chain/optionKeys.jsp?symbolCode=417&amp;symbol=APOLLOHOSP&amp;symbol=APOLLOHOSP&amp;instrument=-&amp;date=-&amp;segmentLink=17&amp;symbolCount=2&amp;segmentLink=17" TargetMode="External" Type="http://schemas.openxmlformats.org/officeDocument/2006/relationships/hyperlink"/><Relationship Id="rId90" Target="https://www.nseindia.com/live_market/dynaContent/live_watch/option_chain/optionKeys.jsp?symbolCode=13160&amp;symbol=IDFCBANK&amp;symbol=IDFCBANK&amp;instrument=-&amp;date=-&amp;segmentLink=17&amp;symbolCount=2&amp;segmentLink=17" TargetMode="External" Type="http://schemas.openxmlformats.org/officeDocument/2006/relationships/hyperlink"/><Relationship Id="rId91" Target="https://www.nseindia.com/live_market/dynaContent/live_watch/option_chain/optionKeys.jsp?symbolCode=2314&amp;symbol=IDFC&amp;symbol=IDFC&amp;instrument=-&amp;date=-&amp;segmentLink=17&amp;symbolCount=2&amp;segmentLink=17" TargetMode="External" Type="http://schemas.openxmlformats.org/officeDocument/2006/relationships/hyperlink"/><Relationship Id="rId92" Target="https://www.nseindia.com/live_market/dynaContent/live_watch/option_chain/optionKeys.jsp?symbolCode=13226&amp;symbol=INDIGO&amp;symbol=INDIGO&amp;instrument=-&amp;date=-&amp;segmentLink=17&amp;symbolCount=2&amp;segmentLink=17" TargetMode="External" Type="http://schemas.openxmlformats.org/officeDocument/2006/relationships/hyperlink"/><Relationship Id="rId93" Target="https://www.nseindia.com/live_market/dynaContent/live_watch/option_chain/optionKeys.jsp?symbolCode=1656&amp;symbol=INDUSINDBK&amp;symbol=INDUSINDBK&amp;instrument=-&amp;date=-&amp;segmentLink=17&amp;symbolCount=2&amp;segmentLink=17" TargetMode="External" Type="http://schemas.openxmlformats.org/officeDocument/2006/relationships/hyperlink"/><Relationship Id="rId94" Target="https://www.nseindia.com/live_market/dynaContent/live_watch/option_chain/optionKeys.jsp?symbolCode=13663&amp;symbol=INFIBEAM&amp;symbol=INFIBEAM&amp;instrument=-&amp;date=-&amp;segmentLink=17&amp;symbolCount=2&amp;segmentLink=17" TargetMode="External" Type="http://schemas.openxmlformats.org/officeDocument/2006/relationships/hyperlink"/><Relationship Id="rId95" Target="https://www.nseindia.com/live_market/dynaContent/live_watch/option_chain/optionKeys.jsp?symbolCode=6258&amp;symbol=INFRATEL&amp;symbol=INFRATEL&amp;instrument=-&amp;date=-&amp;segmentLink=17&amp;symbolCount=2&amp;segmentLink=17" TargetMode="External" Type="http://schemas.openxmlformats.org/officeDocument/2006/relationships/hyperlink"/><Relationship Id="rId96" Target="https://www.nseindia.com/live_market/dynaContent/live_watch/option_chain/optionKeys.jsp?symbolCode=224&amp;symbol=ESCORTS&amp;symbol=ESCORTS&amp;instrument=-&amp;date=-&amp;segmentLink=17&amp;symbolCount=2&amp;segmentLink=17" TargetMode="External" Type="http://schemas.openxmlformats.org/officeDocument/2006/relationships/hyperlink"/><Relationship Id="rId97" Target="https://www.nseindia.com/live_market/dynaContent/live_watch/option_chain/optionKeys.jsp?symbolCode=221&amp;symbol=HINDPETRO&amp;symbol=HINDPETRO&amp;instrument=-&amp;date=-&amp;segmentLink=17&amp;symbolCount=2&amp;segmentLink=17" TargetMode="External" Type="http://schemas.openxmlformats.org/officeDocument/2006/relationships/hyperlink"/><Relationship Id="rId98" Target="https://www.nseindia.com/live_market/dynaContent/live_watch/option_chain/optionKeys.jsp?symbolCode=1230&amp;symbol=HINDALCO&amp;symbol=HINDALCO&amp;instrument=-&amp;date=-&amp;segmentLink=17&amp;symbolCount=2&amp;segmentLink=17" TargetMode="External" Type="http://schemas.openxmlformats.org/officeDocument/2006/relationships/hyperlink"/><Relationship Id="rId99" Target="https://www.nseindia.com/live_market/dynaContent/live_watch/option_chain/optionKeys.jsp?symbolCode=2020&amp;symbol=HEXAWARE&amp;symbol=HEXAWARE&amp;instrument=-&amp;date=-&amp;segmentLink=17&amp;symbolCount=2&amp;segmentLink=17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0"/>
  <sheetViews>
    <sheetView topLeftCell="A194" workbookViewId="0">
      <selection sqref="A1:M210"/>
    </sheetView>
  </sheetViews>
  <sheetFormatPr baseColWidth="10" defaultColWidth="8.83203125" defaultRowHeight="15" x14ac:dyDescent="0.2"/>
  <cols>
    <col min="2" max="8" bestFit="true" customWidth="true" width="9.33203125" collapsed="true"/>
    <col min="9" max="11" bestFit="true" customWidth="true" width="9.83203125" collapsed="true"/>
    <col min="12" max="13" bestFit="true" customWidth="true" width="9.33203125" collapsed="true"/>
  </cols>
  <sheetData>
    <row r="1" spans="1:13" ht="16" x14ac:dyDescent="0.2">
      <c r="A1" s="27" t="s">
        <v>419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3" ht="24" x14ac:dyDescent="0.2">
      <c r="A2" s="8" t="s">
        <v>420</v>
      </c>
      <c r="B2" s="9" t="s">
        <v>421</v>
      </c>
      <c r="C2" s="9" t="s">
        <v>422</v>
      </c>
      <c r="D2" s="9" t="s">
        <v>423</v>
      </c>
      <c r="E2" s="9" t="s">
        <v>424</v>
      </c>
      <c r="F2" s="9" t="s">
        <v>425</v>
      </c>
      <c r="G2" s="9" t="s">
        <v>426</v>
      </c>
      <c r="H2" s="9" t="s">
        <v>427</v>
      </c>
      <c r="I2" s="9" t="s">
        <v>428</v>
      </c>
      <c r="J2" s="9" t="s">
        <v>429</v>
      </c>
      <c r="K2" s="9" t="s">
        <v>430</v>
      </c>
      <c r="L2" s="10" t="s">
        <v>431</v>
      </c>
      <c r="M2" s="10" t="s">
        <v>432</v>
      </c>
    </row>
    <row r="3" spans="1:13" x14ac:dyDescent="0.2">
      <c r="A3" s="11" t="s">
        <v>100</v>
      </c>
      <c r="B3" s="12">
        <v>4000</v>
      </c>
      <c r="C3" s="13">
        <v>62.65</v>
      </c>
      <c r="D3" s="13">
        <v>23.39</v>
      </c>
      <c r="E3" s="13">
        <v>86.04</v>
      </c>
      <c r="F3" s="13">
        <v>23.62</v>
      </c>
      <c r="G3" s="13">
        <v>8.82</v>
      </c>
      <c r="H3" s="13">
        <v>32.44</v>
      </c>
      <c r="I3" s="12">
        <v>94480</v>
      </c>
      <c r="J3" s="12">
        <v>35272.120000000003</v>
      </c>
      <c r="K3" s="12">
        <v>129752.12</v>
      </c>
      <c r="L3" s="14">
        <f>K3*2*3%/B3</f>
        <v>1.9462817999999997</v>
      </c>
      <c r="M3" s="14">
        <f>K3*3%/B3</f>
        <v>0.97314089999999986</v>
      </c>
    </row>
    <row r="4" spans="1:13" x14ac:dyDescent="0.2">
      <c r="A4" s="15" t="s">
        <v>56</v>
      </c>
      <c r="B4" s="16">
        <v>1500</v>
      </c>
      <c r="C4" s="17">
        <v>34.200000000000003</v>
      </c>
      <c r="D4" s="17">
        <v>21.28</v>
      </c>
      <c r="E4" s="17">
        <v>55.48</v>
      </c>
      <c r="F4" s="17">
        <v>78.44</v>
      </c>
      <c r="G4" s="17">
        <v>48.8</v>
      </c>
      <c r="H4" s="17">
        <v>127.24</v>
      </c>
      <c r="I4" s="16">
        <v>117660</v>
      </c>
      <c r="J4" s="16">
        <v>73192.56</v>
      </c>
      <c r="K4" s="16">
        <v>190852.56</v>
      </c>
      <c r="L4" s="14">
        <f t="shared" ref="L4:L67" si="0">K4*2*3%/B4</f>
        <v>7.6341023999999997</v>
      </c>
      <c r="M4" s="14">
        <f t="shared" ref="M4:M67" si="1">K4*3%/B4</f>
        <v>3.8170511999999999</v>
      </c>
    </row>
    <row r="5" spans="1:13" ht="26" x14ac:dyDescent="0.2">
      <c r="A5" s="11" t="s">
        <v>149</v>
      </c>
      <c r="B5" s="13">
        <v>1500</v>
      </c>
      <c r="C5" s="13">
        <v>29.06</v>
      </c>
      <c r="D5" s="13">
        <v>11.55</v>
      </c>
      <c r="E5" s="13">
        <v>40.61</v>
      </c>
      <c r="F5" s="13">
        <v>25.75</v>
      </c>
      <c r="G5" s="13">
        <v>10.23</v>
      </c>
      <c r="H5" s="13">
        <v>35.979999999999997</v>
      </c>
      <c r="I5" s="12">
        <v>38625</v>
      </c>
      <c r="J5" s="12">
        <v>15349.95</v>
      </c>
      <c r="K5" s="12">
        <v>53974.95</v>
      </c>
      <c r="L5" s="14">
        <f t="shared" si="0"/>
        <v>2.158998</v>
      </c>
      <c r="M5" s="14">
        <f t="shared" si="1"/>
        <v>1.079499</v>
      </c>
    </row>
    <row r="6" spans="1:13" ht="26" x14ac:dyDescent="0.2">
      <c r="A6" s="15" t="s">
        <v>7</v>
      </c>
      <c r="B6" s="16">
        <v>20000</v>
      </c>
      <c r="C6" s="17">
        <v>24.29</v>
      </c>
      <c r="D6" s="17">
        <v>11.54</v>
      </c>
      <c r="E6" s="17">
        <v>35.83</v>
      </c>
      <c r="F6" s="17">
        <v>12.17</v>
      </c>
      <c r="G6" s="17">
        <v>5.78</v>
      </c>
      <c r="H6" s="17">
        <v>17.95</v>
      </c>
      <c r="I6" s="16">
        <v>243400</v>
      </c>
      <c r="J6" s="16">
        <v>115630.8</v>
      </c>
      <c r="K6" s="16">
        <v>359030.8</v>
      </c>
      <c r="L6" s="14">
        <f t="shared" si="0"/>
        <v>1.0770923999999999</v>
      </c>
      <c r="M6" s="14">
        <f t="shared" si="1"/>
        <v>0.53854619999999997</v>
      </c>
    </row>
    <row r="7" spans="1:13" ht="26" x14ac:dyDescent="0.2">
      <c r="A7" s="11" t="s">
        <v>87</v>
      </c>
      <c r="B7" s="12">
        <v>500</v>
      </c>
      <c r="C7" s="13">
        <v>22.94</v>
      </c>
      <c r="D7" s="13">
        <v>12.72</v>
      </c>
      <c r="E7" s="13">
        <v>35.659999999999997</v>
      </c>
      <c r="F7" s="13">
        <v>200.87</v>
      </c>
      <c r="G7" s="13">
        <v>111.36</v>
      </c>
      <c r="H7" s="13">
        <v>312.23</v>
      </c>
      <c r="I7" s="12">
        <v>100435</v>
      </c>
      <c r="J7" s="12">
        <v>55678.62</v>
      </c>
      <c r="K7" s="12">
        <v>156113.62</v>
      </c>
      <c r="L7" s="14">
        <f t="shared" si="0"/>
        <v>18.7336344</v>
      </c>
      <c r="M7" s="14">
        <f t="shared" si="1"/>
        <v>9.3668171999999998</v>
      </c>
    </row>
    <row r="8" spans="1:13" x14ac:dyDescent="0.2">
      <c r="A8" s="15" t="s">
        <v>63</v>
      </c>
      <c r="B8" s="16">
        <v>4000</v>
      </c>
      <c r="C8" s="17">
        <v>22.84</v>
      </c>
      <c r="D8" s="17">
        <v>10.06</v>
      </c>
      <c r="E8" s="17">
        <v>32.9</v>
      </c>
      <c r="F8" s="17">
        <v>25.65</v>
      </c>
      <c r="G8" s="17">
        <v>11.3</v>
      </c>
      <c r="H8" s="17">
        <v>36.950000000000003</v>
      </c>
      <c r="I8" s="16">
        <v>102600</v>
      </c>
      <c r="J8" s="16">
        <v>45189.52</v>
      </c>
      <c r="K8" s="16">
        <v>147789.51999999999</v>
      </c>
      <c r="L8" s="14">
        <f t="shared" si="0"/>
        <v>2.2168427999999998</v>
      </c>
      <c r="M8" s="14">
        <f t="shared" si="1"/>
        <v>1.1084213999999999</v>
      </c>
    </row>
    <row r="9" spans="1:13" x14ac:dyDescent="0.2">
      <c r="A9" s="11" t="s">
        <v>161</v>
      </c>
      <c r="B9" s="12">
        <v>28000</v>
      </c>
      <c r="C9" s="13">
        <v>19.079999999999998</v>
      </c>
      <c r="D9" s="13">
        <v>9.4700000000000006</v>
      </c>
      <c r="E9" s="13">
        <v>28.55</v>
      </c>
      <c r="F9" s="13">
        <v>2.72</v>
      </c>
      <c r="G9" s="13">
        <v>1.35</v>
      </c>
      <c r="H9" s="13">
        <v>4.07</v>
      </c>
      <c r="I9" s="12">
        <v>76160</v>
      </c>
      <c r="J9" s="12">
        <v>37785.300000000003</v>
      </c>
      <c r="K9" s="12">
        <v>113945.3</v>
      </c>
      <c r="L9" s="14">
        <f t="shared" si="0"/>
        <v>0.24416849999999998</v>
      </c>
      <c r="M9" s="14">
        <f t="shared" si="1"/>
        <v>0.12208424999999999</v>
      </c>
    </row>
    <row r="10" spans="1:13" ht="26" x14ac:dyDescent="0.2">
      <c r="A10" s="15" t="s">
        <v>84</v>
      </c>
      <c r="B10" s="16">
        <v>1575</v>
      </c>
      <c r="C10" s="17">
        <v>21.13</v>
      </c>
      <c r="D10" s="17">
        <v>6.09</v>
      </c>
      <c r="E10" s="17">
        <v>27.22</v>
      </c>
      <c r="F10" s="17">
        <v>51</v>
      </c>
      <c r="G10" s="17">
        <v>14.7</v>
      </c>
      <c r="H10" s="17">
        <v>65.7</v>
      </c>
      <c r="I10" s="16">
        <v>80325</v>
      </c>
      <c r="J10" s="16">
        <v>23149.69</v>
      </c>
      <c r="K10" s="16">
        <v>103474.69</v>
      </c>
      <c r="L10" s="14">
        <f t="shared" si="0"/>
        <v>3.9418929523809521</v>
      </c>
      <c r="M10" s="14">
        <f t="shared" si="1"/>
        <v>1.970946476190476</v>
      </c>
    </row>
    <row r="11" spans="1:13" x14ac:dyDescent="0.2">
      <c r="A11" s="11" t="s">
        <v>206</v>
      </c>
      <c r="B11" s="12">
        <v>1750</v>
      </c>
      <c r="C11" s="13">
        <v>20.13</v>
      </c>
      <c r="D11" s="13">
        <v>6.17</v>
      </c>
      <c r="E11" s="13">
        <v>26.3</v>
      </c>
      <c r="F11" s="13">
        <v>42.25</v>
      </c>
      <c r="G11" s="13">
        <v>12.95</v>
      </c>
      <c r="H11" s="13">
        <v>55.2</v>
      </c>
      <c r="I11" s="12">
        <v>73938</v>
      </c>
      <c r="J11" s="12">
        <v>22658.55</v>
      </c>
      <c r="K11" s="12">
        <v>96596.55</v>
      </c>
      <c r="L11" s="14">
        <f t="shared" si="0"/>
        <v>3.3118817142857142</v>
      </c>
      <c r="M11" s="14">
        <f t="shared" si="1"/>
        <v>1.6559408571428571</v>
      </c>
    </row>
    <row r="12" spans="1:13" x14ac:dyDescent="0.2">
      <c r="A12" s="15" t="s">
        <v>173</v>
      </c>
      <c r="B12" s="16">
        <v>7000</v>
      </c>
      <c r="C12" s="17">
        <v>19.8</v>
      </c>
      <c r="D12" s="17">
        <v>6.31</v>
      </c>
      <c r="E12" s="17">
        <v>26.11</v>
      </c>
      <c r="F12" s="17">
        <v>7.04</v>
      </c>
      <c r="G12" s="17">
        <v>2.2400000000000002</v>
      </c>
      <c r="H12" s="17">
        <v>9.2799999999999994</v>
      </c>
      <c r="I12" s="16">
        <v>49280</v>
      </c>
      <c r="J12" s="16">
        <v>15702.44</v>
      </c>
      <c r="K12" s="16">
        <v>64982.44</v>
      </c>
      <c r="L12" s="14">
        <f t="shared" si="0"/>
        <v>0.55699234285714283</v>
      </c>
      <c r="M12" s="14">
        <f t="shared" si="1"/>
        <v>0.27849617142857142</v>
      </c>
    </row>
    <row r="13" spans="1:13" x14ac:dyDescent="0.2">
      <c r="A13" s="11" t="s">
        <v>197</v>
      </c>
      <c r="B13" s="12">
        <v>1600</v>
      </c>
      <c r="C13" s="13">
        <v>19.850000000000001</v>
      </c>
      <c r="D13" s="13">
        <v>5</v>
      </c>
      <c r="E13" s="13">
        <v>24.85</v>
      </c>
      <c r="F13" s="13">
        <v>43.26</v>
      </c>
      <c r="G13" s="13">
        <v>10.89</v>
      </c>
      <c r="H13" s="13">
        <v>54.15</v>
      </c>
      <c r="I13" s="12">
        <v>69216</v>
      </c>
      <c r="J13" s="12">
        <v>17428</v>
      </c>
      <c r="K13" s="12">
        <v>86644</v>
      </c>
      <c r="L13" s="14">
        <f t="shared" si="0"/>
        <v>3.2491499999999998</v>
      </c>
      <c r="M13" s="14">
        <f t="shared" si="1"/>
        <v>1.6245749999999999</v>
      </c>
    </row>
    <row r="14" spans="1:13" x14ac:dyDescent="0.2">
      <c r="A14" s="15" t="s">
        <v>57</v>
      </c>
      <c r="B14" s="16">
        <v>8000</v>
      </c>
      <c r="C14" s="17">
        <v>19.739999999999998</v>
      </c>
      <c r="D14" s="17">
        <v>5</v>
      </c>
      <c r="E14" s="17">
        <v>24.74</v>
      </c>
      <c r="F14" s="17">
        <v>8.4499999999999993</v>
      </c>
      <c r="G14" s="17">
        <v>2.14</v>
      </c>
      <c r="H14" s="17">
        <v>10.59</v>
      </c>
      <c r="I14" s="16">
        <v>67600</v>
      </c>
      <c r="J14" s="16">
        <v>17120</v>
      </c>
      <c r="K14" s="16">
        <v>84720</v>
      </c>
      <c r="L14" s="14">
        <f t="shared" si="0"/>
        <v>0.63539999999999996</v>
      </c>
      <c r="M14" s="14">
        <f t="shared" si="1"/>
        <v>0.31769999999999998</v>
      </c>
    </row>
    <row r="15" spans="1:13" ht="26" x14ac:dyDescent="0.2">
      <c r="A15" s="11" t="s">
        <v>109</v>
      </c>
      <c r="B15" s="12">
        <v>34000</v>
      </c>
      <c r="C15" s="13">
        <v>17.79</v>
      </c>
      <c r="D15" s="13">
        <v>6.8</v>
      </c>
      <c r="E15" s="13">
        <v>24.59</v>
      </c>
      <c r="F15" s="13">
        <v>1.21</v>
      </c>
      <c r="G15" s="13">
        <v>0.46</v>
      </c>
      <c r="H15" s="13">
        <v>1.67</v>
      </c>
      <c r="I15" s="12">
        <v>41140</v>
      </c>
      <c r="J15" s="12">
        <v>15721.6</v>
      </c>
      <c r="K15" s="12">
        <v>56861.599999999999</v>
      </c>
      <c r="L15" s="14">
        <f t="shared" si="0"/>
        <v>0.100344</v>
      </c>
      <c r="M15" s="14">
        <f t="shared" si="1"/>
        <v>5.0172000000000001E-2</v>
      </c>
    </row>
    <row r="16" spans="1:13" x14ac:dyDescent="0.2">
      <c r="A16" s="15" t="s">
        <v>77</v>
      </c>
      <c r="B16" s="16">
        <v>18000</v>
      </c>
      <c r="C16" s="17">
        <v>16.670000000000002</v>
      </c>
      <c r="D16" s="17">
        <v>7.88</v>
      </c>
      <c r="E16" s="17">
        <v>24.55</v>
      </c>
      <c r="F16" s="17">
        <v>2.31</v>
      </c>
      <c r="G16" s="17">
        <v>1.0900000000000001</v>
      </c>
      <c r="H16" s="17">
        <v>3.4</v>
      </c>
      <c r="I16" s="16">
        <v>41580</v>
      </c>
      <c r="J16" s="16">
        <v>19644.84</v>
      </c>
      <c r="K16" s="16">
        <v>61224.84</v>
      </c>
      <c r="L16" s="14">
        <f t="shared" si="0"/>
        <v>0.20408279999999998</v>
      </c>
      <c r="M16" s="14">
        <f t="shared" si="1"/>
        <v>0.10204139999999999</v>
      </c>
    </row>
    <row r="17" spans="1:13" ht="26" x14ac:dyDescent="0.2">
      <c r="A17" s="11" t="s">
        <v>106</v>
      </c>
      <c r="B17" s="12">
        <v>1200</v>
      </c>
      <c r="C17" s="13">
        <v>18.010000000000002</v>
      </c>
      <c r="D17" s="13">
        <v>6.03</v>
      </c>
      <c r="E17" s="13">
        <v>24.04</v>
      </c>
      <c r="F17" s="13">
        <v>41.35</v>
      </c>
      <c r="G17" s="13">
        <v>13.84</v>
      </c>
      <c r="H17" s="13">
        <v>55.19</v>
      </c>
      <c r="I17" s="12">
        <v>49620</v>
      </c>
      <c r="J17" s="12">
        <v>16606.62</v>
      </c>
      <c r="K17" s="12">
        <v>66226.62</v>
      </c>
      <c r="L17" s="14">
        <f t="shared" si="0"/>
        <v>3.3113309999999996</v>
      </c>
      <c r="M17" s="14">
        <f t="shared" si="1"/>
        <v>1.6556654999999998</v>
      </c>
    </row>
    <row r="18" spans="1:13" x14ac:dyDescent="0.2">
      <c r="A18" s="15" t="s">
        <v>112</v>
      </c>
      <c r="B18" s="17">
        <v>1400</v>
      </c>
      <c r="C18" s="17">
        <v>15.88</v>
      </c>
      <c r="D18" s="17">
        <v>6.07</v>
      </c>
      <c r="E18" s="17">
        <v>21.95</v>
      </c>
      <c r="F18" s="17">
        <v>78.09</v>
      </c>
      <c r="G18" s="17">
        <v>29.84</v>
      </c>
      <c r="H18" s="17">
        <v>107.93</v>
      </c>
      <c r="I18" s="16">
        <v>109326</v>
      </c>
      <c r="J18" s="16">
        <v>41776.17</v>
      </c>
      <c r="K18" s="16">
        <v>151102.17000000001</v>
      </c>
      <c r="L18" s="14">
        <f t="shared" si="0"/>
        <v>6.4758072857142857</v>
      </c>
      <c r="M18" s="14">
        <f t="shared" si="1"/>
        <v>3.2379036428571428</v>
      </c>
    </row>
    <row r="19" spans="1:13" x14ac:dyDescent="0.2">
      <c r="A19" s="11" t="s">
        <v>35</v>
      </c>
      <c r="B19" s="12">
        <v>1800</v>
      </c>
      <c r="C19" s="13">
        <v>16.84</v>
      </c>
      <c r="D19" s="13">
        <v>5</v>
      </c>
      <c r="E19" s="13">
        <v>21.84</v>
      </c>
      <c r="F19" s="13">
        <v>51.11</v>
      </c>
      <c r="G19" s="13">
        <v>15.18</v>
      </c>
      <c r="H19" s="13">
        <v>66.290000000000006</v>
      </c>
      <c r="I19" s="12">
        <v>91998</v>
      </c>
      <c r="J19" s="12">
        <v>27315</v>
      </c>
      <c r="K19" s="12">
        <v>119313</v>
      </c>
      <c r="L19" s="14">
        <f t="shared" si="0"/>
        <v>3.9771000000000001</v>
      </c>
      <c r="M19" s="14">
        <f t="shared" si="1"/>
        <v>1.98855</v>
      </c>
    </row>
    <row r="20" spans="1:13" x14ac:dyDescent="0.2">
      <c r="A20" s="15" t="s">
        <v>128</v>
      </c>
      <c r="B20" s="17">
        <v>700</v>
      </c>
      <c r="C20" s="17">
        <v>16.829999999999998</v>
      </c>
      <c r="D20" s="17">
        <v>5</v>
      </c>
      <c r="E20" s="17">
        <v>21.83</v>
      </c>
      <c r="F20" s="17">
        <v>119.44</v>
      </c>
      <c r="G20" s="17">
        <v>35.479999999999997</v>
      </c>
      <c r="H20" s="17">
        <v>154.91999999999999</v>
      </c>
      <c r="I20" s="16">
        <v>83608</v>
      </c>
      <c r="J20" s="16">
        <v>24834.25</v>
      </c>
      <c r="K20" s="16">
        <v>108442.25</v>
      </c>
      <c r="L20" s="14">
        <f t="shared" si="0"/>
        <v>9.2950499999999998</v>
      </c>
      <c r="M20" s="14">
        <f t="shared" si="1"/>
        <v>4.6475249999999999</v>
      </c>
    </row>
    <row r="21" spans="1:13" x14ac:dyDescent="0.2">
      <c r="A21" s="11" t="s">
        <v>150</v>
      </c>
      <c r="B21" s="12">
        <v>302</v>
      </c>
      <c r="C21" s="13">
        <v>16.059999999999999</v>
      </c>
      <c r="D21" s="13">
        <v>5</v>
      </c>
      <c r="E21" s="13">
        <v>21.06</v>
      </c>
      <c r="F21" s="13">
        <v>347.06</v>
      </c>
      <c r="G21" s="13">
        <v>108.02</v>
      </c>
      <c r="H21" s="13">
        <v>455.08</v>
      </c>
      <c r="I21" s="12">
        <v>104812</v>
      </c>
      <c r="J21" s="12">
        <v>32620.53</v>
      </c>
      <c r="K21" s="12">
        <v>137432.53</v>
      </c>
      <c r="L21" s="14">
        <f t="shared" si="0"/>
        <v>27.304476158940393</v>
      </c>
      <c r="M21" s="14">
        <f t="shared" si="1"/>
        <v>13.652238079470196</v>
      </c>
    </row>
    <row r="22" spans="1:13" ht="26" x14ac:dyDescent="0.2">
      <c r="A22" s="15" t="s">
        <v>166</v>
      </c>
      <c r="B22" s="16">
        <v>900</v>
      </c>
      <c r="C22" s="17">
        <v>15.22</v>
      </c>
      <c r="D22" s="17">
        <v>5</v>
      </c>
      <c r="E22" s="17">
        <v>20.22</v>
      </c>
      <c r="F22" s="17">
        <v>61.79</v>
      </c>
      <c r="G22" s="17">
        <v>20.29</v>
      </c>
      <c r="H22" s="17">
        <v>82.08</v>
      </c>
      <c r="I22" s="16">
        <v>55611</v>
      </c>
      <c r="J22" s="16">
        <v>18261</v>
      </c>
      <c r="K22" s="16">
        <v>73872</v>
      </c>
      <c r="L22" s="14">
        <f t="shared" si="0"/>
        <v>4.9247999999999994</v>
      </c>
      <c r="M22" s="14">
        <f t="shared" si="1"/>
        <v>2.4623999999999997</v>
      </c>
    </row>
    <row r="23" spans="1:13" ht="26" x14ac:dyDescent="0.2">
      <c r="A23" s="11" t="s">
        <v>175</v>
      </c>
      <c r="B23" s="13">
        <v>600</v>
      </c>
      <c r="C23" s="13">
        <v>13.21</v>
      </c>
      <c r="D23" s="13">
        <v>7</v>
      </c>
      <c r="E23" s="13">
        <v>20.21</v>
      </c>
      <c r="F23" s="13">
        <v>165.28</v>
      </c>
      <c r="G23" s="13">
        <v>87.58</v>
      </c>
      <c r="H23" s="13">
        <v>252.86</v>
      </c>
      <c r="I23" s="12">
        <v>99168</v>
      </c>
      <c r="J23" s="12">
        <v>52548.3</v>
      </c>
      <c r="K23" s="12">
        <v>151716.29999999999</v>
      </c>
      <c r="L23" s="14">
        <f t="shared" si="0"/>
        <v>15.171629999999999</v>
      </c>
      <c r="M23" s="14">
        <f t="shared" si="1"/>
        <v>7.5858149999999993</v>
      </c>
    </row>
    <row r="24" spans="1:13" x14ac:dyDescent="0.2">
      <c r="A24" s="15" t="s">
        <v>27</v>
      </c>
      <c r="B24" s="16">
        <v>500</v>
      </c>
      <c r="C24" s="17">
        <v>15.2</v>
      </c>
      <c r="D24" s="17">
        <v>5</v>
      </c>
      <c r="E24" s="17">
        <v>20.2</v>
      </c>
      <c r="F24" s="17">
        <v>105.06</v>
      </c>
      <c r="G24" s="17">
        <v>34.549999999999997</v>
      </c>
      <c r="H24" s="17">
        <v>139.61000000000001</v>
      </c>
      <c r="I24" s="16">
        <v>52530</v>
      </c>
      <c r="J24" s="16">
        <v>17276.25</v>
      </c>
      <c r="K24" s="16">
        <v>69806.25</v>
      </c>
      <c r="L24" s="14">
        <f t="shared" si="0"/>
        <v>8.3767499999999995</v>
      </c>
      <c r="M24" s="14">
        <f t="shared" si="1"/>
        <v>4.1883749999999997</v>
      </c>
    </row>
    <row r="25" spans="1:13" x14ac:dyDescent="0.2">
      <c r="A25" s="11" t="s">
        <v>103</v>
      </c>
      <c r="B25" s="12">
        <v>3000</v>
      </c>
      <c r="C25" s="13">
        <v>14.07</v>
      </c>
      <c r="D25" s="13">
        <v>6</v>
      </c>
      <c r="E25" s="13">
        <v>20.07</v>
      </c>
      <c r="F25" s="13">
        <v>20.93</v>
      </c>
      <c r="G25" s="13">
        <v>8.93</v>
      </c>
      <c r="H25" s="13">
        <v>29.86</v>
      </c>
      <c r="I25" s="12">
        <v>62790</v>
      </c>
      <c r="J25" s="12">
        <v>26775</v>
      </c>
      <c r="K25" s="12">
        <v>89565</v>
      </c>
      <c r="L25" s="14">
        <f t="shared" si="0"/>
        <v>1.7912999999999999</v>
      </c>
      <c r="M25" s="14">
        <f t="shared" si="1"/>
        <v>0.89564999999999995</v>
      </c>
    </row>
    <row r="26" spans="1:13" ht="26" x14ac:dyDescent="0.2">
      <c r="A26" s="15" t="s">
        <v>199</v>
      </c>
      <c r="B26" s="16">
        <v>6000</v>
      </c>
      <c r="C26" s="17">
        <v>15.05</v>
      </c>
      <c r="D26" s="17">
        <v>5</v>
      </c>
      <c r="E26" s="17">
        <v>20.05</v>
      </c>
      <c r="F26" s="17">
        <v>11.47</v>
      </c>
      <c r="G26" s="17">
        <v>3.81</v>
      </c>
      <c r="H26" s="17">
        <v>15.28</v>
      </c>
      <c r="I26" s="16">
        <v>68820</v>
      </c>
      <c r="J26" s="16">
        <v>22860</v>
      </c>
      <c r="K26" s="16">
        <v>91680</v>
      </c>
      <c r="L26" s="14">
        <f t="shared" si="0"/>
        <v>0.91680000000000006</v>
      </c>
      <c r="M26" s="14">
        <f t="shared" si="1"/>
        <v>0.45840000000000003</v>
      </c>
    </row>
    <row r="27" spans="1:13" x14ac:dyDescent="0.2">
      <c r="A27" s="11" t="s">
        <v>131</v>
      </c>
      <c r="B27" s="13">
        <v>600</v>
      </c>
      <c r="C27" s="13">
        <v>14.86</v>
      </c>
      <c r="D27" s="13">
        <v>5</v>
      </c>
      <c r="E27" s="13">
        <v>19.86</v>
      </c>
      <c r="F27" s="13">
        <v>119.86</v>
      </c>
      <c r="G27" s="13">
        <v>40.31</v>
      </c>
      <c r="H27" s="13">
        <v>160.16999999999999</v>
      </c>
      <c r="I27" s="12">
        <v>71916</v>
      </c>
      <c r="J27" s="12">
        <v>24186</v>
      </c>
      <c r="K27" s="12">
        <v>96102</v>
      </c>
      <c r="L27" s="14">
        <f t="shared" si="0"/>
        <v>9.610199999999999</v>
      </c>
      <c r="M27" s="14">
        <f t="shared" si="1"/>
        <v>4.8050999999999995</v>
      </c>
    </row>
    <row r="28" spans="1:13" x14ac:dyDescent="0.2">
      <c r="A28" s="15" t="s">
        <v>38</v>
      </c>
      <c r="B28" s="16">
        <v>2000</v>
      </c>
      <c r="C28" s="17">
        <v>14.85</v>
      </c>
      <c r="D28" s="17">
        <v>5</v>
      </c>
      <c r="E28" s="17">
        <v>19.850000000000001</v>
      </c>
      <c r="F28" s="17">
        <v>36.33</v>
      </c>
      <c r="G28" s="17">
        <v>12.23</v>
      </c>
      <c r="H28" s="17">
        <v>48.56</v>
      </c>
      <c r="I28" s="16">
        <v>72660</v>
      </c>
      <c r="J28" s="16">
        <v>24460</v>
      </c>
      <c r="K28" s="16">
        <v>97120</v>
      </c>
      <c r="L28" s="14">
        <f t="shared" si="0"/>
        <v>2.9135999999999997</v>
      </c>
      <c r="M28" s="14">
        <f t="shared" si="1"/>
        <v>1.4567999999999999</v>
      </c>
    </row>
    <row r="29" spans="1:13" ht="26" x14ac:dyDescent="0.2">
      <c r="A29" s="11" t="s">
        <v>39</v>
      </c>
      <c r="B29" s="13">
        <v>1250</v>
      </c>
      <c r="C29" s="13">
        <v>14.71</v>
      </c>
      <c r="D29" s="13">
        <v>5</v>
      </c>
      <c r="E29" s="13">
        <v>19.71</v>
      </c>
      <c r="F29" s="13">
        <v>40.56</v>
      </c>
      <c r="G29" s="13">
        <v>13.78</v>
      </c>
      <c r="H29" s="13">
        <v>54.34</v>
      </c>
      <c r="I29" s="12">
        <v>50700</v>
      </c>
      <c r="J29" s="12">
        <v>17225</v>
      </c>
      <c r="K29" s="12">
        <v>67925</v>
      </c>
      <c r="L29" s="14">
        <f t="shared" si="0"/>
        <v>3.2604000000000002</v>
      </c>
      <c r="M29" s="14">
        <f t="shared" si="1"/>
        <v>1.6302000000000001</v>
      </c>
    </row>
    <row r="30" spans="1:13" ht="26" x14ac:dyDescent="0.2">
      <c r="A30" s="15" t="s">
        <v>107</v>
      </c>
      <c r="B30" s="16">
        <v>2250</v>
      </c>
      <c r="C30" s="17">
        <v>13.55</v>
      </c>
      <c r="D30" s="17">
        <v>6.04</v>
      </c>
      <c r="E30" s="17">
        <v>19.59</v>
      </c>
      <c r="F30" s="17">
        <v>25.06</v>
      </c>
      <c r="G30" s="17">
        <v>11.16</v>
      </c>
      <c r="H30" s="17">
        <v>36.22</v>
      </c>
      <c r="I30" s="16">
        <v>56385</v>
      </c>
      <c r="J30" s="16">
        <v>25121.119999999999</v>
      </c>
      <c r="K30" s="16">
        <v>81506.12</v>
      </c>
      <c r="L30" s="14">
        <f t="shared" si="0"/>
        <v>2.1734965333333331</v>
      </c>
      <c r="M30" s="14">
        <f t="shared" si="1"/>
        <v>1.0867482666666666</v>
      </c>
    </row>
    <row r="31" spans="1:13" ht="26" x14ac:dyDescent="0.2">
      <c r="A31" s="11" t="s">
        <v>147</v>
      </c>
      <c r="B31" s="12">
        <v>6000</v>
      </c>
      <c r="C31" s="13">
        <v>14.35</v>
      </c>
      <c r="D31" s="13">
        <v>5</v>
      </c>
      <c r="E31" s="13">
        <v>19.350000000000001</v>
      </c>
      <c r="F31" s="13">
        <v>11.37</v>
      </c>
      <c r="G31" s="13">
        <v>3.96</v>
      </c>
      <c r="H31" s="13">
        <v>15.33</v>
      </c>
      <c r="I31" s="12">
        <v>68220</v>
      </c>
      <c r="J31" s="12">
        <v>23760</v>
      </c>
      <c r="K31" s="12">
        <v>91980</v>
      </c>
      <c r="L31" s="14">
        <f t="shared" si="0"/>
        <v>0.91980000000000006</v>
      </c>
      <c r="M31" s="14">
        <f t="shared" si="1"/>
        <v>0.45990000000000003</v>
      </c>
    </row>
    <row r="32" spans="1:13" ht="26" x14ac:dyDescent="0.2">
      <c r="A32" s="15" t="s">
        <v>113</v>
      </c>
      <c r="B32" s="16">
        <v>1000</v>
      </c>
      <c r="C32" s="17">
        <v>11.29</v>
      </c>
      <c r="D32" s="17">
        <v>8</v>
      </c>
      <c r="E32" s="17">
        <v>19.29</v>
      </c>
      <c r="F32" s="17">
        <v>46.29</v>
      </c>
      <c r="G32" s="17">
        <v>32.799999999999997</v>
      </c>
      <c r="H32" s="17">
        <v>79.09</v>
      </c>
      <c r="I32" s="16">
        <v>46290</v>
      </c>
      <c r="J32" s="16">
        <v>32800</v>
      </c>
      <c r="K32" s="16">
        <v>79090</v>
      </c>
      <c r="L32" s="14">
        <f t="shared" si="0"/>
        <v>4.7454000000000001</v>
      </c>
      <c r="M32" s="14">
        <f t="shared" si="1"/>
        <v>2.3727</v>
      </c>
    </row>
    <row r="33" spans="1:13" x14ac:dyDescent="0.2">
      <c r="A33" s="11" t="s">
        <v>104</v>
      </c>
      <c r="B33" s="12">
        <v>2500</v>
      </c>
      <c r="C33" s="13">
        <v>14.26</v>
      </c>
      <c r="D33" s="13">
        <v>5</v>
      </c>
      <c r="E33" s="13">
        <v>19.260000000000002</v>
      </c>
      <c r="F33" s="13">
        <v>20.83</v>
      </c>
      <c r="G33" s="13">
        <v>7.3</v>
      </c>
      <c r="H33" s="13">
        <v>28.13</v>
      </c>
      <c r="I33" s="12">
        <v>52075</v>
      </c>
      <c r="J33" s="12">
        <v>18256.25</v>
      </c>
      <c r="K33" s="12">
        <v>70331.25</v>
      </c>
      <c r="L33" s="14">
        <f t="shared" si="0"/>
        <v>1.6879500000000001</v>
      </c>
      <c r="M33" s="14">
        <f t="shared" si="1"/>
        <v>0.84397500000000003</v>
      </c>
    </row>
    <row r="34" spans="1:13" ht="26" x14ac:dyDescent="0.2">
      <c r="A34" s="15" t="s">
        <v>108</v>
      </c>
      <c r="B34" s="16">
        <v>9000</v>
      </c>
      <c r="C34" s="17">
        <v>11.97</v>
      </c>
      <c r="D34" s="17">
        <v>7</v>
      </c>
      <c r="E34" s="17">
        <v>18.97</v>
      </c>
      <c r="F34" s="17">
        <v>8.9600000000000009</v>
      </c>
      <c r="G34" s="17">
        <v>5.24</v>
      </c>
      <c r="H34" s="17">
        <v>14.2</v>
      </c>
      <c r="I34" s="16">
        <v>80640</v>
      </c>
      <c r="J34" s="16">
        <v>47155.5</v>
      </c>
      <c r="K34" s="16">
        <v>127795.5</v>
      </c>
      <c r="L34" s="14">
        <f t="shared" si="0"/>
        <v>0.85197000000000001</v>
      </c>
      <c r="M34" s="14">
        <f t="shared" si="1"/>
        <v>0.425985</v>
      </c>
    </row>
    <row r="35" spans="1:13" ht="26" x14ac:dyDescent="0.2">
      <c r="A35" s="11" t="s">
        <v>193</v>
      </c>
      <c r="B35" s="12">
        <v>3000</v>
      </c>
      <c r="C35" s="13">
        <v>13.94</v>
      </c>
      <c r="D35" s="13">
        <v>5</v>
      </c>
      <c r="E35" s="13">
        <v>18.940000000000001</v>
      </c>
      <c r="F35" s="13">
        <v>35.93</v>
      </c>
      <c r="G35" s="13">
        <v>12.89</v>
      </c>
      <c r="H35" s="13">
        <v>48.82</v>
      </c>
      <c r="I35" s="12">
        <v>107790</v>
      </c>
      <c r="J35" s="12">
        <v>38655</v>
      </c>
      <c r="K35" s="12">
        <v>146445</v>
      </c>
      <c r="L35" s="14">
        <f t="shared" si="0"/>
        <v>2.9288999999999996</v>
      </c>
      <c r="M35" s="14">
        <f t="shared" si="1"/>
        <v>1.4644499999999998</v>
      </c>
    </row>
    <row r="36" spans="1:13" x14ac:dyDescent="0.2">
      <c r="A36" s="15" t="s">
        <v>118</v>
      </c>
      <c r="B36" s="17">
        <v>4500</v>
      </c>
      <c r="C36" s="17">
        <v>13.85</v>
      </c>
      <c r="D36" s="17">
        <v>5</v>
      </c>
      <c r="E36" s="17">
        <v>18.850000000000001</v>
      </c>
      <c r="F36" s="17">
        <v>18.62</v>
      </c>
      <c r="G36" s="17">
        <v>6.72</v>
      </c>
      <c r="H36" s="17">
        <v>25.34</v>
      </c>
      <c r="I36" s="16">
        <v>83790</v>
      </c>
      <c r="J36" s="16">
        <v>30240</v>
      </c>
      <c r="K36" s="16">
        <v>114030</v>
      </c>
      <c r="L36" s="14">
        <f t="shared" si="0"/>
        <v>1.5204</v>
      </c>
      <c r="M36" s="14">
        <f t="shared" si="1"/>
        <v>0.76019999999999999</v>
      </c>
    </row>
    <row r="37" spans="1:13" ht="26" x14ac:dyDescent="0.2">
      <c r="A37" s="11" t="s">
        <v>163</v>
      </c>
      <c r="B37" s="12">
        <v>1500</v>
      </c>
      <c r="C37" s="13">
        <v>13.79</v>
      </c>
      <c r="D37" s="13">
        <v>5</v>
      </c>
      <c r="E37" s="13">
        <v>18.79</v>
      </c>
      <c r="F37" s="13">
        <v>35.03</v>
      </c>
      <c r="G37" s="13">
        <v>12.69</v>
      </c>
      <c r="H37" s="13">
        <v>47.72</v>
      </c>
      <c r="I37" s="12">
        <v>52545</v>
      </c>
      <c r="J37" s="12">
        <v>19038.75</v>
      </c>
      <c r="K37" s="12">
        <v>71583.75</v>
      </c>
      <c r="L37" s="14">
        <f t="shared" si="0"/>
        <v>2.8633499999999996</v>
      </c>
      <c r="M37" s="14">
        <f t="shared" si="1"/>
        <v>1.4316749999999998</v>
      </c>
    </row>
    <row r="38" spans="1:13" x14ac:dyDescent="0.2">
      <c r="A38" s="15" t="s">
        <v>159</v>
      </c>
      <c r="B38" s="16">
        <v>800</v>
      </c>
      <c r="C38" s="17">
        <v>13.74</v>
      </c>
      <c r="D38" s="17">
        <v>5</v>
      </c>
      <c r="E38" s="17">
        <v>18.739999999999998</v>
      </c>
      <c r="F38" s="17">
        <v>104.57</v>
      </c>
      <c r="G38" s="17">
        <v>38.04</v>
      </c>
      <c r="H38" s="17">
        <v>142.61000000000001</v>
      </c>
      <c r="I38" s="16">
        <v>83656</v>
      </c>
      <c r="J38" s="16">
        <v>30432</v>
      </c>
      <c r="K38" s="16">
        <v>114088</v>
      </c>
      <c r="L38" s="14">
        <f t="shared" si="0"/>
        <v>8.5565999999999995</v>
      </c>
      <c r="M38" s="14">
        <f t="shared" si="1"/>
        <v>4.2782999999999998</v>
      </c>
    </row>
    <row r="39" spans="1:13" x14ac:dyDescent="0.2">
      <c r="A39" s="11" t="s">
        <v>97</v>
      </c>
      <c r="B39" s="12">
        <v>2000</v>
      </c>
      <c r="C39" s="13">
        <v>13.71</v>
      </c>
      <c r="D39" s="13">
        <v>5</v>
      </c>
      <c r="E39" s="13">
        <v>18.71</v>
      </c>
      <c r="F39" s="13">
        <v>34.119999999999997</v>
      </c>
      <c r="G39" s="13">
        <v>12.44</v>
      </c>
      <c r="H39" s="13">
        <v>46.56</v>
      </c>
      <c r="I39" s="12">
        <v>68240</v>
      </c>
      <c r="J39" s="12">
        <v>24870</v>
      </c>
      <c r="K39" s="12">
        <v>93110</v>
      </c>
      <c r="L39" s="14">
        <f t="shared" si="0"/>
        <v>2.7932999999999999</v>
      </c>
      <c r="M39" s="14">
        <f t="shared" si="1"/>
        <v>1.3966499999999999</v>
      </c>
    </row>
    <row r="40" spans="1:13" x14ac:dyDescent="0.2">
      <c r="A40" s="15" t="s">
        <v>123</v>
      </c>
      <c r="B40" s="17">
        <v>1250</v>
      </c>
      <c r="C40" s="17">
        <v>13.69</v>
      </c>
      <c r="D40" s="17">
        <v>5</v>
      </c>
      <c r="E40" s="17">
        <v>18.690000000000001</v>
      </c>
      <c r="F40" s="17">
        <v>59.28</v>
      </c>
      <c r="G40" s="17">
        <v>21.65</v>
      </c>
      <c r="H40" s="17">
        <v>80.930000000000007</v>
      </c>
      <c r="I40" s="16">
        <v>74100</v>
      </c>
      <c r="J40" s="16">
        <v>27059.38</v>
      </c>
      <c r="K40" s="16">
        <v>101159.38</v>
      </c>
      <c r="L40" s="14">
        <f t="shared" si="0"/>
        <v>4.8556502400000001</v>
      </c>
      <c r="M40" s="14">
        <f t="shared" si="1"/>
        <v>2.4278251200000001</v>
      </c>
    </row>
    <row r="41" spans="1:13" x14ac:dyDescent="0.2">
      <c r="A41" s="11" t="s">
        <v>47</v>
      </c>
      <c r="B41" s="12">
        <v>500</v>
      </c>
      <c r="C41" s="13">
        <v>13.6</v>
      </c>
      <c r="D41" s="13">
        <v>5</v>
      </c>
      <c r="E41" s="13">
        <v>18.600000000000001</v>
      </c>
      <c r="F41" s="13">
        <v>178.76</v>
      </c>
      <c r="G41" s="13">
        <v>65.7</v>
      </c>
      <c r="H41" s="13">
        <v>244.46</v>
      </c>
      <c r="I41" s="12">
        <v>89380</v>
      </c>
      <c r="J41" s="12">
        <v>32848.75</v>
      </c>
      <c r="K41" s="12">
        <v>122228.75</v>
      </c>
      <c r="L41" s="14">
        <f t="shared" si="0"/>
        <v>14.667449999999999</v>
      </c>
      <c r="M41" s="14">
        <f t="shared" si="1"/>
        <v>7.3337249999999994</v>
      </c>
    </row>
    <row r="42" spans="1:13" x14ac:dyDescent="0.2">
      <c r="A42" s="15" t="s">
        <v>134</v>
      </c>
      <c r="B42" s="16">
        <v>4500</v>
      </c>
      <c r="C42" s="17">
        <v>12.46</v>
      </c>
      <c r="D42" s="17">
        <v>6</v>
      </c>
      <c r="E42" s="17">
        <v>18.46</v>
      </c>
      <c r="F42" s="17">
        <v>10.37</v>
      </c>
      <c r="G42" s="17">
        <v>4.99</v>
      </c>
      <c r="H42" s="17">
        <v>15.36</v>
      </c>
      <c r="I42" s="16">
        <v>46665</v>
      </c>
      <c r="J42" s="16">
        <v>22464</v>
      </c>
      <c r="K42" s="16">
        <v>69129</v>
      </c>
      <c r="L42" s="14">
        <f t="shared" si="0"/>
        <v>0.92171999999999998</v>
      </c>
      <c r="M42" s="14">
        <f t="shared" si="1"/>
        <v>0.46085999999999999</v>
      </c>
    </row>
    <row r="43" spans="1:13" ht="26" x14ac:dyDescent="0.2">
      <c r="A43" s="11" t="s">
        <v>187</v>
      </c>
      <c r="B43" s="13">
        <v>9000</v>
      </c>
      <c r="C43" s="13">
        <v>13.45</v>
      </c>
      <c r="D43" s="13">
        <v>5</v>
      </c>
      <c r="E43" s="13">
        <v>18.45</v>
      </c>
      <c r="F43" s="13">
        <v>10.27</v>
      </c>
      <c r="G43" s="13">
        <v>3.82</v>
      </c>
      <c r="H43" s="13">
        <v>14.09</v>
      </c>
      <c r="I43" s="12">
        <v>92430</v>
      </c>
      <c r="J43" s="12">
        <v>34357.5</v>
      </c>
      <c r="K43" s="12">
        <v>126787.5</v>
      </c>
      <c r="L43" s="14">
        <f t="shared" si="0"/>
        <v>0.84524999999999995</v>
      </c>
      <c r="M43" s="14">
        <f t="shared" si="1"/>
        <v>0.42262499999999997</v>
      </c>
    </row>
    <row r="44" spans="1:13" x14ac:dyDescent="0.2">
      <c r="A44" s="15" t="s">
        <v>138</v>
      </c>
      <c r="B44" s="16">
        <v>8000</v>
      </c>
      <c r="C44" s="17">
        <v>13.1</v>
      </c>
      <c r="D44" s="17">
        <v>5.32</v>
      </c>
      <c r="E44" s="17">
        <v>18.420000000000002</v>
      </c>
      <c r="F44" s="17">
        <v>10.47</v>
      </c>
      <c r="G44" s="17">
        <v>4.25</v>
      </c>
      <c r="H44" s="17">
        <v>14.72</v>
      </c>
      <c r="I44" s="16">
        <v>83760</v>
      </c>
      <c r="J44" s="16">
        <v>34005.440000000002</v>
      </c>
      <c r="K44" s="16">
        <v>117765.44</v>
      </c>
      <c r="L44" s="14">
        <f t="shared" si="0"/>
        <v>0.88324080000000005</v>
      </c>
      <c r="M44" s="14">
        <f t="shared" si="1"/>
        <v>0.44162040000000002</v>
      </c>
    </row>
    <row r="45" spans="1:13" x14ac:dyDescent="0.2">
      <c r="A45" s="11" t="s">
        <v>165</v>
      </c>
      <c r="B45" s="12">
        <v>1300</v>
      </c>
      <c r="C45" s="13">
        <v>13.41</v>
      </c>
      <c r="D45" s="13">
        <v>5</v>
      </c>
      <c r="E45" s="13">
        <v>18.41</v>
      </c>
      <c r="F45" s="13">
        <v>50.33</v>
      </c>
      <c r="G45" s="13">
        <v>18.77</v>
      </c>
      <c r="H45" s="13">
        <v>69.099999999999994</v>
      </c>
      <c r="I45" s="12">
        <v>65429</v>
      </c>
      <c r="J45" s="12">
        <v>24394.5</v>
      </c>
      <c r="K45" s="12">
        <v>89823.5</v>
      </c>
      <c r="L45" s="14">
        <f t="shared" si="0"/>
        <v>4.1456999999999997</v>
      </c>
      <c r="M45" s="14">
        <f t="shared" si="1"/>
        <v>2.0728499999999999</v>
      </c>
    </row>
    <row r="46" spans="1:13" x14ac:dyDescent="0.2">
      <c r="A46" s="15" t="s">
        <v>59</v>
      </c>
      <c r="B46" s="16">
        <v>2500</v>
      </c>
      <c r="C46" s="17">
        <v>13.04</v>
      </c>
      <c r="D46" s="17">
        <v>5</v>
      </c>
      <c r="E46" s="17">
        <v>18.04</v>
      </c>
      <c r="F46" s="17">
        <v>22.24</v>
      </c>
      <c r="G46" s="17">
        <v>8.5299999999999994</v>
      </c>
      <c r="H46" s="17">
        <v>30.77</v>
      </c>
      <c r="I46" s="16">
        <v>55600</v>
      </c>
      <c r="J46" s="16">
        <v>21312.5</v>
      </c>
      <c r="K46" s="16">
        <v>76912.5</v>
      </c>
      <c r="L46" s="14">
        <f t="shared" si="0"/>
        <v>1.8459000000000001</v>
      </c>
      <c r="M46" s="14">
        <f t="shared" si="1"/>
        <v>0.92295000000000005</v>
      </c>
    </row>
    <row r="47" spans="1:13" ht="26" x14ac:dyDescent="0.2">
      <c r="A47" s="11" t="s">
        <v>172</v>
      </c>
      <c r="B47" s="12">
        <v>33141</v>
      </c>
      <c r="C47" s="13">
        <v>12.9</v>
      </c>
      <c r="D47" s="13">
        <v>5</v>
      </c>
      <c r="E47" s="13">
        <v>17.899999999999999</v>
      </c>
      <c r="F47" s="13">
        <v>1.91</v>
      </c>
      <c r="G47" s="13">
        <v>0.74</v>
      </c>
      <c r="H47" s="13">
        <v>2.65</v>
      </c>
      <c r="I47" s="12">
        <v>63299</v>
      </c>
      <c r="J47" s="12">
        <v>24524.34</v>
      </c>
      <c r="K47" s="12">
        <v>87823.34</v>
      </c>
      <c r="L47" s="14">
        <f t="shared" si="0"/>
        <v>0.15899943876165473</v>
      </c>
      <c r="M47" s="14">
        <f t="shared" si="1"/>
        <v>7.9499719380827366E-2</v>
      </c>
    </row>
    <row r="48" spans="1:13" x14ac:dyDescent="0.2">
      <c r="A48" s="15" t="s">
        <v>154</v>
      </c>
      <c r="B48" s="17">
        <v>5500</v>
      </c>
      <c r="C48" s="17">
        <v>12.83</v>
      </c>
      <c r="D48" s="17">
        <v>5</v>
      </c>
      <c r="E48" s="17">
        <v>17.829999999999998</v>
      </c>
      <c r="F48" s="17">
        <v>8.86</v>
      </c>
      <c r="G48" s="17">
        <v>3.45</v>
      </c>
      <c r="H48" s="17">
        <v>12.31</v>
      </c>
      <c r="I48" s="16">
        <v>48730</v>
      </c>
      <c r="J48" s="16">
        <v>18988.75</v>
      </c>
      <c r="K48" s="16">
        <v>67718.75</v>
      </c>
      <c r="L48" s="14">
        <f t="shared" si="0"/>
        <v>0.73875000000000002</v>
      </c>
      <c r="M48" s="14">
        <f t="shared" si="1"/>
        <v>0.36937500000000001</v>
      </c>
    </row>
    <row r="49" spans="1:13" ht="26" x14ac:dyDescent="0.2">
      <c r="A49" s="11" t="s">
        <v>21</v>
      </c>
      <c r="B49" s="13">
        <v>250</v>
      </c>
      <c r="C49" s="13">
        <v>12.79</v>
      </c>
      <c r="D49" s="13">
        <v>5</v>
      </c>
      <c r="E49" s="13">
        <v>17.79</v>
      </c>
      <c r="F49" s="13">
        <v>306.70999999999998</v>
      </c>
      <c r="G49" s="13">
        <v>119.83</v>
      </c>
      <c r="H49" s="13">
        <v>426.54</v>
      </c>
      <c r="I49" s="12">
        <v>76678</v>
      </c>
      <c r="J49" s="12">
        <v>29956.25</v>
      </c>
      <c r="K49" s="12">
        <v>106634.25</v>
      </c>
      <c r="L49" s="14">
        <f t="shared" si="0"/>
        <v>25.592219999999998</v>
      </c>
      <c r="M49" s="14">
        <f t="shared" si="1"/>
        <v>12.796109999999999</v>
      </c>
    </row>
    <row r="50" spans="1:13" ht="26" x14ac:dyDescent="0.2">
      <c r="A50" s="15" t="s">
        <v>205</v>
      </c>
      <c r="B50" s="16">
        <v>900</v>
      </c>
      <c r="C50" s="17">
        <v>12.78</v>
      </c>
      <c r="D50" s="17">
        <v>5</v>
      </c>
      <c r="E50" s="17">
        <v>17.78</v>
      </c>
      <c r="F50" s="17">
        <v>65.63</v>
      </c>
      <c r="G50" s="17">
        <v>25.67</v>
      </c>
      <c r="H50" s="17">
        <v>91.3</v>
      </c>
      <c r="I50" s="16">
        <v>59067</v>
      </c>
      <c r="J50" s="16">
        <v>23103</v>
      </c>
      <c r="K50" s="16">
        <v>82170</v>
      </c>
      <c r="L50" s="14">
        <f t="shared" si="0"/>
        <v>5.4779999999999998</v>
      </c>
      <c r="M50" s="14">
        <f t="shared" si="1"/>
        <v>2.7389999999999999</v>
      </c>
    </row>
    <row r="51" spans="1:13" x14ac:dyDescent="0.2">
      <c r="A51" s="11" t="s">
        <v>64</v>
      </c>
      <c r="B51" s="12">
        <v>1100</v>
      </c>
      <c r="C51" s="13">
        <v>12.74</v>
      </c>
      <c r="D51" s="13">
        <v>5</v>
      </c>
      <c r="E51" s="13">
        <v>17.739999999999998</v>
      </c>
      <c r="F51" s="13">
        <v>86.37</v>
      </c>
      <c r="G51" s="13">
        <v>33.880000000000003</v>
      </c>
      <c r="H51" s="13">
        <v>120.25</v>
      </c>
      <c r="I51" s="12">
        <v>95007</v>
      </c>
      <c r="J51" s="12">
        <v>37270.75</v>
      </c>
      <c r="K51" s="12">
        <v>132277.75</v>
      </c>
      <c r="L51" s="14">
        <f t="shared" si="0"/>
        <v>7.2151500000000004</v>
      </c>
      <c r="M51" s="14">
        <f t="shared" si="1"/>
        <v>3.6075750000000002</v>
      </c>
    </row>
    <row r="52" spans="1:13" x14ac:dyDescent="0.2">
      <c r="A52" s="15" t="s">
        <v>115</v>
      </c>
      <c r="B52" s="16">
        <v>2250</v>
      </c>
      <c r="C52" s="17">
        <v>11.71</v>
      </c>
      <c r="D52" s="17">
        <v>6</v>
      </c>
      <c r="E52" s="17">
        <v>17.71</v>
      </c>
      <c r="F52" s="17">
        <v>24.67</v>
      </c>
      <c r="G52" s="17">
        <v>12.63</v>
      </c>
      <c r="H52" s="17">
        <v>37.299999999999997</v>
      </c>
      <c r="I52" s="16">
        <v>55508</v>
      </c>
      <c r="J52" s="16">
        <v>28417.5</v>
      </c>
      <c r="K52" s="16">
        <v>83925.5</v>
      </c>
      <c r="L52" s="14">
        <f t="shared" si="0"/>
        <v>2.2380133333333334</v>
      </c>
      <c r="M52" s="14">
        <f t="shared" si="1"/>
        <v>1.1190066666666667</v>
      </c>
    </row>
    <row r="53" spans="1:13" x14ac:dyDescent="0.2">
      <c r="A53" s="11" t="s">
        <v>179</v>
      </c>
      <c r="B53" s="13">
        <v>45000</v>
      </c>
      <c r="C53" s="13">
        <v>12.65</v>
      </c>
      <c r="D53" s="13">
        <v>5</v>
      </c>
      <c r="E53" s="13">
        <v>17.649999999999999</v>
      </c>
      <c r="F53" s="13">
        <v>0.81</v>
      </c>
      <c r="G53" s="13">
        <v>0.32</v>
      </c>
      <c r="H53" s="13">
        <v>1.1299999999999999</v>
      </c>
      <c r="I53" s="12">
        <v>36450</v>
      </c>
      <c r="J53" s="12">
        <v>14400</v>
      </c>
      <c r="K53" s="12">
        <v>50850</v>
      </c>
      <c r="L53" s="14">
        <f t="shared" si="0"/>
        <v>6.7799999999999999E-2</v>
      </c>
      <c r="M53" s="14">
        <f t="shared" si="1"/>
        <v>3.39E-2</v>
      </c>
    </row>
    <row r="54" spans="1:13" x14ac:dyDescent="0.2">
      <c r="A54" s="15" t="s">
        <v>58</v>
      </c>
      <c r="B54" s="16">
        <v>400</v>
      </c>
      <c r="C54" s="17">
        <v>12.49</v>
      </c>
      <c r="D54" s="17">
        <v>5</v>
      </c>
      <c r="E54" s="17">
        <v>17.489999999999998</v>
      </c>
      <c r="F54" s="17">
        <v>187.74</v>
      </c>
      <c r="G54" s="17">
        <v>75.150000000000006</v>
      </c>
      <c r="H54" s="17">
        <v>262.89</v>
      </c>
      <c r="I54" s="16">
        <v>75096</v>
      </c>
      <c r="J54" s="16">
        <v>30059</v>
      </c>
      <c r="K54" s="16">
        <v>105155</v>
      </c>
      <c r="L54" s="14">
        <f t="shared" si="0"/>
        <v>15.773250000000001</v>
      </c>
      <c r="M54" s="14">
        <f t="shared" si="1"/>
        <v>7.8866250000000004</v>
      </c>
    </row>
    <row r="55" spans="1:13" ht="26" x14ac:dyDescent="0.2">
      <c r="A55" s="11" t="s">
        <v>46</v>
      </c>
      <c r="B55" s="12">
        <v>1500</v>
      </c>
      <c r="C55" s="13">
        <v>12.43</v>
      </c>
      <c r="D55" s="13">
        <v>5</v>
      </c>
      <c r="E55" s="13">
        <v>17.43</v>
      </c>
      <c r="F55" s="13">
        <v>34.229999999999997</v>
      </c>
      <c r="G55" s="13">
        <v>13.77</v>
      </c>
      <c r="H55" s="13">
        <v>48</v>
      </c>
      <c r="I55" s="12">
        <v>51345</v>
      </c>
      <c r="J55" s="12">
        <v>20647.5</v>
      </c>
      <c r="K55" s="12">
        <v>71992.5</v>
      </c>
      <c r="L55" s="14">
        <f t="shared" si="0"/>
        <v>2.8797000000000001</v>
      </c>
      <c r="M55" s="14">
        <f t="shared" si="1"/>
        <v>1.4398500000000001</v>
      </c>
    </row>
    <row r="56" spans="1:13" x14ac:dyDescent="0.2">
      <c r="A56" s="15" t="s">
        <v>141</v>
      </c>
      <c r="B56" s="17">
        <v>750</v>
      </c>
      <c r="C56" s="17">
        <v>12.4</v>
      </c>
      <c r="D56" s="17">
        <v>5</v>
      </c>
      <c r="E56" s="17">
        <v>17.399999999999999</v>
      </c>
      <c r="F56" s="17">
        <v>147.78</v>
      </c>
      <c r="G56" s="17">
        <v>59.57</v>
      </c>
      <c r="H56" s="17">
        <v>207.35</v>
      </c>
      <c r="I56" s="16">
        <v>110835</v>
      </c>
      <c r="J56" s="16">
        <v>44675.63</v>
      </c>
      <c r="K56" s="16">
        <v>155510.63</v>
      </c>
      <c r="L56" s="14">
        <f t="shared" si="0"/>
        <v>12.4408504</v>
      </c>
      <c r="M56" s="14">
        <f t="shared" si="1"/>
        <v>6.2204252000000002</v>
      </c>
    </row>
    <row r="57" spans="1:13" ht="26" x14ac:dyDescent="0.2">
      <c r="A57" s="11" t="s">
        <v>73</v>
      </c>
      <c r="B57" s="12">
        <v>5000</v>
      </c>
      <c r="C57" s="13">
        <v>12.31</v>
      </c>
      <c r="D57" s="13">
        <v>5.08</v>
      </c>
      <c r="E57" s="13">
        <v>17.39</v>
      </c>
      <c r="F57" s="13">
        <v>12.48</v>
      </c>
      <c r="G57" s="13">
        <v>5.15</v>
      </c>
      <c r="H57" s="13">
        <v>17.63</v>
      </c>
      <c r="I57" s="12">
        <v>62400</v>
      </c>
      <c r="J57" s="12">
        <v>25742.9</v>
      </c>
      <c r="K57" s="12">
        <v>88142.9</v>
      </c>
      <c r="L57" s="14">
        <f t="shared" si="0"/>
        <v>1.0577147999999998</v>
      </c>
      <c r="M57" s="14">
        <f t="shared" si="1"/>
        <v>0.52885739999999992</v>
      </c>
    </row>
    <row r="58" spans="1:13" x14ac:dyDescent="0.2">
      <c r="A58" s="15" t="s">
        <v>116</v>
      </c>
      <c r="B58" s="16">
        <v>1500</v>
      </c>
      <c r="C58" s="17">
        <v>11.38</v>
      </c>
      <c r="D58" s="17">
        <v>6</v>
      </c>
      <c r="E58" s="17">
        <v>17.38</v>
      </c>
      <c r="F58" s="17">
        <v>56.91</v>
      </c>
      <c r="G58" s="17">
        <v>29.98</v>
      </c>
      <c r="H58" s="17">
        <v>86.89</v>
      </c>
      <c r="I58" s="16">
        <v>85365</v>
      </c>
      <c r="J58" s="16">
        <v>44968.5</v>
      </c>
      <c r="K58" s="16">
        <v>130333.5</v>
      </c>
      <c r="L58" s="14">
        <f t="shared" si="0"/>
        <v>5.2133399999999996</v>
      </c>
      <c r="M58" s="14">
        <f t="shared" si="1"/>
        <v>2.6066699999999998</v>
      </c>
    </row>
    <row r="59" spans="1:13" x14ac:dyDescent="0.2">
      <c r="A59" s="11" t="s">
        <v>176</v>
      </c>
      <c r="B59" s="12">
        <v>800</v>
      </c>
      <c r="C59" s="13">
        <v>11.31</v>
      </c>
      <c r="D59" s="13">
        <v>6.06</v>
      </c>
      <c r="E59" s="13">
        <v>17.37</v>
      </c>
      <c r="F59" s="13">
        <v>47.55</v>
      </c>
      <c r="G59" s="13">
        <v>25.47</v>
      </c>
      <c r="H59" s="13">
        <v>73.02</v>
      </c>
      <c r="I59" s="12">
        <v>38040</v>
      </c>
      <c r="J59" s="12">
        <v>20378.57</v>
      </c>
      <c r="K59" s="12">
        <v>58418.57</v>
      </c>
      <c r="L59" s="14">
        <f t="shared" si="0"/>
        <v>4.3813927499999998</v>
      </c>
      <c r="M59" s="14">
        <f t="shared" si="1"/>
        <v>2.1906963749999999</v>
      </c>
    </row>
    <row r="60" spans="1:13" x14ac:dyDescent="0.2">
      <c r="A60" s="15" t="s">
        <v>9</v>
      </c>
      <c r="B60" s="16">
        <v>11000</v>
      </c>
      <c r="C60" s="17">
        <v>12.37</v>
      </c>
      <c r="D60" s="17">
        <v>5</v>
      </c>
      <c r="E60" s="17">
        <v>17.37</v>
      </c>
      <c r="F60" s="17">
        <v>5.34</v>
      </c>
      <c r="G60" s="17">
        <v>2.16</v>
      </c>
      <c r="H60" s="17">
        <v>7.5</v>
      </c>
      <c r="I60" s="16">
        <v>58740</v>
      </c>
      <c r="J60" s="16">
        <v>23732.5</v>
      </c>
      <c r="K60" s="16">
        <v>82472.5</v>
      </c>
      <c r="L60" s="14">
        <f t="shared" si="0"/>
        <v>0.44984999999999997</v>
      </c>
      <c r="M60" s="14">
        <f t="shared" si="1"/>
        <v>0.22492499999999999</v>
      </c>
    </row>
    <row r="61" spans="1:13" x14ac:dyDescent="0.2">
      <c r="A61" s="11" t="s">
        <v>98</v>
      </c>
      <c r="B61" s="13">
        <v>600</v>
      </c>
      <c r="C61" s="13">
        <v>12.31</v>
      </c>
      <c r="D61" s="13">
        <v>5</v>
      </c>
      <c r="E61" s="13">
        <v>17.309999999999999</v>
      </c>
      <c r="F61" s="13">
        <v>120.6</v>
      </c>
      <c r="G61" s="13">
        <v>48.96</v>
      </c>
      <c r="H61" s="13">
        <v>169.56</v>
      </c>
      <c r="I61" s="12">
        <v>72360</v>
      </c>
      <c r="J61" s="12">
        <v>29374.5</v>
      </c>
      <c r="K61" s="12">
        <v>101734.5</v>
      </c>
      <c r="L61" s="14">
        <f t="shared" si="0"/>
        <v>10.173449999999999</v>
      </c>
      <c r="M61" s="14">
        <f t="shared" si="1"/>
        <v>5.0867249999999995</v>
      </c>
    </row>
    <row r="62" spans="1:13" ht="26" x14ac:dyDescent="0.2">
      <c r="A62" s="15" t="s">
        <v>23</v>
      </c>
      <c r="B62" s="16">
        <v>4000</v>
      </c>
      <c r="C62" s="17">
        <v>12.25</v>
      </c>
      <c r="D62" s="17">
        <v>5</v>
      </c>
      <c r="E62" s="17">
        <v>17.25</v>
      </c>
      <c r="F62" s="17">
        <v>13.49</v>
      </c>
      <c r="G62" s="17">
        <v>5.5</v>
      </c>
      <c r="H62" s="17">
        <v>18.989999999999998</v>
      </c>
      <c r="I62" s="16">
        <v>53960</v>
      </c>
      <c r="J62" s="16">
        <v>22010</v>
      </c>
      <c r="K62" s="16">
        <v>75970</v>
      </c>
      <c r="L62" s="14">
        <f t="shared" si="0"/>
        <v>1.1395500000000001</v>
      </c>
      <c r="M62" s="14">
        <f t="shared" si="1"/>
        <v>0.56977500000000003</v>
      </c>
    </row>
    <row r="63" spans="1:13" x14ac:dyDescent="0.2">
      <c r="A63" s="11" t="s">
        <v>26</v>
      </c>
      <c r="B63" s="13">
        <v>4950</v>
      </c>
      <c r="C63" s="13">
        <v>12.23</v>
      </c>
      <c r="D63" s="13">
        <v>5</v>
      </c>
      <c r="E63" s="13">
        <v>17.23</v>
      </c>
      <c r="F63" s="13">
        <v>11.68</v>
      </c>
      <c r="G63" s="13">
        <v>4.7699999999999996</v>
      </c>
      <c r="H63" s="13">
        <v>16.45</v>
      </c>
      <c r="I63" s="12">
        <v>57816</v>
      </c>
      <c r="J63" s="12">
        <v>23623.88</v>
      </c>
      <c r="K63" s="12">
        <v>81439.88</v>
      </c>
      <c r="L63" s="14">
        <f t="shared" si="0"/>
        <v>0.9871500606060607</v>
      </c>
      <c r="M63" s="14">
        <f t="shared" si="1"/>
        <v>0.49357503030303035</v>
      </c>
    </row>
    <row r="64" spans="1:13" ht="26" x14ac:dyDescent="0.2">
      <c r="A64" s="15" t="s">
        <v>132</v>
      </c>
      <c r="B64" s="16">
        <v>2400</v>
      </c>
      <c r="C64" s="17">
        <v>12.19</v>
      </c>
      <c r="D64" s="17">
        <v>5</v>
      </c>
      <c r="E64" s="17">
        <v>17.190000000000001</v>
      </c>
      <c r="F64" s="17">
        <v>21.04</v>
      </c>
      <c r="G64" s="17">
        <v>8.6300000000000008</v>
      </c>
      <c r="H64" s="17">
        <v>29.67</v>
      </c>
      <c r="I64" s="16">
        <v>50496</v>
      </c>
      <c r="J64" s="16">
        <v>20706</v>
      </c>
      <c r="K64" s="16">
        <v>71202</v>
      </c>
      <c r="L64" s="14">
        <f t="shared" si="0"/>
        <v>1.7800499999999999</v>
      </c>
      <c r="M64" s="14">
        <f t="shared" si="1"/>
        <v>0.89002499999999996</v>
      </c>
    </row>
    <row r="65" spans="1:13" x14ac:dyDescent="0.2">
      <c r="A65" s="11" t="s">
        <v>167</v>
      </c>
      <c r="B65" s="12">
        <v>13000</v>
      </c>
      <c r="C65" s="13">
        <v>12.17</v>
      </c>
      <c r="D65" s="13">
        <v>5</v>
      </c>
      <c r="E65" s="13">
        <v>17.170000000000002</v>
      </c>
      <c r="F65" s="13">
        <v>3.83</v>
      </c>
      <c r="G65" s="13">
        <v>1.57</v>
      </c>
      <c r="H65" s="13">
        <v>5.4</v>
      </c>
      <c r="I65" s="12">
        <v>49790</v>
      </c>
      <c r="J65" s="12">
        <v>20442.5</v>
      </c>
      <c r="K65" s="12">
        <v>70232.5</v>
      </c>
      <c r="L65" s="14">
        <f t="shared" si="0"/>
        <v>0.32414999999999999</v>
      </c>
      <c r="M65" s="14">
        <f t="shared" si="1"/>
        <v>0.162075</v>
      </c>
    </row>
    <row r="66" spans="1:13" ht="26" x14ac:dyDescent="0.2">
      <c r="A66" s="15" t="s">
        <v>111</v>
      </c>
      <c r="B66" s="16">
        <v>500</v>
      </c>
      <c r="C66" s="17">
        <v>12.12</v>
      </c>
      <c r="D66" s="17">
        <v>5</v>
      </c>
      <c r="E66" s="17">
        <v>17.12</v>
      </c>
      <c r="F66" s="17">
        <v>131.27000000000001</v>
      </c>
      <c r="G66" s="17">
        <v>54.11</v>
      </c>
      <c r="H66" s="17">
        <v>185.38</v>
      </c>
      <c r="I66" s="16">
        <v>65635</v>
      </c>
      <c r="J66" s="16">
        <v>27055</v>
      </c>
      <c r="K66" s="16">
        <v>92690</v>
      </c>
      <c r="L66" s="14">
        <f t="shared" si="0"/>
        <v>11.1228</v>
      </c>
      <c r="M66" s="14">
        <f t="shared" si="1"/>
        <v>5.5613999999999999</v>
      </c>
    </row>
    <row r="67" spans="1:13" x14ac:dyDescent="0.2">
      <c r="A67" s="11" t="s">
        <v>129</v>
      </c>
      <c r="B67" s="13">
        <v>1200</v>
      </c>
      <c r="C67" s="13">
        <v>11.99</v>
      </c>
      <c r="D67" s="13">
        <v>5</v>
      </c>
      <c r="E67" s="13">
        <v>16.989999999999998</v>
      </c>
      <c r="F67" s="13">
        <v>49.03</v>
      </c>
      <c r="G67" s="13">
        <v>20.45</v>
      </c>
      <c r="H67" s="13">
        <v>69.48</v>
      </c>
      <c r="I67" s="12">
        <v>58836</v>
      </c>
      <c r="J67" s="12">
        <v>24534</v>
      </c>
      <c r="K67" s="12">
        <v>83370</v>
      </c>
      <c r="L67" s="14">
        <f t="shared" si="0"/>
        <v>4.1684999999999999</v>
      </c>
      <c r="M67" s="14">
        <f t="shared" si="1"/>
        <v>2.0842499999999999</v>
      </c>
    </row>
    <row r="68" spans="1:13" x14ac:dyDescent="0.2">
      <c r="A68" s="15" t="s">
        <v>94</v>
      </c>
      <c r="B68" s="16">
        <v>25000</v>
      </c>
      <c r="C68" s="17">
        <v>11.87</v>
      </c>
      <c r="D68" s="17">
        <v>5</v>
      </c>
      <c r="E68" s="17">
        <v>16.87</v>
      </c>
      <c r="F68" s="17">
        <v>1.71</v>
      </c>
      <c r="G68" s="17">
        <v>0.72</v>
      </c>
      <c r="H68" s="17">
        <v>2.4300000000000002</v>
      </c>
      <c r="I68" s="16">
        <v>42750</v>
      </c>
      <c r="J68" s="16">
        <v>18000</v>
      </c>
      <c r="K68" s="16">
        <v>60750</v>
      </c>
      <c r="L68" s="14">
        <f t="shared" ref="L68:L131" si="2">K68*2*3%/B68</f>
        <v>0.14580000000000001</v>
      </c>
      <c r="M68" s="14">
        <f t="shared" ref="M68:M131" si="3">K68*3%/B68</f>
        <v>7.2900000000000006E-2</v>
      </c>
    </row>
    <row r="69" spans="1:13" x14ac:dyDescent="0.2">
      <c r="A69" s="11" t="s">
        <v>32</v>
      </c>
      <c r="B69" s="12">
        <v>7500</v>
      </c>
      <c r="C69" s="13">
        <v>11.75</v>
      </c>
      <c r="D69" s="13">
        <v>5</v>
      </c>
      <c r="E69" s="13">
        <v>16.75</v>
      </c>
      <c r="F69" s="13">
        <v>8.27</v>
      </c>
      <c r="G69" s="13">
        <v>3.52</v>
      </c>
      <c r="H69" s="13">
        <v>11.79</v>
      </c>
      <c r="I69" s="12">
        <v>62025</v>
      </c>
      <c r="J69" s="12">
        <v>26381.25</v>
      </c>
      <c r="K69" s="12">
        <v>88406.25</v>
      </c>
      <c r="L69" s="14">
        <f t="shared" si="2"/>
        <v>0.70725000000000005</v>
      </c>
      <c r="M69" s="14">
        <f t="shared" si="3"/>
        <v>0.35362500000000002</v>
      </c>
    </row>
    <row r="70" spans="1:13" x14ac:dyDescent="0.2">
      <c r="A70" s="15" t="s">
        <v>202</v>
      </c>
      <c r="B70" s="16">
        <v>3000</v>
      </c>
      <c r="C70" s="17">
        <v>11.65</v>
      </c>
      <c r="D70" s="17">
        <v>5</v>
      </c>
      <c r="E70" s="17">
        <v>16.649999999999999</v>
      </c>
      <c r="F70" s="17">
        <v>22.08</v>
      </c>
      <c r="G70" s="17">
        <v>9.48</v>
      </c>
      <c r="H70" s="17">
        <v>31.56</v>
      </c>
      <c r="I70" s="16">
        <v>66240</v>
      </c>
      <c r="J70" s="16">
        <v>28425</v>
      </c>
      <c r="K70" s="16">
        <v>94665</v>
      </c>
      <c r="L70" s="14">
        <f t="shared" si="2"/>
        <v>1.8933</v>
      </c>
      <c r="M70" s="14">
        <f t="shared" si="3"/>
        <v>0.94664999999999999</v>
      </c>
    </row>
    <row r="71" spans="1:13" x14ac:dyDescent="0.2">
      <c r="A71" s="11" t="s">
        <v>5</v>
      </c>
      <c r="B71" s="12">
        <v>4000</v>
      </c>
      <c r="C71" s="13">
        <v>11.25</v>
      </c>
      <c r="D71" s="13">
        <v>5.38</v>
      </c>
      <c r="E71" s="13">
        <v>16.63</v>
      </c>
      <c r="F71" s="13">
        <v>19.89</v>
      </c>
      <c r="G71" s="13">
        <v>9.5</v>
      </c>
      <c r="H71" s="13">
        <v>29.39</v>
      </c>
      <c r="I71" s="12">
        <v>79560</v>
      </c>
      <c r="J71" s="12">
        <v>38015.08</v>
      </c>
      <c r="K71" s="12">
        <v>117575.08</v>
      </c>
      <c r="L71" s="14">
        <f t="shared" si="2"/>
        <v>1.7636262</v>
      </c>
      <c r="M71" s="14">
        <f t="shared" si="3"/>
        <v>0.88181310000000002</v>
      </c>
    </row>
    <row r="72" spans="1:13" ht="26" x14ac:dyDescent="0.2">
      <c r="A72" s="15" t="s">
        <v>151</v>
      </c>
      <c r="B72" s="16">
        <v>3000</v>
      </c>
      <c r="C72" s="17">
        <v>11.58</v>
      </c>
      <c r="D72" s="17">
        <v>5</v>
      </c>
      <c r="E72" s="17">
        <v>16.579999999999998</v>
      </c>
      <c r="F72" s="17">
        <v>25.38</v>
      </c>
      <c r="G72" s="17">
        <v>10.95</v>
      </c>
      <c r="H72" s="17">
        <v>36.33</v>
      </c>
      <c r="I72" s="16">
        <v>76140</v>
      </c>
      <c r="J72" s="16">
        <v>32857.5</v>
      </c>
      <c r="K72" s="16">
        <v>108997.5</v>
      </c>
      <c r="L72" s="14">
        <f t="shared" si="2"/>
        <v>2.1799499999999998</v>
      </c>
      <c r="M72" s="14">
        <f t="shared" si="3"/>
        <v>1.0899749999999999</v>
      </c>
    </row>
    <row r="73" spans="1:13" x14ac:dyDescent="0.2">
      <c r="A73" s="11" t="s">
        <v>75</v>
      </c>
      <c r="B73" s="12">
        <v>4500</v>
      </c>
      <c r="C73" s="13">
        <v>11.55</v>
      </c>
      <c r="D73" s="13">
        <v>5</v>
      </c>
      <c r="E73" s="13">
        <v>16.55</v>
      </c>
      <c r="F73" s="13">
        <v>13.49</v>
      </c>
      <c r="G73" s="13">
        <v>5.84</v>
      </c>
      <c r="H73" s="13">
        <v>19.329999999999998</v>
      </c>
      <c r="I73" s="12">
        <v>60705</v>
      </c>
      <c r="J73" s="12">
        <v>26257.5</v>
      </c>
      <c r="K73" s="12">
        <v>86962.5</v>
      </c>
      <c r="L73" s="14">
        <f t="shared" si="2"/>
        <v>1.1595</v>
      </c>
      <c r="M73" s="14">
        <f t="shared" si="3"/>
        <v>0.57974999999999999</v>
      </c>
    </row>
    <row r="74" spans="1:13" x14ac:dyDescent="0.2">
      <c r="A74" s="15" t="s">
        <v>203</v>
      </c>
      <c r="B74" s="16">
        <v>1000</v>
      </c>
      <c r="C74" s="17">
        <v>11.54</v>
      </c>
      <c r="D74" s="17">
        <v>5</v>
      </c>
      <c r="E74" s="17">
        <v>16.54</v>
      </c>
      <c r="F74" s="17">
        <v>62.13</v>
      </c>
      <c r="G74" s="17">
        <v>26.91</v>
      </c>
      <c r="H74" s="17">
        <v>89.04</v>
      </c>
      <c r="I74" s="16">
        <v>62130</v>
      </c>
      <c r="J74" s="16">
        <v>26907.5</v>
      </c>
      <c r="K74" s="16">
        <v>89037.5</v>
      </c>
      <c r="L74" s="14">
        <f t="shared" si="2"/>
        <v>5.3422499999999999</v>
      </c>
      <c r="M74" s="14">
        <f t="shared" si="3"/>
        <v>2.671125</v>
      </c>
    </row>
    <row r="75" spans="1:13" x14ac:dyDescent="0.2">
      <c r="A75" s="11" t="s">
        <v>148</v>
      </c>
      <c r="B75" s="13">
        <v>25</v>
      </c>
      <c r="C75" s="13">
        <v>11.5</v>
      </c>
      <c r="D75" s="13">
        <v>5</v>
      </c>
      <c r="E75" s="13">
        <v>16.5</v>
      </c>
      <c r="F75" s="13">
        <v>3318.12</v>
      </c>
      <c r="G75" s="13">
        <v>1441.79</v>
      </c>
      <c r="H75" s="13">
        <v>4759.91</v>
      </c>
      <c r="I75" s="12">
        <v>82953</v>
      </c>
      <c r="J75" s="12">
        <v>36044.629999999997</v>
      </c>
      <c r="K75" s="12">
        <v>118997.63</v>
      </c>
      <c r="L75" s="14">
        <f t="shared" si="2"/>
        <v>285.594312</v>
      </c>
      <c r="M75" s="14">
        <f t="shared" si="3"/>
        <v>142.797156</v>
      </c>
    </row>
    <row r="76" spans="1:13" ht="26" x14ac:dyDescent="0.2">
      <c r="A76" s="15" t="s">
        <v>185</v>
      </c>
      <c r="B76" s="16">
        <v>1500</v>
      </c>
      <c r="C76" s="17">
        <v>11.48</v>
      </c>
      <c r="D76" s="17">
        <v>5</v>
      </c>
      <c r="E76" s="17">
        <v>16.48</v>
      </c>
      <c r="F76" s="17">
        <v>21.85</v>
      </c>
      <c r="G76" s="17">
        <v>9.52</v>
      </c>
      <c r="H76" s="17">
        <v>31.37</v>
      </c>
      <c r="I76" s="16">
        <v>32775</v>
      </c>
      <c r="J76" s="16">
        <v>14272.5</v>
      </c>
      <c r="K76" s="16">
        <v>47047.5</v>
      </c>
      <c r="L76" s="14">
        <f t="shared" si="2"/>
        <v>1.8818999999999999</v>
      </c>
      <c r="M76" s="14">
        <f t="shared" si="3"/>
        <v>0.94094999999999995</v>
      </c>
    </row>
    <row r="77" spans="1:13" x14ac:dyDescent="0.2">
      <c r="A77" s="11" t="s">
        <v>146</v>
      </c>
      <c r="B77" s="13">
        <v>3750</v>
      </c>
      <c r="C77" s="13">
        <v>11.46</v>
      </c>
      <c r="D77" s="13">
        <v>5</v>
      </c>
      <c r="E77" s="13">
        <v>16.46</v>
      </c>
      <c r="F77" s="13">
        <v>17.82</v>
      </c>
      <c r="G77" s="13">
        <v>7.77</v>
      </c>
      <c r="H77" s="13">
        <v>25.59</v>
      </c>
      <c r="I77" s="12">
        <v>66825</v>
      </c>
      <c r="J77" s="12">
        <v>29137.5</v>
      </c>
      <c r="K77" s="12">
        <v>95962.5</v>
      </c>
      <c r="L77" s="14">
        <f t="shared" si="2"/>
        <v>1.5354000000000001</v>
      </c>
      <c r="M77" s="14">
        <f t="shared" si="3"/>
        <v>0.76770000000000005</v>
      </c>
    </row>
    <row r="78" spans="1:13" ht="26" x14ac:dyDescent="0.2">
      <c r="A78" s="15" t="s">
        <v>135</v>
      </c>
      <c r="B78" s="16">
        <v>1500</v>
      </c>
      <c r="C78" s="17">
        <v>11.39</v>
      </c>
      <c r="D78" s="17">
        <v>5</v>
      </c>
      <c r="E78" s="17">
        <v>16.39</v>
      </c>
      <c r="F78" s="17">
        <v>49.43</v>
      </c>
      <c r="G78" s="17">
        <v>21.7</v>
      </c>
      <c r="H78" s="17">
        <v>71.13</v>
      </c>
      <c r="I78" s="16">
        <v>74145</v>
      </c>
      <c r="J78" s="16">
        <v>32542.5</v>
      </c>
      <c r="K78" s="16">
        <v>106687.5</v>
      </c>
      <c r="L78" s="14">
        <f t="shared" si="2"/>
        <v>4.2675000000000001</v>
      </c>
      <c r="M78" s="14">
        <f t="shared" si="3"/>
        <v>2.13375</v>
      </c>
    </row>
    <row r="79" spans="1:13" x14ac:dyDescent="0.2">
      <c r="A79" s="11" t="s">
        <v>65</v>
      </c>
      <c r="B79" s="12">
        <v>2000</v>
      </c>
      <c r="C79" s="13">
        <v>11.39</v>
      </c>
      <c r="D79" s="13">
        <v>5</v>
      </c>
      <c r="E79" s="13">
        <v>16.39</v>
      </c>
      <c r="F79" s="13">
        <v>28.72</v>
      </c>
      <c r="G79" s="13">
        <v>12.6</v>
      </c>
      <c r="H79" s="13">
        <v>41.32</v>
      </c>
      <c r="I79" s="12">
        <v>57440</v>
      </c>
      <c r="J79" s="12">
        <v>25200</v>
      </c>
      <c r="K79" s="12">
        <v>82640</v>
      </c>
      <c r="L79" s="14">
        <f t="shared" si="2"/>
        <v>2.4791999999999996</v>
      </c>
      <c r="M79" s="14">
        <f t="shared" si="3"/>
        <v>1.2395999999999998</v>
      </c>
    </row>
    <row r="80" spans="1:13" ht="26" x14ac:dyDescent="0.2">
      <c r="A80" s="15" t="s">
        <v>41</v>
      </c>
      <c r="B80" s="16">
        <v>2800</v>
      </c>
      <c r="C80" s="17">
        <v>11.39</v>
      </c>
      <c r="D80" s="17">
        <v>5</v>
      </c>
      <c r="E80" s="17">
        <v>16.39</v>
      </c>
      <c r="F80" s="17">
        <v>16.579999999999998</v>
      </c>
      <c r="G80" s="17">
        <v>7.28</v>
      </c>
      <c r="H80" s="17">
        <v>23.86</v>
      </c>
      <c r="I80" s="16">
        <v>46424</v>
      </c>
      <c r="J80" s="16">
        <v>20370</v>
      </c>
      <c r="K80" s="16">
        <v>66794</v>
      </c>
      <c r="L80" s="14">
        <f t="shared" si="2"/>
        <v>1.4313</v>
      </c>
      <c r="M80" s="14">
        <f t="shared" si="3"/>
        <v>0.71565000000000001</v>
      </c>
    </row>
    <row r="81" spans="1:13" ht="26" x14ac:dyDescent="0.2">
      <c r="A81" s="11" t="s">
        <v>8</v>
      </c>
      <c r="B81" s="13">
        <v>500</v>
      </c>
      <c r="C81" s="13">
        <v>11.39</v>
      </c>
      <c r="D81" s="13">
        <v>5</v>
      </c>
      <c r="E81" s="13">
        <v>16.39</v>
      </c>
      <c r="F81" s="13">
        <v>122.93</v>
      </c>
      <c r="G81" s="13">
        <v>53.95</v>
      </c>
      <c r="H81" s="13">
        <v>176.88</v>
      </c>
      <c r="I81" s="12">
        <v>61465</v>
      </c>
      <c r="J81" s="12">
        <v>26973.75</v>
      </c>
      <c r="K81" s="12">
        <v>88438.75</v>
      </c>
      <c r="L81" s="14">
        <f t="shared" si="2"/>
        <v>10.61265</v>
      </c>
      <c r="M81" s="14">
        <f t="shared" si="3"/>
        <v>5.3063250000000002</v>
      </c>
    </row>
    <row r="82" spans="1:13" x14ac:dyDescent="0.2">
      <c r="A82" s="15" t="s">
        <v>45</v>
      </c>
      <c r="B82" s="17">
        <v>12000</v>
      </c>
      <c r="C82" s="17">
        <v>11.24</v>
      </c>
      <c r="D82" s="17">
        <v>5.14</v>
      </c>
      <c r="E82" s="17">
        <v>16.38</v>
      </c>
      <c r="F82" s="17">
        <v>4.24</v>
      </c>
      <c r="G82" s="17">
        <v>1.94</v>
      </c>
      <c r="H82" s="17">
        <v>6.18</v>
      </c>
      <c r="I82" s="16">
        <v>50880</v>
      </c>
      <c r="J82" s="16">
        <v>23253.360000000001</v>
      </c>
      <c r="K82" s="16">
        <v>74133.36</v>
      </c>
      <c r="L82" s="14">
        <f t="shared" si="2"/>
        <v>0.37066679999999996</v>
      </c>
      <c r="M82" s="14">
        <f t="shared" si="3"/>
        <v>0.18533339999999998</v>
      </c>
    </row>
    <row r="83" spans="1:13" ht="26" x14ac:dyDescent="0.2">
      <c r="A83" s="11" t="s">
        <v>124</v>
      </c>
      <c r="B83" s="12">
        <v>6000</v>
      </c>
      <c r="C83" s="13">
        <v>11.37</v>
      </c>
      <c r="D83" s="13">
        <v>5</v>
      </c>
      <c r="E83" s="13">
        <v>16.37</v>
      </c>
      <c r="F83" s="13">
        <v>9.39</v>
      </c>
      <c r="G83" s="13">
        <v>4.13</v>
      </c>
      <c r="H83" s="13">
        <v>13.52</v>
      </c>
      <c r="I83" s="12">
        <v>56340</v>
      </c>
      <c r="J83" s="12">
        <v>24765</v>
      </c>
      <c r="K83" s="12">
        <v>81105</v>
      </c>
      <c r="L83" s="14">
        <f t="shared" si="2"/>
        <v>0.81105000000000005</v>
      </c>
      <c r="M83" s="14">
        <f t="shared" si="3"/>
        <v>0.40552500000000002</v>
      </c>
    </row>
    <row r="84" spans="1:13" ht="26" x14ac:dyDescent="0.2">
      <c r="A84" s="15" t="s">
        <v>31</v>
      </c>
      <c r="B84" s="17">
        <v>1700</v>
      </c>
      <c r="C84" s="17">
        <v>11.37</v>
      </c>
      <c r="D84" s="17">
        <v>5</v>
      </c>
      <c r="E84" s="17">
        <v>16.37</v>
      </c>
      <c r="F84" s="17">
        <v>34.21</v>
      </c>
      <c r="G84" s="17">
        <v>15.04</v>
      </c>
      <c r="H84" s="17">
        <v>49.25</v>
      </c>
      <c r="I84" s="16">
        <v>58157</v>
      </c>
      <c r="J84" s="16">
        <v>25559.5</v>
      </c>
      <c r="K84" s="16">
        <v>83716.5</v>
      </c>
      <c r="L84" s="14">
        <f t="shared" si="2"/>
        <v>2.9546999999999999</v>
      </c>
      <c r="M84" s="14">
        <f t="shared" si="3"/>
        <v>1.4773499999999999</v>
      </c>
    </row>
    <row r="85" spans="1:13" ht="26" x14ac:dyDescent="0.2">
      <c r="A85" s="11" t="s">
        <v>194</v>
      </c>
      <c r="B85" s="13">
        <v>8500</v>
      </c>
      <c r="C85" s="13">
        <v>11.36</v>
      </c>
      <c r="D85" s="13">
        <v>5</v>
      </c>
      <c r="E85" s="13">
        <v>16.36</v>
      </c>
      <c r="F85" s="13">
        <v>4.33</v>
      </c>
      <c r="G85" s="13">
        <v>1.91</v>
      </c>
      <c r="H85" s="13">
        <v>6.24</v>
      </c>
      <c r="I85" s="12">
        <v>36805</v>
      </c>
      <c r="J85" s="12">
        <v>16192.5</v>
      </c>
      <c r="K85" s="12">
        <v>52997.5</v>
      </c>
      <c r="L85" s="14">
        <f t="shared" si="2"/>
        <v>0.37409999999999999</v>
      </c>
      <c r="M85" s="14">
        <f t="shared" si="3"/>
        <v>0.18704999999999999</v>
      </c>
    </row>
    <row r="86" spans="1:13" x14ac:dyDescent="0.2">
      <c r="A86" s="15" t="s">
        <v>4</v>
      </c>
      <c r="B86" s="17">
        <v>400</v>
      </c>
      <c r="C86" s="17">
        <v>11.36</v>
      </c>
      <c r="D86" s="17">
        <v>5</v>
      </c>
      <c r="E86" s="17">
        <v>16.36</v>
      </c>
      <c r="F86" s="17">
        <v>164.41</v>
      </c>
      <c r="G86" s="17">
        <v>72.36</v>
      </c>
      <c r="H86" s="17">
        <v>236.77</v>
      </c>
      <c r="I86" s="16">
        <v>65764</v>
      </c>
      <c r="J86" s="16">
        <v>28942</v>
      </c>
      <c r="K86" s="16">
        <v>94706</v>
      </c>
      <c r="L86" s="14">
        <f t="shared" si="2"/>
        <v>14.2059</v>
      </c>
      <c r="M86" s="14">
        <f t="shared" si="3"/>
        <v>7.1029499999999999</v>
      </c>
    </row>
    <row r="87" spans="1:13" ht="26" x14ac:dyDescent="0.2">
      <c r="A87" s="11" t="s">
        <v>198</v>
      </c>
      <c r="B87" s="12">
        <v>200</v>
      </c>
      <c r="C87" s="13">
        <v>11.35</v>
      </c>
      <c r="D87" s="13">
        <v>5</v>
      </c>
      <c r="E87" s="13">
        <v>16.350000000000001</v>
      </c>
      <c r="F87" s="13">
        <v>422.57</v>
      </c>
      <c r="G87" s="13">
        <v>186</v>
      </c>
      <c r="H87" s="13">
        <v>608.57000000000005</v>
      </c>
      <c r="I87" s="12">
        <v>84514</v>
      </c>
      <c r="J87" s="12">
        <v>37200</v>
      </c>
      <c r="K87" s="12">
        <v>121714</v>
      </c>
      <c r="L87" s="14">
        <f t="shared" si="2"/>
        <v>36.514200000000002</v>
      </c>
      <c r="M87" s="14">
        <f t="shared" si="3"/>
        <v>18.257100000000001</v>
      </c>
    </row>
    <row r="88" spans="1:13" x14ac:dyDescent="0.2">
      <c r="A88" s="15" t="s">
        <v>153</v>
      </c>
      <c r="B88" s="16">
        <v>500</v>
      </c>
      <c r="C88" s="17">
        <v>11.35</v>
      </c>
      <c r="D88" s="17">
        <v>5</v>
      </c>
      <c r="E88" s="17">
        <v>16.350000000000001</v>
      </c>
      <c r="F88" s="17">
        <v>112.05</v>
      </c>
      <c r="G88" s="17">
        <v>49.32</v>
      </c>
      <c r="H88" s="17">
        <v>161.37</v>
      </c>
      <c r="I88" s="16">
        <v>56025</v>
      </c>
      <c r="J88" s="16">
        <v>24661.25</v>
      </c>
      <c r="K88" s="16">
        <v>80686.25</v>
      </c>
      <c r="L88" s="14">
        <f t="shared" si="2"/>
        <v>9.6823499999999996</v>
      </c>
      <c r="M88" s="14">
        <f t="shared" si="3"/>
        <v>4.8411749999999998</v>
      </c>
    </row>
    <row r="89" spans="1:13" ht="26" x14ac:dyDescent="0.2">
      <c r="A89" s="11" t="s">
        <v>10</v>
      </c>
      <c r="B89" s="12">
        <v>700</v>
      </c>
      <c r="C89" s="13">
        <v>11.35</v>
      </c>
      <c r="D89" s="13">
        <v>5</v>
      </c>
      <c r="E89" s="13">
        <v>16.350000000000001</v>
      </c>
      <c r="F89" s="13">
        <v>89.57</v>
      </c>
      <c r="G89" s="13">
        <v>39.450000000000003</v>
      </c>
      <c r="H89" s="13">
        <v>129.02000000000001</v>
      </c>
      <c r="I89" s="12">
        <v>62699</v>
      </c>
      <c r="J89" s="12">
        <v>27611.5</v>
      </c>
      <c r="K89" s="12">
        <v>90310.5</v>
      </c>
      <c r="L89" s="14">
        <f t="shared" si="2"/>
        <v>7.7408999999999999</v>
      </c>
      <c r="M89" s="14">
        <f t="shared" si="3"/>
        <v>3.8704499999999999</v>
      </c>
    </row>
    <row r="90" spans="1:13" x14ac:dyDescent="0.2">
      <c r="A90" s="15" t="s">
        <v>174</v>
      </c>
      <c r="B90" s="17">
        <v>500</v>
      </c>
      <c r="C90" s="17">
        <v>11.34</v>
      </c>
      <c r="D90" s="17">
        <v>5</v>
      </c>
      <c r="E90" s="17">
        <v>16.34</v>
      </c>
      <c r="F90" s="17">
        <v>221.86</v>
      </c>
      <c r="G90" s="17">
        <v>97.76</v>
      </c>
      <c r="H90" s="17">
        <v>319.62</v>
      </c>
      <c r="I90" s="16">
        <v>110930</v>
      </c>
      <c r="J90" s="16">
        <v>48880</v>
      </c>
      <c r="K90" s="16">
        <v>159810</v>
      </c>
      <c r="L90" s="14">
        <f t="shared" si="2"/>
        <v>19.177199999999999</v>
      </c>
      <c r="M90" s="14">
        <f t="shared" si="3"/>
        <v>9.5885999999999996</v>
      </c>
    </row>
    <row r="91" spans="1:13" x14ac:dyDescent="0.2">
      <c r="A91" s="11" t="s">
        <v>171</v>
      </c>
      <c r="B91" s="13">
        <v>500</v>
      </c>
      <c r="C91" s="13">
        <v>11.34</v>
      </c>
      <c r="D91" s="13">
        <v>5</v>
      </c>
      <c r="E91" s="13">
        <v>16.34</v>
      </c>
      <c r="F91" s="13">
        <v>108.83</v>
      </c>
      <c r="G91" s="13">
        <v>47.95</v>
      </c>
      <c r="H91" s="13">
        <v>156.78</v>
      </c>
      <c r="I91" s="12">
        <v>54415</v>
      </c>
      <c r="J91" s="12">
        <v>23973.75</v>
      </c>
      <c r="K91" s="12">
        <v>78388.75</v>
      </c>
      <c r="L91" s="14">
        <f t="shared" si="2"/>
        <v>9.4066499999999991</v>
      </c>
      <c r="M91" s="14">
        <f t="shared" si="3"/>
        <v>4.7033249999999995</v>
      </c>
    </row>
    <row r="92" spans="1:13" x14ac:dyDescent="0.2">
      <c r="A92" s="15" t="s">
        <v>125</v>
      </c>
      <c r="B92" s="16">
        <v>2600</v>
      </c>
      <c r="C92" s="17">
        <v>11.34</v>
      </c>
      <c r="D92" s="17">
        <v>5</v>
      </c>
      <c r="E92" s="17">
        <v>16.34</v>
      </c>
      <c r="F92" s="17">
        <v>38.29</v>
      </c>
      <c r="G92" s="17">
        <v>16.88</v>
      </c>
      <c r="H92" s="17">
        <v>55.17</v>
      </c>
      <c r="I92" s="16">
        <v>99554</v>
      </c>
      <c r="J92" s="16">
        <v>43888</v>
      </c>
      <c r="K92" s="16">
        <v>143442</v>
      </c>
      <c r="L92" s="14">
        <f t="shared" si="2"/>
        <v>3.3102</v>
      </c>
      <c r="M92" s="14">
        <f t="shared" si="3"/>
        <v>1.6551</v>
      </c>
    </row>
    <row r="93" spans="1:13" ht="26" x14ac:dyDescent="0.2">
      <c r="A93" s="11" t="s">
        <v>71</v>
      </c>
      <c r="B93" s="12">
        <v>600</v>
      </c>
      <c r="C93" s="13">
        <v>11.34</v>
      </c>
      <c r="D93" s="13">
        <v>5</v>
      </c>
      <c r="E93" s="13">
        <v>16.34</v>
      </c>
      <c r="F93" s="13">
        <v>80.92</v>
      </c>
      <c r="G93" s="13">
        <v>35.68</v>
      </c>
      <c r="H93" s="13">
        <v>116.6</v>
      </c>
      <c r="I93" s="12">
        <v>48552</v>
      </c>
      <c r="J93" s="12">
        <v>21405</v>
      </c>
      <c r="K93" s="12">
        <v>69957</v>
      </c>
      <c r="L93" s="14">
        <f t="shared" si="2"/>
        <v>6.9957000000000003</v>
      </c>
      <c r="M93" s="14">
        <f t="shared" si="3"/>
        <v>3.4978500000000001</v>
      </c>
    </row>
    <row r="94" spans="1:13" x14ac:dyDescent="0.2">
      <c r="A94" s="15" t="s">
        <v>50</v>
      </c>
      <c r="B94" s="16">
        <v>700</v>
      </c>
      <c r="C94" s="17">
        <v>11.34</v>
      </c>
      <c r="D94" s="17">
        <v>5</v>
      </c>
      <c r="E94" s="17">
        <v>16.34</v>
      </c>
      <c r="F94" s="17">
        <v>125.51</v>
      </c>
      <c r="G94" s="17">
        <v>55.33</v>
      </c>
      <c r="H94" s="17">
        <v>180.84</v>
      </c>
      <c r="I94" s="16">
        <v>87857</v>
      </c>
      <c r="J94" s="16">
        <v>38727.5</v>
      </c>
      <c r="K94" s="16">
        <v>126584.5</v>
      </c>
      <c r="L94" s="14">
        <f t="shared" si="2"/>
        <v>10.850099999999999</v>
      </c>
      <c r="M94" s="14">
        <f t="shared" si="3"/>
        <v>5.4250499999999997</v>
      </c>
    </row>
    <row r="95" spans="1:13" x14ac:dyDescent="0.2">
      <c r="A95" s="11" t="s">
        <v>140</v>
      </c>
      <c r="B95" s="13">
        <v>27000</v>
      </c>
      <c r="C95" s="13">
        <v>11.33</v>
      </c>
      <c r="D95" s="13">
        <v>5</v>
      </c>
      <c r="E95" s="13">
        <v>16.329999999999998</v>
      </c>
      <c r="F95" s="13">
        <v>2.76</v>
      </c>
      <c r="G95" s="13">
        <v>1.22</v>
      </c>
      <c r="H95" s="13">
        <v>3.98</v>
      </c>
      <c r="I95" s="12">
        <v>74520</v>
      </c>
      <c r="J95" s="12">
        <v>32872.5</v>
      </c>
      <c r="K95" s="12">
        <v>107392.5</v>
      </c>
      <c r="L95" s="14">
        <f t="shared" si="2"/>
        <v>0.23865</v>
      </c>
      <c r="M95" s="14">
        <f t="shared" si="3"/>
        <v>0.119325</v>
      </c>
    </row>
    <row r="96" spans="1:13" ht="26" x14ac:dyDescent="0.2">
      <c r="A96" s="15" t="s">
        <v>12</v>
      </c>
      <c r="B96" s="16">
        <v>500</v>
      </c>
      <c r="C96" s="17">
        <v>11.33</v>
      </c>
      <c r="D96" s="17">
        <v>5</v>
      </c>
      <c r="E96" s="17">
        <v>16.329999999999998</v>
      </c>
      <c r="F96" s="17">
        <v>130.69</v>
      </c>
      <c r="G96" s="17">
        <v>57.64</v>
      </c>
      <c r="H96" s="17">
        <v>188.33</v>
      </c>
      <c r="I96" s="16">
        <v>65345</v>
      </c>
      <c r="J96" s="16">
        <v>28817.5</v>
      </c>
      <c r="K96" s="16">
        <v>94162.5</v>
      </c>
      <c r="L96" s="14">
        <f t="shared" si="2"/>
        <v>11.2995</v>
      </c>
      <c r="M96" s="14">
        <f t="shared" si="3"/>
        <v>5.64975</v>
      </c>
    </row>
    <row r="97" spans="1:13" ht="26" x14ac:dyDescent="0.2">
      <c r="A97" s="11" t="s">
        <v>11</v>
      </c>
      <c r="B97" s="12">
        <v>2500</v>
      </c>
      <c r="C97" s="13">
        <v>11.33</v>
      </c>
      <c r="D97" s="13">
        <v>5</v>
      </c>
      <c r="E97" s="13">
        <v>16.329999999999998</v>
      </c>
      <c r="F97" s="13">
        <v>23.11</v>
      </c>
      <c r="G97" s="13">
        <v>10.199999999999999</v>
      </c>
      <c r="H97" s="13">
        <v>33.31</v>
      </c>
      <c r="I97" s="12">
        <v>57775</v>
      </c>
      <c r="J97" s="12">
        <v>25487.5</v>
      </c>
      <c r="K97" s="12">
        <v>83262.5</v>
      </c>
      <c r="L97" s="14">
        <f t="shared" si="2"/>
        <v>1.9983</v>
      </c>
      <c r="M97" s="14">
        <f t="shared" si="3"/>
        <v>0.99914999999999998</v>
      </c>
    </row>
    <row r="98" spans="1:13" x14ac:dyDescent="0.2">
      <c r="A98" s="15" t="s">
        <v>122</v>
      </c>
      <c r="B98" s="16">
        <v>1000</v>
      </c>
      <c r="C98" s="17">
        <v>11.32</v>
      </c>
      <c r="D98" s="17">
        <v>5</v>
      </c>
      <c r="E98" s="17">
        <v>16.32</v>
      </c>
      <c r="F98" s="17">
        <v>88.75</v>
      </c>
      <c r="G98" s="17">
        <v>39.17</v>
      </c>
      <c r="H98" s="17">
        <v>127.92</v>
      </c>
      <c r="I98" s="16">
        <v>88750</v>
      </c>
      <c r="J98" s="16">
        <v>39172.5</v>
      </c>
      <c r="K98" s="16">
        <v>127922.5</v>
      </c>
      <c r="L98" s="14">
        <f t="shared" si="2"/>
        <v>7.6753499999999999</v>
      </c>
      <c r="M98" s="14">
        <f t="shared" si="3"/>
        <v>3.8376749999999999</v>
      </c>
    </row>
    <row r="99" spans="1:13" ht="26" x14ac:dyDescent="0.2">
      <c r="A99" s="11" t="s">
        <v>114</v>
      </c>
      <c r="B99" s="12">
        <v>800</v>
      </c>
      <c r="C99" s="13">
        <v>11.32</v>
      </c>
      <c r="D99" s="13">
        <v>5</v>
      </c>
      <c r="E99" s="13">
        <v>16.32</v>
      </c>
      <c r="F99" s="13">
        <v>128.35</v>
      </c>
      <c r="G99" s="13">
        <v>56.67</v>
      </c>
      <c r="H99" s="13">
        <v>185.02</v>
      </c>
      <c r="I99" s="12">
        <v>102680</v>
      </c>
      <c r="J99" s="12">
        <v>45338</v>
      </c>
      <c r="K99" s="12">
        <v>148018</v>
      </c>
      <c r="L99" s="14">
        <f t="shared" si="2"/>
        <v>11.10135</v>
      </c>
      <c r="M99" s="14">
        <f t="shared" si="3"/>
        <v>5.550675</v>
      </c>
    </row>
    <row r="100" spans="1:13" ht="26" x14ac:dyDescent="0.2">
      <c r="A100" s="15" t="s">
        <v>99</v>
      </c>
      <c r="B100" s="16">
        <v>300</v>
      </c>
      <c r="C100" s="17">
        <v>11.32</v>
      </c>
      <c r="D100" s="17">
        <v>5</v>
      </c>
      <c r="E100" s="17">
        <v>16.32</v>
      </c>
      <c r="F100" s="17">
        <v>174.63</v>
      </c>
      <c r="G100" s="17">
        <v>77.09</v>
      </c>
      <c r="H100" s="17">
        <v>251.72</v>
      </c>
      <c r="I100" s="16">
        <v>52389</v>
      </c>
      <c r="J100" s="16">
        <v>23127</v>
      </c>
      <c r="K100" s="16">
        <v>75516</v>
      </c>
      <c r="L100" s="14">
        <f t="shared" si="2"/>
        <v>15.103199999999999</v>
      </c>
      <c r="M100" s="14">
        <f t="shared" si="3"/>
        <v>7.5515999999999996</v>
      </c>
    </row>
    <row r="101" spans="1:13" x14ac:dyDescent="0.2">
      <c r="A101" s="11" t="s">
        <v>93</v>
      </c>
      <c r="B101" s="12">
        <v>11000</v>
      </c>
      <c r="C101" s="13">
        <v>11.32</v>
      </c>
      <c r="D101" s="13">
        <v>5</v>
      </c>
      <c r="E101" s="13">
        <v>16.32</v>
      </c>
      <c r="F101" s="13">
        <v>4.03</v>
      </c>
      <c r="G101" s="13">
        <v>1.78</v>
      </c>
      <c r="H101" s="13">
        <v>5.81</v>
      </c>
      <c r="I101" s="12">
        <v>44330</v>
      </c>
      <c r="J101" s="12">
        <v>19580</v>
      </c>
      <c r="K101" s="12">
        <v>63910</v>
      </c>
      <c r="L101" s="14">
        <f t="shared" si="2"/>
        <v>0.34859999999999997</v>
      </c>
      <c r="M101" s="14">
        <f t="shared" si="3"/>
        <v>0.17429999999999998</v>
      </c>
    </row>
    <row r="102" spans="1:13" ht="26" x14ac:dyDescent="0.2">
      <c r="A102" s="15" t="s">
        <v>89</v>
      </c>
      <c r="B102" s="16">
        <v>1300</v>
      </c>
      <c r="C102" s="17">
        <v>11.32</v>
      </c>
      <c r="D102" s="17">
        <v>5</v>
      </c>
      <c r="E102" s="17">
        <v>16.32</v>
      </c>
      <c r="F102" s="17">
        <v>39.909999999999997</v>
      </c>
      <c r="G102" s="17">
        <v>17.62</v>
      </c>
      <c r="H102" s="17">
        <v>57.53</v>
      </c>
      <c r="I102" s="16">
        <v>51883</v>
      </c>
      <c r="J102" s="16">
        <v>22899.5</v>
      </c>
      <c r="K102" s="16">
        <v>74782.5</v>
      </c>
      <c r="L102" s="14">
        <f t="shared" si="2"/>
        <v>3.4514999999999998</v>
      </c>
      <c r="M102" s="14">
        <f t="shared" si="3"/>
        <v>1.7257499999999999</v>
      </c>
    </row>
    <row r="103" spans="1:13" ht="26" x14ac:dyDescent="0.2">
      <c r="A103" s="11" t="s">
        <v>85</v>
      </c>
      <c r="B103" s="13">
        <v>600</v>
      </c>
      <c r="C103" s="13">
        <v>11.32</v>
      </c>
      <c r="D103" s="13">
        <v>5</v>
      </c>
      <c r="E103" s="13">
        <v>16.32</v>
      </c>
      <c r="F103" s="13">
        <v>185.58</v>
      </c>
      <c r="G103" s="13">
        <v>81.94</v>
      </c>
      <c r="H103" s="13">
        <v>267.52</v>
      </c>
      <c r="I103" s="12">
        <v>111348</v>
      </c>
      <c r="J103" s="12">
        <v>49162.5</v>
      </c>
      <c r="K103" s="12">
        <v>160510.5</v>
      </c>
      <c r="L103" s="14">
        <f t="shared" si="2"/>
        <v>16.05105</v>
      </c>
      <c r="M103" s="14">
        <f t="shared" si="3"/>
        <v>8.025525</v>
      </c>
    </row>
    <row r="104" spans="1:13" x14ac:dyDescent="0.2">
      <c r="A104" s="15" t="s">
        <v>83</v>
      </c>
      <c r="B104" s="17">
        <v>3500</v>
      </c>
      <c r="C104" s="17">
        <v>11.32</v>
      </c>
      <c r="D104" s="17">
        <v>5</v>
      </c>
      <c r="E104" s="17">
        <v>16.32</v>
      </c>
      <c r="F104" s="17">
        <v>27.23</v>
      </c>
      <c r="G104" s="17">
        <v>12.02</v>
      </c>
      <c r="H104" s="17">
        <v>39.25</v>
      </c>
      <c r="I104" s="16">
        <v>95305</v>
      </c>
      <c r="J104" s="16">
        <v>42061.25</v>
      </c>
      <c r="K104" s="16">
        <v>137366.25</v>
      </c>
      <c r="L104" s="14">
        <f t="shared" si="2"/>
        <v>2.3548499999999999</v>
      </c>
      <c r="M104" s="14">
        <f t="shared" si="3"/>
        <v>1.1774249999999999</v>
      </c>
    </row>
    <row r="105" spans="1:13" ht="26" x14ac:dyDescent="0.2">
      <c r="A105" s="11" t="s">
        <v>68</v>
      </c>
      <c r="B105" s="12">
        <v>1000</v>
      </c>
      <c r="C105" s="13">
        <v>11.32</v>
      </c>
      <c r="D105" s="13">
        <v>5</v>
      </c>
      <c r="E105" s="13">
        <v>16.32</v>
      </c>
      <c r="F105" s="13">
        <v>70.959999999999994</v>
      </c>
      <c r="G105" s="13">
        <v>31.34</v>
      </c>
      <c r="H105" s="13">
        <v>102.3</v>
      </c>
      <c r="I105" s="12">
        <v>70960</v>
      </c>
      <c r="J105" s="12">
        <v>31342.5</v>
      </c>
      <c r="K105" s="12">
        <v>102302.5</v>
      </c>
      <c r="L105" s="14">
        <f t="shared" si="2"/>
        <v>6.1381499999999996</v>
      </c>
      <c r="M105" s="14">
        <f t="shared" si="3"/>
        <v>3.0690749999999998</v>
      </c>
    </row>
    <row r="106" spans="1:13" ht="26" x14ac:dyDescent="0.2">
      <c r="A106" s="15" t="s">
        <v>43</v>
      </c>
      <c r="B106" s="16">
        <v>550</v>
      </c>
      <c r="C106" s="17">
        <v>11.32</v>
      </c>
      <c r="D106" s="17">
        <v>5</v>
      </c>
      <c r="E106" s="17">
        <v>16.32</v>
      </c>
      <c r="F106" s="17">
        <v>96.53</v>
      </c>
      <c r="G106" s="17">
        <v>42.63</v>
      </c>
      <c r="H106" s="17">
        <v>139.16</v>
      </c>
      <c r="I106" s="16">
        <v>53092</v>
      </c>
      <c r="J106" s="16">
        <v>23447.88</v>
      </c>
      <c r="K106" s="16">
        <v>76539.88</v>
      </c>
      <c r="L106" s="14">
        <f t="shared" si="2"/>
        <v>8.3498050909090917</v>
      </c>
      <c r="M106" s="14">
        <f t="shared" si="3"/>
        <v>4.1749025454545459</v>
      </c>
    </row>
    <row r="107" spans="1:13" ht="26" x14ac:dyDescent="0.2">
      <c r="A107" s="11" t="s">
        <v>22</v>
      </c>
      <c r="B107" s="12">
        <v>800</v>
      </c>
      <c r="C107" s="13">
        <v>11.32</v>
      </c>
      <c r="D107" s="13">
        <v>5</v>
      </c>
      <c r="E107" s="13">
        <v>16.32</v>
      </c>
      <c r="F107" s="13">
        <v>126.04</v>
      </c>
      <c r="G107" s="13">
        <v>55.67</v>
      </c>
      <c r="H107" s="13">
        <v>181.71</v>
      </c>
      <c r="I107" s="12">
        <v>100832</v>
      </c>
      <c r="J107" s="12">
        <v>44534</v>
      </c>
      <c r="K107" s="12">
        <v>145366</v>
      </c>
      <c r="L107" s="14">
        <f t="shared" si="2"/>
        <v>10.902449999999998</v>
      </c>
      <c r="M107" s="14">
        <f t="shared" si="3"/>
        <v>5.4512249999999991</v>
      </c>
    </row>
    <row r="108" spans="1:13" x14ac:dyDescent="0.2">
      <c r="A108" s="15" t="s">
        <v>191</v>
      </c>
      <c r="B108" s="16">
        <v>750</v>
      </c>
      <c r="C108" s="17">
        <v>11.31</v>
      </c>
      <c r="D108" s="17">
        <v>5</v>
      </c>
      <c r="E108" s="17">
        <v>16.309999999999999</v>
      </c>
      <c r="F108" s="17">
        <v>98.65</v>
      </c>
      <c r="G108" s="17">
        <v>43.6</v>
      </c>
      <c r="H108" s="17">
        <v>142.25</v>
      </c>
      <c r="I108" s="16">
        <v>73988</v>
      </c>
      <c r="J108" s="16">
        <v>32700</v>
      </c>
      <c r="K108" s="16">
        <v>106688</v>
      </c>
      <c r="L108" s="14">
        <f t="shared" si="2"/>
        <v>8.5350400000000004</v>
      </c>
      <c r="M108" s="14">
        <f>K108*3%/B108</f>
        <v>4.2675200000000002</v>
      </c>
    </row>
    <row r="109" spans="1:13" ht="26" x14ac:dyDescent="0.2">
      <c r="A109" s="11" t="s">
        <v>182</v>
      </c>
      <c r="B109" s="12">
        <v>800</v>
      </c>
      <c r="C109" s="13">
        <v>11.31</v>
      </c>
      <c r="D109" s="13">
        <v>5</v>
      </c>
      <c r="E109" s="13">
        <v>16.309999999999999</v>
      </c>
      <c r="F109" s="13">
        <v>55.57</v>
      </c>
      <c r="G109" s="13">
        <v>24.56</v>
      </c>
      <c r="H109" s="13">
        <v>80.13</v>
      </c>
      <c r="I109" s="12">
        <v>44456</v>
      </c>
      <c r="J109" s="12">
        <v>19644</v>
      </c>
      <c r="K109" s="12">
        <v>64100</v>
      </c>
      <c r="L109" s="14">
        <f t="shared" si="2"/>
        <v>4.8075000000000001</v>
      </c>
      <c r="M109" s="14">
        <f t="shared" si="3"/>
        <v>2.4037500000000001</v>
      </c>
    </row>
    <row r="110" spans="1:13" ht="26" x14ac:dyDescent="0.2">
      <c r="A110" s="15" t="s">
        <v>170</v>
      </c>
      <c r="B110" s="16">
        <v>50</v>
      </c>
      <c r="C110" s="17">
        <v>11.31</v>
      </c>
      <c r="D110" s="17">
        <v>5</v>
      </c>
      <c r="E110" s="17">
        <v>16.309999999999999</v>
      </c>
      <c r="F110" s="17">
        <v>1672.3</v>
      </c>
      <c r="G110" s="17">
        <v>738.99</v>
      </c>
      <c r="H110" s="17">
        <v>2411.29</v>
      </c>
      <c r="I110" s="16">
        <v>83615</v>
      </c>
      <c r="J110" s="16">
        <v>36949.25</v>
      </c>
      <c r="K110" s="16">
        <v>120564.25</v>
      </c>
      <c r="L110" s="14">
        <f t="shared" si="2"/>
        <v>144.6771</v>
      </c>
      <c r="M110" s="14">
        <f t="shared" si="3"/>
        <v>72.338549999999998</v>
      </c>
    </row>
    <row r="111" spans="1:13" x14ac:dyDescent="0.2">
      <c r="A111" s="11" t="s">
        <v>169</v>
      </c>
      <c r="B111" s="13">
        <v>3000</v>
      </c>
      <c r="C111" s="13">
        <v>11.31</v>
      </c>
      <c r="D111" s="13">
        <v>5</v>
      </c>
      <c r="E111" s="13">
        <v>16.309999999999999</v>
      </c>
      <c r="F111" s="13">
        <v>32.32</v>
      </c>
      <c r="G111" s="13">
        <v>14.28</v>
      </c>
      <c r="H111" s="13">
        <v>46.6</v>
      </c>
      <c r="I111" s="12">
        <v>96960</v>
      </c>
      <c r="J111" s="12">
        <v>42840</v>
      </c>
      <c r="K111" s="12">
        <v>139800</v>
      </c>
      <c r="L111" s="14">
        <f t="shared" si="2"/>
        <v>2.7959999999999998</v>
      </c>
      <c r="M111" s="14">
        <f t="shared" si="3"/>
        <v>1.3979999999999999</v>
      </c>
    </row>
    <row r="112" spans="1:13" x14ac:dyDescent="0.2">
      <c r="A112" s="15" t="s">
        <v>162</v>
      </c>
      <c r="B112" s="17">
        <v>6000</v>
      </c>
      <c r="C112" s="17">
        <v>11.31</v>
      </c>
      <c r="D112" s="17">
        <v>5</v>
      </c>
      <c r="E112" s="17">
        <v>16.309999999999999</v>
      </c>
      <c r="F112" s="17">
        <v>13.45</v>
      </c>
      <c r="G112" s="17">
        <v>5.94</v>
      </c>
      <c r="H112" s="17">
        <v>19.39</v>
      </c>
      <c r="I112" s="16">
        <v>80700</v>
      </c>
      <c r="J112" s="16">
        <v>35655</v>
      </c>
      <c r="K112" s="16">
        <v>116355</v>
      </c>
      <c r="L112" s="14">
        <f t="shared" si="2"/>
        <v>1.1635500000000001</v>
      </c>
      <c r="M112" s="14">
        <f t="shared" si="3"/>
        <v>0.58177500000000004</v>
      </c>
    </row>
    <row r="113" spans="1:13" x14ac:dyDescent="0.2">
      <c r="A113" s="11" t="s">
        <v>160</v>
      </c>
      <c r="B113" s="12">
        <v>1200</v>
      </c>
      <c r="C113" s="13">
        <v>11.31</v>
      </c>
      <c r="D113" s="13">
        <v>5</v>
      </c>
      <c r="E113" s="13">
        <v>16.309999999999999</v>
      </c>
      <c r="F113" s="13">
        <v>59.16</v>
      </c>
      <c r="G113" s="13">
        <v>26.15</v>
      </c>
      <c r="H113" s="13">
        <v>85.31</v>
      </c>
      <c r="I113" s="12">
        <v>70992</v>
      </c>
      <c r="J113" s="12">
        <v>31374</v>
      </c>
      <c r="K113" s="12">
        <v>102366</v>
      </c>
      <c r="L113" s="14">
        <f t="shared" si="2"/>
        <v>5.1182999999999996</v>
      </c>
      <c r="M113" s="14">
        <f t="shared" si="3"/>
        <v>2.5591499999999998</v>
      </c>
    </row>
    <row r="114" spans="1:13" ht="26" x14ac:dyDescent="0.2">
      <c r="A114" s="15" t="s">
        <v>139</v>
      </c>
      <c r="B114" s="17">
        <v>50</v>
      </c>
      <c r="C114" s="17">
        <v>11.31</v>
      </c>
      <c r="D114" s="17">
        <v>5</v>
      </c>
      <c r="E114" s="17">
        <v>16.309999999999999</v>
      </c>
      <c r="F114" s="16">
        <v>1158.68</v>
      </c>
      <c r="G114" s="16">
        <v>511.97</v>
      </c>
      <c r="H114" s="16">
        <v>1670.65</v>
      </c>
      <c r="I114" s="16">
        <v>57934</v>
      </c>
      <c r="J114" s="16">
        <v>25598.38</v>
      </c>
      <c r="K114" s="16">
        <v>83532.38</v>
      </c>
      <c r="L114" s="14">
        <f t="shared" si="2"/>
        <v>100.238856</v>
      </c>
      <c r="M114" s="14">
        <f t="shared" si="3"/>
        <v>50.119427999999999</v>
      </c>
    </row>
    <row r="115" spans="1:13" x14ac:dyDescent="0.2">
      <c r="A115" s="11" t="s">
        <v>126</v>
      </c>
      <c r="B115" s="13">
        <v>75</v>
      </c>
      <c r="C115" s="13">
        <v>11.31</v>
      </c>
      <c r="D115" s="13">
        <v>5</v>
      </c>
      <c r="E115" s="13">
        <v>16.309999999999999</v>
      </c>
      <c r="F115" s="12">
        <v>808.2</v>
      </c>
      <c r="G115" s="13">
        <v>357.01</v>
      </c>
      <c r="H115" s="12">
        <v>1165.21</v>
      </c>
      <c r="I115" s="12">
        <v>60615</v>
      </c>
      <c r="J115" s="12">
        <v>26775.56</v>
      </c>
      <c r="K115" s="12">
        <v>87390.56</v>
      </c>
      <c r="L115" s="14">
        <f t="shared" si="2"/>
        <v>69.912447999999998</v>
      </c>
      <c r="M115" s="14">
        <f t="shared" si="3"/>
        <v>34.956223999999999</v>
      </c>
    </row>
    <row r="116" spans="1:13" ht="26" x14ac:dyDescent="0.2">
      <c r="A116" s="15" t="s">
        <v>119</v>
      </c>
      <c r="B116" s="16">
        <v>1100</v>
      </c>
      <c r="C116" s="17">
        <v>11.31</v>
      </c>
      <c r="D116" s="17">
        <v>5</v>
      </c>
      <c r="E116" s="17">
        <v>16.309999999999999</v>
      </c>
      <c r="F116" s="17">
        <v>48.77</v>
      </c>
      <c r="G116" s="17">
        <v>21.55</v>
      </c>
      <c r="H116" s="17">
        <v>70.319999999999993</v>
      </c>
      <c r="I116" s="16">
        <v>53647</v>
      </c>
      <c r="J116" s="16">
        <v>23699.5</v>
      </c>
      <c r="K116" s="16">
        <v>77346.5</v>
      </c>
      <c r="L116" s="14">
        <f t="shared" si="2"/>
        <v>4.2188999999999997</v>
      </c>
      <c r="M116" s="14">
        <f t="shared" si="3"/>
        <v>2.1094499999999998</v>
      </c>
    </row>
    <row r="117" spans="1:13" ht="26" x14ac:dyDescent="0.2">
      <c r="A117" s="11" t="s">
        <v>110</v>
      </c>
      <c r="B117" s="13">
        <v>1500</v>
      </c>
      <c r="C117" s="13">
        <v>11.31</v>
      </c>
      <c r="D117" s="13">
        <v>5</v>
      </c>
      <c r="E117" s="13">
        <v>16.309999999999999</v>
      </c>
      <c r="F117" s="13">
        <v>39.96</v>
      </c>
      <c r="G117" s="13">
        <v>17.649999999999999</v>
      </c>
      <c r="H117" s="12">
        <v>57.61</v>
      </c>
      <c r="I117" s="12">
        <v>59940</v>
      </c>
      <c r="J117" s="12">
        <v>26478.75</v>
      </c>
      <c r="K117" s="12">
        <v>86418.75</v>
      </c>
      <c r="L117" s="14">
        <f t="shared" si="2"/>
        <v>3.45675</v>
      </c>
      <c r="M117" s="14">
        <f t="shared" si="3"/>
        <v>1.728375</v>
      </c>
    </row>
    <row r="118" spans="1:13" x14ac:dyDescent="0.2">
      <c r="A118" s="15" t="s">
        <v>105</v>
      </c>
      <c r="B118" s="17">
        <v>2400</v>
      </c>
      <c r="C118" s="17">
        <v>11.31</v>
      </c>
      <c r="D118" s="17">
        <v>5</v>
      </c>
      <c r="E118" s="17">
        <v>16.309999999999999</v>
      </c>
      <c r="F118" s="17">
        <v>32.08</v>
      </c>
      <c r="G118" s="17">
        <v>14.18</v>
      </c>
      <c r="H118" s="17">
        <v>46.26</v>
      </c>
      <c r="I118" s="16">
        <v>76992</v>
      </c>
      <c r="J118" s="16">
        <v>34026</v>
      </c>
      <c r="K118" s="16">
        <v>111018</v>
      </c>
      <c r="L118" s="14">
        <f t="shared" si="2"/>
        <v>2.7754499999999998</v>
      </c>
      <c r="M118" s="14">
        <f t="shared" si="3"/>
        <v>1.3877249999999999</v>
      </c>
    </row>
    <row r="119" spans="1:13" x14ac:dyDescent="0.2">
      <c r="A119" s="11" t="s">
        <v>101</v>
      </c>
      <c r="B119" s="13">
        <v>1700</v>
      </c>
      <c r="C119" s="13">
        <v>11.31</v>
      </c>
      <c r="D119" s="13">
        <v>5</v>
      </c>
      <c r="E119" s="13">
        <v>16.309999999999999</v>
      </c>
      <c r="F119" s="13">
        <v>29.71</v>
      </c>
      <c r="G119" s="13">
        <v>13.13</v>
      </c>
      <c r="H119" s="13">
        <v>42.84</v>
      </c>
      <c r="I119" s="12">
        <v>50507</v>
      </c>
      <c r="J119" s="12">
        <v>22325.25</v>
      </c>
      <c r="K119" s="12">
        <v>72832.25</v>
      </c>
      <c r="L119" s="14">
        <f t="shared" si="2"/>
        <v>2.5705499999999999</v>
      </c>
      <c r="M119" s="14">
        <f t="shared" si="3"/>
        <v>1.2852749999999999</v>
      </c>
    </row>
    <row r="120" spans="1:13" x14ac:dyDescent="0.2">
      <c r="A120" s="15" t="s">
        <v>88</v>
      </c>
      <c r="B120" s="16">
        <v>2750</v>
      </c>
      <c r="C120" s="17">
        <v>11.31</v>
      </c>
      <c r="D120" s="17">
        <v>5</v>
      </c>
      <c r="E120" s="17">
        <v>16.309999999999999</v>
      </c>
      <c r="F120" s="17">
        <v>40.15</v>
      </c>
      <c r="G120" s="17">
        <v>17.75</v>
      </c>
      <c r="H120" s="17">
        <v>57.9</v>
      </c>
      <c r="I120" s="16">
        <v>110413</v>
      </c>
      <c r="J120" s="16">
        <v>48805.63</v>
      </c>
      <c r="K120" s="16">
        <v>159218.63</v>
      </c>
      <c r="L120" s="14">
        <f t="shared" si="2"/>
        <v>3.4738610181818181</v>
      </c>
      <c r="M120" s="14">
        <f t="shared" si="3"/>
        <v>1.7369305090909091</v>
      </c>
    </row>
    <row r="121" spans="1:13" x14ac:dyDescent="0.2">
      <c r="A121" s="11" t="s">
        <v>79</v>
      </c>
      <c r="B121" s="13">
        <v>500</v>
      </c>
      <c r="C121" s="13">
        <v>11.31</v>
      </c>
      <c r="D121" s="13">
        <v>5</v>
      </c>
      <c r="E121" s="13">
        <v>16.309999999999999</v>
      </c>
      <c r="F121" s="13">
        <v>206.64</v>
      </c>
      <c r="G121" s="13">
        <v>91.28</v>
      </c>
      <c r="H121" s="13">
        <v>297.92</v>
      </c>
      <c r="I121" s="12">
        <v>103320</v>
      </c>
      <c r="J121" s="12">
        <v>45640</v>
      </c>
      <c r="K121" s="12">
        <v>148960</v>
      </c>
      <c r="L121" s="14">
        <f t="shared" si="2"/>
        <v>17.8752</v>
      </c>
      <c r="M121" s="14">
        <f t="shared" si="3"/>
        <v>8.9375999999999998</v>
      </c>
    </row>
    <row r="122" spans="1:13" x14ac:dyDescent="0.2">
      <c r="A122" s="15" t="s">
        <v>53</v>
      </c>
      <c r="B122" s="17">
        <v>1250</v>
      </c>
      <c r="C122" s="17">
        <v>11.31</v>
      </c>
      <c r="D122" s="17">
        <v>5</v>
      </c>
      <c r="E122" s="17">
        <v>16.309999999999999</v>
      </c>
      <c r="F122" s="17">
        <v>41.85</v>
      </c>
      <c r="G122" s="17">
        <v>18.5</v>
      </c>
      <c r="H122" s="17">
        <v>60.35</v>
      </c>
      <c r="I122" s="16">
        <v>52313</v>
      </c>
      <c r="J122" s="16">
        <v>23125</v>
      </c>
      <c r="K122" s="16">
        <v>75438</v>
      </c>
      <c r="L122" s="14">
        <f t="shared" si="2"/>
        <v>3.6210239999999998</v>
      </c>
      <c r="M122" s="14">
        <f t="shared" si="3"/>
        <v>1.8105119999999999</v>
      </c>
    </row>
    <row r="123" spans="1:13" x14ac:dyDescent="0.2">
      <c r="A123" s="11" t="s">
        <v>37</v>
      </c>
      <c r="B123" s="12">
        <v>1600</v>
      </c>
      <c r="C123" s="13">
        <v>11.31</v>
      </c>
      <c r="D123" s="13">
        <v>5</v>
      </c>
      <c r="E123" s="13">
        <v>16.309999999999999</v>
      </c>
      <c r="F123" s="13">
        <v>40.65</v>
      </c>
      <c r="G123" s="13">
        <v>17.96</v>
      </c>
      <c r="H123" s="13">
        <v>58.61</v>
      </c>
      <c r="I123" s="12">
        <v>65040</v>
      </c>
      <c r="J123" s="12">
        <v>28732</v>
      </c>
      <c r="K123" s="12">
        <v>93772</v>
      </c>
      <c r="L123" s="14">
        <f t="shared" si="2"/>
        <v>3.5164499999999999</v>
      </c>
      <c r="M123" s="14">
        <f t="shared" si="3"/>
        <v>1.7582249999999999</v>
      </c>
    </row>
    <row r="124" spans="1:13" ht="26" x14ac:dyDescent="0.2">
      <c r="A124" s="15" t="s">
        <v>30</v>
      </c>
      <c r="B124" s="17">
        <v>1200</v>
      </c>
      <c r="C124" s="17">
        <v>11.31</v>
      </c>
      <c r="D124" s="17">
        <v>5</v>
      </c>
      <c r="E124" s="17">
        <v>16.309999999999999</v>
      </c>
      <c r="F124" s="17">
        <v>68.78</v>
      </c>
      <c r="G124" s="17">
        <v>30.41</v>
      </c>
      <c r="H124" s="17">
        <v>99.19</v>
      </c>
      <c r="I124" s="16">
        <v>82536</v>
      </c>
      <c r="J124" s="16">
        <v>36486</v>
      </c>
      <c r="K124" s="16">
        <v>119022</v>
      </c>
      <c r="L124" s="14">
        <f t="shared" si="2"/>
        <v>5.9510999999999994</v>
      </c>
      <c r="M124" s="14">
        <f t="shared" si="3"/>
        <v>2.9755499999999997</v>
      </c>
    </row>
    <row r="125" spans="1:13" ht="26" x14ac:dyDescent="0.2">
      <c r="A125" s="11" t="s">
        <v>29</v>
      </c>
      <c r="B125" s="12">
        <v>500</v>
      </c>
      <c r="C125" s="13">
        <v>11.31</v>
      </c>
      <c r="D125" s="13">
        <v>5</v>
      </c>
      <c r="E125" s="13">
        <v>16.309999999999999</v>
      </c>
      <c r="F125" s="13">
        <v>107.93</v>
      </c>
      <c r="G125" s="13">
        <v>47.68</v>
      </c>
      <c r="H125" s="13">
        <v>155.61000000000001</v>
      </c>
      <c r="I125" s="12">
        <v>53965</v>
      </c>
      <c r="J125" s="12">
        <v>23837.5</v>
      </c>
      <c r="K125" s="12">
        <v>77802.5</v>
      </c>
      <c r="L125" s="14">
        <f t="shared" si="2"/>
        <v>9.3362999999999996</v>
      </c>
      <c r="M125" s="14">
        <f t="shared" si="3"/>
        <v>4.6681499999999998</v>
      </c>
    </row>
    <row r="126" spans="1:13" x14ac:dyDescent="0.2">
      <c r="A126" s="15" t="s">
        <v>14</v>
      </c>
      <c r="B126" s="16">
        <v>2000</v>
      </c>
      <c r="C126" s="17">
        <v>11.31</v>
      </c>
      <c r="D126" s="17">
        <v>5</v>
      </c>
      <c r="E126" s="17">
        <v>16.309999999999999</v>
      </c>
      <c r="F126" s="17">
        <v>37.020000000000003</v>
      </c>
      <c r="G126" s="17">
        <v>16.350000000000001</v>
      </c>
      <c r="H126" s="17">
        <v>53.37</v>
      </c>
      <c r="I126" s="16">
        <v>74040</v>
      </c>
      <c r="J126" s="16">
        <v>32705</v>
      </c>
      <c r="K126" s="16">
        <v>106745</v>
      </c>
      <c r="L126" s="14">
        <f t="shared" si="2"/>
        <v>3.20235</v>
      </c>
      <c r="M126" s="14">
        <f t="shared" si="3"/>
        <v>1.601175</v>
      </c>
    </row>
    <row r="127" spans="1:13" ht="26" x14ac:dyDescent="0.2">
      <c r="A127" s="11" t="s">
        <v>6</v>
      </c>
      <c r="B127" s="13">
        <v>2500</v>
      </c>
      <c r="C127" s="13">
        <v>11.31</v>
      </c>
      <c r="D127" s="13">
        <v>5</v>
      </c>
      <c r="E127" s="13">
        <v>16.309999999999999</v>
      </c>
      <c r="F127" s="13">
        <v>37.79</v>
      </c>
      <c r="G127" s="13">
        <v>16.7</v>
      </c>
      <c r="H127" s="13">
        <v>54.49</v>
      </c>
      <c r="I127" s="12">
        <v>94475</v>
      </c>
      <c r="J127" s="12">
        <v>41743.75</v>
      </c>
      <c r="K127" s="12">
        <v>136218.75</v>
      </c>
      <c r="L127" s="14">
        <f t="shared" si="2"/>
        <v>3.26925</v>
      </c>
      <c r="M127" s="14">
        <f t="shared" si="3"/>
        <v>1.634625</v>
      </c>
    </row>
    <row r="128" spans="1:13" x14ac:dyDescent="0.2">
      <c r="A128" s="15" t="s">
        <v>196</v>
      </c>
      <c r="B128" s="16">
        <v>700</v>
      </c>
      <c r="C128" s="17">
        <v>11.3</v>
      </c>
      <c r="D128" s="17">
        <v>5</v>
      </c>
      <c r="E128" s="17">
        <v>16.3</v>
      </c>
      <c r="F128" s="17">
        <v>142.56</v>
      </c>
      <c r="G128" s="17">
        <v>63.04</v>
      </c>
      <c r="H128" s="17">
        <v>205.6</v>
      </c>
      <c r="I128" s="16">
        <v>99792</v>
      </c>
      <c r="J128" s="16">
        <v>44128</v>
      </c>
      <c r="K128" s="16">
        <v>143920</v>
      </c>
      <c r="L128" s="14">
        <f t="shared" si="2"/>
        <v>12.335999999999999</v>
      </c>
      <c r="M128" s="14">
        <f t="shared" si="3"/>
        <v>6.1679999999999993</v>
      </c>
    </row>
    <row r="129" spans="1:13" ht="26" x14ac:dyDescent="0.2">
      <c r="A129" s="11" t="s">
        <v>181</v>
      </c>
      <c r="B129" s="12">
        <v>750</v>
      </c>
      <c r="C129" s="13">
        <v>11.3</v>
      </c>
      <c r="D129" s="13">
        <v>5</v>
      </c>
      <c r="E129" s="13">
        <v>16.3</v>
      </c>
      <c r="F129" s="13">
        <v>78.849999999999994</v>
      </c>
      <c r="G129" s="13">
        <v>34.869999999999997</v>
      </c>
      <c r="H129" s="13">
        <v>113.72</v>
      </c>
      <c r="I129" s="12">
        <v>59138</v>
      </c>
      <c r="J129" s="12">
        <v>26154.38</v>
      </c>
      <c r="K129" s="12">
        <v>85292.38</v>
      </c>
      <c r="L129" s="14">
        <f t="shared" si="2"/>
        <v>6.8233904000000001</v>
      </c>
      <c r="M129" s="14">
        <f t="shared" si="3"/>
        <v>3.4116952</v>
      </c>
    </row>
    <row r="130" spans="1:13" x14ac:dyDescent="0.2">
      <c r="A130" s="15" t="s">
        <v>142</v>
      </c>
      <c r="B130" s="16">
        <v>6000</v>
      </c>
      <c r="C130" s="17">
        <v>11.3</v>
      </c>
      <c r="D130" s="17">
        <v>5</v>
      </c>
      <c r="E130" s="17">
        <v>16.3</v>
      </c>
      <c r="F130" s="17">
        <v>13.01</v>
      </c>
      <c r="G130" s="17">
        <v>5.76</v>
      </c>
      <c r="H130" s="17">
        <v>18.77</v>
      </c>
      <c r="I130" s="16">
        <v>78060</v>
      </c>
      <c r="J130" s="16">
        <v>34530</v>
      </c>
      <c r="K130" s="16">
        <v>112590</v>
      </c>
      <c r="L130" s="14">
        <f t="shared" si="2"/>
        <v>1.1258999999999999</v>
      </c>
      <c r="M130" s="14">
        <f t="shared" si="3"/>
        <v>0.56294999999999995</v>
      </c>
    </row>
    <row r="131" spans="1:13" x14ac:dyDescent="0.2">
      <c r="A131" s="11" t="s">
        <v>130</v>
      </c>
      <c r="B131" s="13">
        <v>600</v>
      </c>
      <c r="C131" s="13">
        <v>11.3</v>
      </c>
      <c r="D131" s="13">
        <v>5</v>
      </c>
      <c r="E131" s="13">
        <v>16.3</v>
      </c>
      <c r="F131" s="13">
        <v>95.61</v>
      </c>
      <c r="G131" s="13">
        <v>42.3</v>
      </c>
      <c r="H131" s="13">
        <v>137.91</v>
      </c>
      <c r="I131" s="12">
        <v>57366</v>
      </c>
      <c r="J131" s="12">
        <v>25381.5</v>
      </c>
      <c r="K131" s="12">
        <v>82747.5</v>
      </c>
      <c r="L131" s="14">
        <f t="shared" si="2"/>
        <v>8.2747499999999992</v>
      </c>
      <c r="M131" s="14">
        <f t="shared" si="3"/>
        <v>4.1373749999999996</v>
      </c>
    </row>
    <row r="132" spans="1:13" ht="26" x14ac:dyDescent="0.2">
      <c r="A132" s="15" t="s">
        <v>81</v>
      </c>
      <c r="B132" s="16">
        <v>200</v>
      </c>
      <c r="C132" s="17">
        <v>11.3</v>
      </c>
      <c r="D132" s="17">
        <v>5</v>
      </c>
      <c r="E132" s="17">
        <v>16.3</v>
      </c>
      <c r="F132" s="17">
        <v>328.09</v>
      </c>
      <c r="G132" s="17">
        <v>145.12</v>
      </c>
      <c r="H132" s="17">
        <v>473.21</v>
      </c>
      <c r="I132" s="16">
        <v>65618</v>
      </c>
      <c r="J132" s="16">
        <v>29023</v>
      </c>
      <c r="K132" s="16">
        <v>94641</v>
      </c>
      <c r="L132" s="14">
        <f t="shared" ref="L132:L195" si="4">K132*2*3%/B132</f>
        <v>28.392299999999999</v>
      </c>
      <c r="M132" s="14">
        <f t="shared" ref="M132:M195" si="5">K132*3%/B132</f>
        <v>14.196149999999999</v>
      </c>
    </row>
    <row r="133" spans="1:13" x14ac:dyDescent="0.2">
      <c r="A133" s="11" t="s">
        <v>78</v>
      </c>
      <c r="B133" s="12">
        <v>700</v>
      </c>
      <c r="C133" s="13">
        <v>11.3</v>
      </c>
      <c r="D133" s="13">
        <v>5</v>
      </c>
      <c r="E133" s="13">
        <v>16.3</v>
      </c>
      <c r="F133" s="13">
        <v>113.79</v>
      </c>
      <c r="G133" s="13">
        <v>50.34</v>
      </c>
      <c r="H133" s="13">
        <v>164.13</v>
      </c>
      <c r="I133" s="12">
        <v>79653</v>
      </c>
      <c r="J133" s="12">
        <v>35236.25</v>
      </c>
      <c r="K133" s="12">
        <v>114889.25</v>
      </c>
      <c r="L133" s="14">
        <f t="shared" si="4"/>
        <v>9.8476499999999998</v>
      </c>
      <c r="M133" s="14">
        <f t="shared" si="5"/>
        <v>4.9238249999999999</v>
      </c>
    </row>
    <row r="134" spans="1:13" ht="26" x14ac:dyDescent="0.2">
      <c r="A134" s="15" t="s">
        <v>28</v>
      </c>
      <c r="B134" s="16">
        <v>2200</v>
      </c>
      <c r="C134" s="17">
        <v>11.3</v>
      </c>
      <c r="D134" s="17">
        <v>5</v>
      </c>
      <c r="E134" s="17">
        <v>16.3</v>
      </c>
      <c r="F134" s="17">
        <v>34.479999999999997</v>
      </c>
      <c r="G134" s="17">
        <v>15.25</v>
      </c>
      <c r="H134" s="17">
        <v>49.73</v>
      </c>
      <c r="I134" s="16">
        <v>75856</v>
      </c>
      <c r="J134" s="16">
        <v>33539</v>
      </c>
      <c r="K134" s="16">
        <v>109395</v>
      </c>
      <c r="L134" s="14">
        <f t="shared" si="4"/>
        <v>2.9834999999999998</v>
      </c>
      <c r="M134" s="14">
        <f t="shared" si="5"/>
        <v>1.4917499999999999</v>
      </c>
    </row>
    <row r="135" spans="1:13" x14ac:dyDescent="0.2">
      <c r="A135" s="11" t="s">
        <v>207</v>
      </c>
      <c r="B135" s="12">
        <v>1300</v>
      </c>
      <c r="C135" s="13">
        <v>11.29</v>
      </c>
      <c r="D135" s="13">
        <v>5</v>
      </c>
      <c r="E135" s="13">
        <v>16.29</v>
      </c>
      <c r="F135" s="13">
        <v>49.99</v>
      </c>
      <c r="G135" s="13">
        <v>22.13</v>
      </c>
      <c r="H135" s="13">
        <v>72.12</v>
      </c>
      <c r="I135" s="12">
        <v>64987</v>
      </c>
      <c r="J135" s="12">
        <v>28762.5</v>
      </c>
      <c r="K135" s="12">
        <v>93749.5</v>
      </c>
      <c r="L135" s="14">
        <f t="shared" si="4"/>
        <v>4.3268999999999993</v>
      </c>
      <c r="M135" s="14">
        <f t="shared" si="5"/>
        <v>2.1634499999999997</v>
      </c>
    </row>
    <row r="136" spans="1:13" x14ac:dyDescent="0.2">
      <c r="A136" s="15" t="s">
        <v>200</v>
      </c>
      <c r="B136" s="17">
        <v>1200</v>
      </c>
      <c r="C136" s="17">
        <v>11.29</v>
      </c>
      <c r="D136" s="17">
        <v>5</v>
      </c>
      <c r="E136" s="17">
        <v>16.29</v>
      </c>
      <c r="F136" s="17">
        <v>80.58</v>
      </c>
      <c r="G136" s="17">
        <v>35.67</v>
      </c>
      <c r="H136" s="17">
        <v>116.25</v>
      </c>
      <c r="I136" s="16">
        <v>96696</v>
      </c>
      <c r="J136" s="16">
        <v>42807</v>
      </c>
      <c r="K136" s="16">
        <v>139503</v>
      </c>
      <c r="L136" s="14">
        <f t="shared" si="4"/>
        <v>6.9751500000000002</v>
      </c>
      <c r="M136" s="14">
        <f t="shared" si="5"/>
        <v>3.4875750000000001</v>
      </c>
    </row>
    <row r="137" spans="1:13" x14ac:dyDescent="0.2">
      <c r="A137" s="11" t="s">
        <v>189</v>
      </c>
      <c r="B137" s="12">
        <v>250</v>
      </c>
      <c r="C137" s="13">
        <v>11.29</v>
      </c>
      <c r="D137" s="13">
        <v>5</v>
      </c>
      <c r="E137" s="13">
        <v>16.29</v>
      </c>
      <c r="F137" s="13">
        <v>216.73</v>
      </c>
      <c r="G137" s="13">
        <v>95.92</v>
      </c>
      <c r="H137" s="13">
        <v>312.64999999999998</v>
      </c>
      <c r="I137" s="12">
        <v>54183</v>
      </c>
      <c r="J137" s="12">
        <v>23978.75</v>
      </c>
      <c r="K137" s="12">
        <v>78161.75</v>
      </c>
      <c r="L137" s="14">
        <f t="shared" si="4"/>
        <v>18.75882</v>
      </c>
      <c r="M137" s="14">
        <f t="shared" si="5"/>
        <v>9.37941</v>
      </c>
    </row>
    <row r="138" spans="1:13" x14ac:dyDescent="0.2">
      <c r="A138" s="15" t="s">
        <v>178</v>
      </c>
      <c r="B138" s="17">
        <v>1000</v>
      </c>
      <c r="C138" s="17">
        <v>11.29</v>
      </c>
      <c r="D138" s="17">
        <v>5</v>
      </c>
      <c r="E138" s="17">
        <v>16.29</v>
      </c>
      <c r="F138" s="17">
        <v>75.12</v>
      </c>
      <c r="G138" s="17">
        <v>33.26</v>
      </c>
      <c r="H138" s="17">
        <v>108.38</v>
      </c>
      <c r="I138" s="16">
        <v>75120</v>
      </c>
      <c r="J138" s="16">
        <v>33255</v>
      </c>
      <c r="K138" s="16">
        <v>108375</v>
      </c>
      <c r="L138" s="14">
        <f t="shared" si="4"/>
        <v>6.5025000000000004</v>
      </c>
      <c r="M138" s="14">
        <f t="shared" si="5"/>
        <v>3.2512500000000002</v>
      </c>
    </row>
    <row r="139" spans="1:13" ht="26" x14ac:dyDescent="0.2">
      <c r="A139" s="11" t="s">
        <v>177</v>
      </c>
      <c r="B139" s="12">
        <v>1100</v>
      </c>
      <c r="C139" s="13">
        <v>11.29</v>
      </c>
      <c r="D139" s="13">
        <v>5</v>
      </c>
      <c r="E139" s="13">
        <v>16.29</v>
      </c>
      <c r="F139" s="13">
        <v>64.77</v>
      </c>
      <c r="G139" s="13">
        <v>28.67</v>
      </c>
      <c r="H139" s="13">
        <v>93.44</v>
      </c>
      <c r="I139" s="12">
        <v>71247</v>
      </c>
      <c r="J139" s="12">
        <v>31534.25</v>
      </c>
      <c r="K139" s="12">
        <v>102781.25</v>
      </c>
      <c r="L139" s="14">
        <f t="shared" si="4"/>
        <v>5.6062500000000002</v>
      </c>
      <c r="M139" s="14">
        <f t="shared" si="5"/>
        <v>2.8031250000000001</v>
      </c>
    </row>
    <row r="140" spans="1:13" x14ac:dyDescent="0.2">
      <c r="A140" s="15" t="s">
        <v>145</v>
      </c>
      <c r="B140" s="17">
        <v>3399</v>
      </c>
      <c r="C140" s="17">
        <v>11.29</v>
      </c>
      <c r="D140" s="17">
        <v>5</v>
      </c>
      <c r="E140" s="17">
        <v>16.29</v>
      </c>
      <c r="F140" s="17">
        <v>22.75</v>
      </c>
      <c r="G140" s="17">
        <v>10.07</v>
      </c>
      <c r="H140" s="17">
        <v>32.82</v>
      </c>
      <c r="I140" s="16">
        <v>77327</v>
      </c>
      <c r="J140" s="16">
        <v>34227.93</v>
      </c>
      <c r="K140" s="16">
        <v>111554.93</v>
      </c>
      <c r="L140" s="14">
        <f t="shared" si="4"/>
        <v>1.9691955869373341</v>
      </c>
      <c r="M140" s="14">
        <f t="shared" si="5"/>
        <v>0.98459779346866705</v>
      </c>
    </row>
    <row r="141" spans="1:13" x14ac:dyDescent="0.2">
      <c r="A141" s="11" t="s">
        <v>133</v>
      </c>
      <c r="B141" s="13">
        <v>10</v>
      </c>
      <c r="C141" s="13">
        <v>11.29</v>
      </c>
      <c r="D141" s="13">
        <v>5</v>
      </c>
      <c r="E141" s="13">
        <v>16.29</v>
      </c>
      <c r="F141" s="13">
        <v>7530</v>
      </c>
      <c r="G141" s="13">
        <v>3332.95</v>
      </c>
      <c r="H141" s="13">
        <v>10862.95</v>
      </c>
      <c r="I141" s="12">
        <v>75300</v>
      </c>
      <c r="J141" s="12">
        <v>33329.480000000003</v>
      </c>
      <c r="K141" s="12">
        <v>108629.48</v>
      </c>
      <c r="L141" s="14">
        <f t="shared" si="4"/>
        <v>651.77688000000001</v>
      </c>
      <c r="M141" s="14">
        <f t="shared" si="5"/>
        <v>325.88844</v>
      </c>
    </row>
    <row r="142" spans="1:13" x14ac:dyDescent="0.2">
      <c r="A142" s="15" t="s">
        <v>102</v>
      </c>
      <c r="B142" s="16">
        <v>1200</v>
      </c>
      <c r="C142" s="17">
        <v>11.29</v>
      </c>
      <c r="D142" s="17">
        <v>5</v>
      </c>
      <c r="E142" s="17">
        <v>16.29</v>
      </c>
      <c r="F142" s="17">
        <v>75.010000000000005</v>
      </c>
      <c r="G142" s="17">
        <v>33.22</v>
      </c>
      <c r="H142" s="17">
        <v>108.23</v>
      </c>
      <c r="I142" s="16">
        <v>90012</v>
      </c>
      <c r="J142" s="16">
        <v>39861</v>
      </c>
      <c r="K142" s="16">
        <v>129873</v>
      </c>
      <c r="L142" s="14">
        <f t="shared" si="4"/>
        <v>6.4936499999999997</v>
      </c>
      <c r="M142" s="14">
        <f t="shared" si="5"/>
        <v>3.2468249999999999</v>
      </c>
    </row>
    <row r="143" spans="1:13" x14ac:dyDescent="0.2">
      <c r="A143" s="11" t="s">
        <v>95</v>
      </c>
      <c r="B143" s="13">
        <v>2750</v>
      </c>
      <c r="C143" s="13">
        <v>11.29</v>
      </c>
      <c r="D143" s="13">
        <v>5</v>
      </c>
      <c r="E143" s="13">
        <v>16.29</v>
      </c>
      <c r="F143" s="13">
        <v>31.92</v>
      </c>
      <c r="G143" s="13">
        <v>14.13</v>
      </c>
      <c r="H143" s="13">
        <v>46.05</v>
      </c>
      <c r="I143" s="12">
        <v>87780</v>
      </c>
      <c r="J143" s="12">
        <v>38850.629999999997</v>
      </c>
      <c r="K143" s="12">
        <v>126630.63</v>
      </c>
      <c r="L143" s="14">
        <f t="shared" si="4"/>
        <v>2.762850109090909</v>
      </c>
      <c r="M143" s="14">
        <f t="shared" si="5"/>
        <v>1.3814250545454545</v>
      </c>
    </row>
    <row r="144" spans="1:13" ht="26" x14ac:dyDescent="0.2">
      <c r="A144" s="15" t="s">
        <v>80</v>
      </c>
      <c r="B144" s="16">
        <v>250</v>
      </c>
      <c r="C144" s="17">
        <v>11.29</v>
      </c>
      <c r="D144" s="17">
        <v>5</v>
      </c>
      <c r="E144" s="17">
        <v>16.29</v>
      </c>
      <c r="F144" s="17">
        <v>220.81</v>
      </c>
      <c r="G144" s="17">
        <v>97.73</v>
      </c>
      <c r="H144" s="17">
        <v>318.54000000000002</v>
      </c>
      <c r="I144" s="16">
        <v>55203</v>
      </c>
      <c r="J144" s="16">
        <v>24432.5</v>
      </c>
      <c r="K144" s="16">
        <v>79635.5</v>
      </c>
      <c r="L144" s="14">
        <f t="shared" si="4"/>
        <v>19.11252</v>
      </c>
      <c r="M144" s="14">
        <f t="shared" si="5"/>
        <v>9.55626</v>
      </c>
    </row>
    <row r="145" spans="1:13" ht="26" x14ac:dyDescent="0.2">
      <c r="A145" s="11" t="s">
        <v>72</v>
      </c>
      <c r="B145" s="12">
        <v>1500</v>
      </c>
      <c r="C145" s="13">
        <v>11.29</v>
      </c>
      <c r="D145" s="13">
        <v>5</v>
      </c>
      <c r="E145" s="13">
        <v>16.29</v>
      </c>
      <c r="F145" s="13">
        <v>54.11</v>
      </c>
      <c r="G145" s="13">
        <v>23.95</v>
      </c>
      <c r="H145" s="13">
        <v>78.06</v>
      </c>
      <c r="I145" s="12">
        <v>81165</v>
      </c>
      <c r="J145" s="12">
        <v>35917.5</v>
      </c>
      <c r="K145" s="12">
        <v>117082.5</v>
      </c>
      <c r="L145" s="14">
        <f t="shared" si="4"/>
        <v>4.6833</v>
      </c>
      <c r="M145" s="14">
        <f t="shared" si="5"/>
        <v>2.34165</v>
      </c>
    </row>
    <row r="146" spans="1:13" x14ac:dyDescent="0.2">
      <c r="A146" s="15" t="s">
        <v>69</v>
      </c>
      <c r="B146" s="16">
        <v>45000</v>
      </c>
      <c r="C146" s="17">
        <v>11.29</v>
      </c>
      <c r="D146" s="17">
        <v>5</v>
      </c>
      <c r="E146" s="17">
        <v>16.29</v>
      </c>
      <c r="F146" s="17">
        <v>1.92</v>
      </c>
      <c r="G146" s="17">
        <v>0.85</v>
      </c>
      <c r="H146" s="17">
        <v>2.77</v>
      </c>
      <c r="I146" s="16">
        <v>86400</v>
      </c>
      <c r="J146" s="16">
        <v>38250</v>
      </c>
      <c r="K146" s="16">
        <v>124650</v>
      </c>
      <c r="L146" s="14">
        <f t="shared" si="4"/>
        <v>0.16619999999999999</v>
      </c>
      <c r="M146" s="14">
        <f t="shared" si="5"/>
        <v>8.3099999999999993E-2</v>
      </c>
    </row>
    <row r="147" spans="1:13" x14ac:dyDescent="0.2">
      <c r="A147" s="11" t="s">
        <v>67</v>
      </c>
      <c r="B147" s="13">
        <v>2667</v>
      </c>
      <c r="C147" s="13">
        <v>11.29</v>
      </c>
      <c r="D147" s="13">
        <v>5</v>
      </c>
      <c r="E147" s="13">
        <v>16.29</v>
      </c>
      <c r="F147" s="13">
        <v>41.88</v>
      </c>
      <c r="G147" s="13">
        <v>18.55</v>
      </c>
      <c r="H147" s="13">
        <v>60.43</v>
      </c>
      <c r="I147" s="12">
        <v>111694</v>
      </c>
      <c r="J147" s="12">
        <v>49459.519999999997</v>
      </c>
      <c r="K147" s="12">
        <v>161153.51999999999</v>
      </c>
      <c r="L147" s="14">
        <f t="shared" si="4"/>
        <v>3.6255010123734532</v>
      </c>
      <c r="M147" s="14">
        <f t="shared" si="5"/>
        <v>1.8127505061867266</v>
      </c>
    </row>
    <row r="148" spans="1:13" ht="26" x14ac:dyDescent="0.2">
      <c r="A148" s="15" t="s">
        <v>61</v>
      </c>
      <c r="B148" s="16">
        <v>25</v>
      </c>
      <c r="C148" s="17">
        <v>11.29</v>
      </c>
      <c r="D148" s="17">
        <v>5</v>
      </c>
      <c r="E148" s="17">
        <v>16.29</v>
      </c>
      <c r="F148" s="17">
        <v>2568.1999999999998</v>
      </c>
      <c r="G148" s="17">
        <v>1136.8399999999999</v>
      </c>
      <c r="H148" s="17">
        <v>3705.04</v>
      </c>
      <c r="I148" s="16">
        <v>64205</v>
      </c>
      <c r="J148" s="16">
        <v>28420.94</v>
      </c>
      <c r="K148" s="16">
        <v>92625.94</v>
      </c>
      <c r="L148" s="14">
        <f t="shared" si="4"/>
        <v>222.30225599999997</v>
      </c>
      <c r="M148" s="14">
        <f t="shared" si="5"/>
        <v>111.15112799999999</v>
      </c>
    </row>
    <row r="149" spans="1:13" x14ac:dyDescent="0.2">
      <c r="A149" s="11" t="s">
        <v>60</v>
      </c>
      <c r="B149" s="13">
        <v>250</v>
      </c>
      <c r="C149" s="13">
        <v>11.29</v>
      </c>
      <c r="D149" s="13">
        <v>5</v>
      </c>
      <c r="E149" s="13">
        <v>16.29</v>
      </c>
      <c r="F149" s="12">
        <v>274.47000000000003</v>
      </c>
      <c r="G149" s="13">
        <v>121.52</v>
      </c>
      <c r="H149" s="12">
        <v>395.99</v>
      </c>
      <c r="I149" s="12">
        <v>68618</v>
      </c>
      <c r="J149" s="12">
        <v>30378.75</v>
      </c>
      <c r="K149" s="12">
        <v>98996.75</v>
      </c>
      <c r="L149" s="14">
        <f t="shared" si="4"/>
        <v>23.759219999999999</v>
      </c>
      <c r="M149" s="14">
        <f t="shared" si="5"/>
        <v>11.87961</v>
      </c>
    </row>
    <row r="150" spans="1:13" ht="26" x14ac:dyDescent="0.2">
      <c r="A150" s="15" t="s">
        <v>54</v>
      </c>
      <c r="B150" s="17">
        <v>300</v>
      </c>
      <c r="C150" s="17">
        <v>11.29</v>
      </c>
      <c r="D150" s="17">
        <v>5</v>
      </c>
      <c r="E150" s="17">
        <v>16.29</v>
      </c>
      <c r="F150" s="17">
        <v>246.74</v>
      </c>
      <c r="G150" s="17">
        <v>109.26</v>
      </c>
      <c r="H150" s="17">
        <v>356</v>
      </c>
      <c r="I150" s="16">
        <v>74022</v>
      </c>
      <c r="J150" s="16">
        <v>32776.5</v>
      </c>
      <c r="K150" s="16">
        <v>106798.5</v>
      </c>
      <c r="L150" s="14">
        <f t="shared" si="4"/>
        <v>21.3597</v>
      </c>
      <c r="M150" s="14">
        <f t="shared" si="5"/>
        <v>10.67985</v>
      </c>
    </row>
    <row r="151" spans="1:13" x14ac:dyDescent="0.2">
      <c r="A151" s="11" t="s">
        <v>201</v>
      </c>
      <c r="B151" s="12">
        <v>1750</v>
      </c>
      <c r="C151" s="13">
        <v>11.28</v>
      </c>
      <c r="D151" s="13">
        <v>5</v>
      </c>
      <c r="E151" s="13">
        <v>16.28</v>
      </c>
      <c r="F151" s="13">
        <v>25.59</v>
      </c>
      <c r="G151" s="13">
        <v>11.34</v>
      </c>
      <c r="H151" s="13">
        <v>36.93</v>
      </c>
      <c r="I151" s="12">
        <v>44783</v>
      </c>
      <c r="J151" s="12">
        <v>19845</v>
      </c>
      <c r="K151" s="12">
        <v>64628</v>
      </c>
      <c r="L151" s="14">
        <f t="shared" si="4"/>
        <v>2.2158171428571429</v>
      </c>
      <c r="M151" s="14">
        <f t="shared" si="5"/>
        <v>1.1079085714285715</v>
      </c>
    </row>
    <row r="152" spans="1:13" ht="26" x14ac:dyDescent="0.2">
      <c r="A152" s="15" t="s">
        <v>192</v>
      </c>
      <c r="B152" s="16">
        <v>500</v>
      </c>
      <c r="C152" s="17">
        <v>11.28</v>
      </c>
      <c r="D152" s="17">
        <v>5</v>
      </c>
      <c r="E152" s="17">
        <v>16.28</v>
      </c>
      <c r="F152" s="17">
        <v>184.69</v>
      </c>
      <c r="G152" s="17">
        <v>81.819999999999993</v>
      </c>
      <c r="H152" s="17">
        <v>266.51</v>
      </c>
      <c r="I152" s="16">
        <v>92345</v>
      </c>
      <c r="J152" s="16">
        <v>40908.75</v>
      </c>
      <c r="K152" s="16">
        <v>133253.75</v>
      </c>
      <c r="L152" s="14">
        <f t="shared" si="4"/>
        <v>15.990449999999999</v>
      </c>
      <c r="M152" s="14">
        <f t="shared" si="5"/>
        <v>7.9952249999999996</v>
      </c>
    </row>
    <row r="153" spans="1:13" ht="26" x14ac:dyDescent="0.2">
      <c r="A153" s="11" t="s">
        <v>184</v>
      </c>
      <c r="B153" s="12">
        <v>2250</v>
      </c>
      <c r="C153" s="13">
        <v>11.28</v>
      </c>
      <c r="D153" s="13">
        <v>5</v>
      </c>
      <c r="E153" s="13">
        <v>16.28</v>
      </c>
      <c r="F153" s="13">
        <v>24.65</v>
      </c>
      <c r="G153" s="13">
        <v>10.92</v>
      </c>
      <c r="H153" s="13">
        <v>35.57</v>
      </c>
      <c r="I153" s="12">
        <v>55463</v>
      </c>
      <c r="J153" s="12">
        <v>24564.38</v>
      </c>
      <c r="K153" s="12">
        <v>80027.38</v>
      </c>
      <c r="L153" s="14">
        <f t="shared" si="4"/>
        <v>2.1340634666666669</v>
      </c>
      <c r="M153" s="14">
        <f t="shared" si="5"/>
        <v>1.0670317333333335</v>
      </c>
    </row>
    <row r="154" spans="1:13" x14ac:dyDescent="0.2">
      <c r="A154" s="15" t="s">
        <v>168</v>
      </c>
      <c r="B154" s="16">
        <v>12000</v>
      </c>
      <c r="C154" s="17">
        <v>11.28</v>
      </c>
      <c r="D154" s="17">
        <v>5</v>
      </c>
      <c r="E154" s="17">
        <v>16.28</v>
      </c>
      <c r="F154" s="17">
        <v>7.88</v>
      </c>
      <c r="G154" s="17">
        <v>3.49</v>
      </c>
      <c r="H154" s="17">
        <v>11.37</v>
      </c>
      <c r="I154" s="16">
        <v>94560</v>
      </c>
      <c r="J154" s="16">
        <v>41910</v>
      </c>
      <c r="K154" s="16">
        <v>136470</v>
      </c>
      <c r="L154" s="14">
        <f t="shared" si="4"/>
        <v>0.68235000000000001</v>
      </c>
      <c r="M154" s="14">
        <f t="shared" si="5"/>
        <v>0.34117500000000001</v>
      </c>
    </row>
    <row r="155" spans="1:13" x14ac:dyDescent="0.2">
      <c r="A155" s="11" t="s">
        <v>120</v>
      </c>
      <c r="B155" s="12">
        <v>375</v>
      </c>
      <c r="C155" s="13">
        <v>11.28</v>
      </c>
      <c r="D155" s="13">
        <v>5</v>
      </c>
      <c r="E155" s="13">
        <v>16.28</v>
      </c>
      <c r="F155" s="13">
        <v>153.84</v>
      </c>
      <c r="G155" s="13">
        <v>68.16</v>
      </c>
      <c r="H155" s="13">
        <v>222</v>
      </c>
      <c r="I155" s="12">
        <v>57690</v>
      </c>
      <c r="J155" s="12">
        <v>25558.13</v>
      </c>
      <c r="K155" s="12">
        <v>83248.13</v>
      </c>
      <c r="L155" s="14">
        <f t="shared" si="4"/>
        <v>13.319700800000001</v>
      </c>
      <c r="M155" s="14">
        <f t="shared" si="5"/>
        <v>6.6598504000000007</v>
      </c>
    </row>
    <row r="156" spans="1:13" x14ac:dyDescent="0.2">
      <c r="A156" s="15" t="s">
        <v>117</v>
      </c>
      <c r="B156" s="17">
        <v>4500</v>
      </c>
      <c r="C156" s="17">
        <v>11.28</v>
      </c>
      <c r="D156" s="17">
        <v>5</v>
      </c>
      <c r="E156" s="17">
        <v>16.28</v>
      </c>
      <c r="F156" s="17">
        <v>11.8</v>
      </c>
      <c r="G156" s="17">
        <v>5.23</v>
      </c>
      <c r="H156" s="17">
        <v>17.03</v>
      </c>
      <c r="I156" s="16">
        <v>53100</v>
      </c>
      <c r="J156" s="16">
        <v>23523.75</v>
      </c>
      <c r="K156" s="16">
        <v>76623.75</v>
      </c>
      <c r="L156" s="14">
        <f t="shared" si="4"/>
        <v>1.0216499999999999</v>
      </c>
      <c r="M156" s="14">
        <f t="shared" si="5"/>
        <v>0.51082499999999997</v>
      </c>
    </row>
    <row r="157" spans="1:13" x14ac:dyDescent="0.2">
      <c r="A157" s="11" t="s">
        <v>96</v>
      </c>
      <c r="B157" s="12">
        <v>3500</v>
      </c>
      <c r="C157" s="13">
        <v>11.28</v>
      </c>
      <c r="D157" s="13">
        <v>5</v>
      </c>
      <c r="E157" s="13">
        <v>16.28</v>
      </c>
      <c r="F157" s="13">
        <v>10.75</v>
      </c>
      <c r="G157" s="13">
        <v>4.7699999999999996</v>
      </c>
      <c r="H157" s="13">
        <v>15.52</v>
      </c>
      <c r="I157" s="12">
        <v>37625</v>
      </c>
      <c r="J157" s="12">
        <v>16677.5</v>
      </c>
      <c r="K157" s="12">
        <v>54302.5</v>
      </c>
      <c r="L157" s="14">
        <f t="shared" si="4"/>
        <v>0.93090000000000006</v>
      </c>
      <c r="M157" s="14">
        <f t="shared" si="5"/>
        <v>0.46545000000000003</v>
      </c>
    </row>
    <row r="158" spans="1:13" x14ac:dyDescent="0.2">
      <c r="A158" s="15" t="s">
        <v>90</v>
      </c>
      <c r="B158" s="16">
        <v>10000</v>
      </c>
      <c r="C158" s="17">
        <v>11.28</v>
      </c>
      <c r="D158" s="17">
        <v>5</v>
      </c>
      <c r="E158" s="17">
        <v>16.28</v>
      </c>
      <c r="F158" s="17">
        <v>6.7</v>
      </c>
      <c r="G158" s="17">
        <v>2.97</v>
      </c>
      <c r="H158" s="17">
        <v>9.67</v>
      </c>
      <c r="I158" s="16">
        <v>67000</v>
      </c>
      <c r="J158" s="16">
        <v>29675</v>
      </c>
      <c r="K158" s="16">
        <v>96675</v>
      </c>
      <c r="L158" s="14">
        <f t="shared" si="4"/>
        <v>0.58004999999999995</v>
      </c>
      <c r="M158" s="14">
        <f t="shared" si="5"/>
        <v>0.29002499999999998</v>
      </c>
    </row>
    <row r="159" spans="1:13" ht="26" x14ac:dyDescent="0.2">
      <c r="A159" s="11" t="s">
        <v>66</v>
      </c>
      <c r="B159" s="13">
        <v>5500</v>
      </c>
      <c r="C159" s="13">
        <v>11.28</v>
      </c>
      <c r="D159" s="13">
        <v>5</v>
      </c>
      <c r="E159" s="13">
        <v>16.28</v>
      </c>
      <c r="F159" s="13">
        <v>9.33</v>
      </c>
      <c r="G159" s="13">
        <v>4.13</v>
      </c>
      <c r="H159" s="13">
        <v>13.46</v>
      </c>
      <c r="I159" s="12">
        <v>51315</v>
      </c>
      <c r="J159" s="12">
        <v>22728.75</v>
      </c>
      <c r="K159" s="12">
        <v>74043.75</v>
      </c>
      <c r="L159" s="14">
        <f t="shared" si="4"/>
        <v>0.80774999999999997</v>
      </c>
      <c r="M159" s="14">
        <f t="shared" si="5"/>
        <v>0.40387499999999998</v>
      </c>
    </row>
    <row r="160" spans="1:13" x14ac:dyDescent="0.2">
      <c r="A160" s="15" t="s">
        <v>55</v>
      </c>
      <c r="B160" s="16">
        <v>4500</v>
      </c>
      <c r="C160" s="17">
        <v>11.28</v>
      </c>
      <c r="D160" s="17">
        <v>5</v>
      </c>
      <c r="E160" s="17">
        <v>16.28</v>
      </c>
      <c r="F160" s="17">
        <v>18.04</v>
      </c>
      <c r="G160" s="17">
        <v>7.99</v>
      </c>
      <c r="H160" s="17">
        <v>26.03</v>
      </c>
      <c r="I160" s="16">
        <v>81180</v>
      </c>
      <c r="J160" s="16">
        <v>35966.25</v>
      </c>
      <c r="K160" s="16">
        <v>117146.25</v>
      </c>
      <c r="L160" s="14">
        <f t="shared" si="4"/>
        <v>1.5619499999999999</v>
      </c>
      <c r="M160" s="14">
        <f t="shared" si="5"/>
        <v>0.78097499999999997</v>
      </c>
    </row>
    <row r="161" spans="1:13" ht="26" x14ac:dyDescent="0.2">
      <c r="A161" s="11" t="s">
        <v>52</v>
      </c>
      <c r="B161" s="12">
        <v>700</v>
      </c>
      <c r="C161" s="13">
        <v>11.28</v>
      </c>
      <c r="D161" s="13">
        <v>5</v>
      </c>
      <c r="E161" s="13">
        <v>16.28</v>
      </c>
      <c r="F161" s="13">
        <v>87.09</v>
      </c>
      <c r="G161" s="13">
        <v>38.6</v>
      </c>
      <c r="H161" s="13">
        <v>125.69</v>
      </c>
      <c r="I161" s="12">
        <v>60963</v>
      </c>
      <c r="J161" s="12">
        <v>27021.75</v>
      </c>
      <c r="K161" s="12">
        <v>87984.75</v>
      </c>
      <c r="L161" s="14">
        <f t="shared" si="4"/>
        <v>7.54155</v>
      </c>
      <c r="M161" s="14">
        <f t="shared" si="5"/>
        <v>3.770775</v>
      </c>
    </row>
    <row r="162" spans="1:13" ht="26" x14ac:dyDescent="0.2">
      <c r="A162" s="15" t="s">
        <v>34</v>
      </c>
      <c r="B162" s="16">
        <v>30</v>
      </c>
      <c r="C162" s="17">
        <v>11.28</v>
      </c>
      <c r="D162" s="17">
        <v>5</v>
      </c>
      <c r="E162" s="17">
        <v>16.28</v>
      </c>
      <c r="F162" s="17">
        <v>2222.9</v>
      </c>
      <c r="G162" s="17">
        <v>985.08</v>
      </c>
      <c r="H162" s="17">
        <v>3207.98</v>
      </c>
      <c r="I162" s="16">
        <v>66687</v>
      </c>
      <c r="J162" s="16">
        <v>29552.33</v>
      </c>
      <c r="K162" s="16">
        <v>96239.33</v>
      </c>
      <c r="L162" s="14">
        <f t="shared" si="4"/>
        <v>192.47866000000002</v>
      </c>
      <c r="M162" s="14">
        <f t="shared" si="5"/>
        <v>96.23933000000001</v>
      </c>
    </row>
    <row r="163" spans="1:13" ht="26" x14ac:dyDescent="0.2">
      <c r="A163" s="11" t="s">
        <v>25</v>
      </c>
      <c r="B163" s="13">
        <v>550</v>
      </c>
      <c r="C163" s="13">
        <v>11.28</v>
      </c>
      <c r="D163" s="13">
        <v>5</v>
      </c>
      <c r="E163" s="13">
        <v>16.28</v>
      </c>
      <c r="F163" s="13">
        <v>114.02</v>
      </c>
      <c r="G163" s="13">
        <v>50.54</v>
      </c>
      <c r="H163" s="13">
        <v>164.56</v>
      </c>
      <c r="I163" s="12">
        <v>62711</v>
      </c>
      <c r="J163" s="12">
        <v>27797</v>
      </c>
      <c r="K163" s="12">
        <v>90508</v>
      </c>
      <c r="L163" s="14">
        <f t="shared" si="4"/>
        <v>9.8735999999999997</v>
      </c>
      <c r="M163" s="14">
        <f t="shared" si="5"/>
        <v>4.9367999999999999</v>
      </c>
    </row>
    <row r="164" spans="1:13" ht="26" x14ac:dyDescent="0.2">
      <c r="A164" s="15" t="s">
        <v>19</v>
      </c>
      <c r="B164" s="17">
        <v>250</v>
      </c>
      <c r="C164" s="17">
        <v>11.28</v>
      </c>
      <c r="D164" s="17">
        <v>5</v>
      </c>
      <c r="E164" s="17">
        <v>16.28</v>
      </c>
      <c r="F164" s="17">
        <v>301.02999999999997</v>
      </c>
      <c r="G164" s="17">
        <v>133.34</v>
      </c>
      <c r="H164" s="17">
        <v>434.37</v>
      </c>
      <c r="I164" s="16">
        <v>75258</v>
      </c>
      <c r="J164" s="16">
        <v>33335.629999999997</v>
      </c>
      <c r="K164" s="16">
        <v>108593.63</v>
      </c>
      <c r="L164" s="14">
        <f t="shared" si="4"/>
        <v>26.062471200000001</v>
      </c>
      <c r="M164" s="14">
        <f t="shared" si="5"/>
        <v>13.0312356</v>
      </c>
    </row>
    <row r="165" spans="1:13" ht="26" x14ac:dyDescent="0.2">
      <c r="A165" s="11" t="s">
        <v>17</v>
      </c>
      <c r="B165" s="12">
        <v>1000</v>
      </c>
      <c r="C165" s="13">
        <v>11.28</v>
      </c>
      <c r="D165" s="13">
        <v>5</v>
      </c>
      <c r="E165" s="13">
        <v>16.28</v>
      </c>
      <c r="F165" s="13">
        <v>88.51</v>
      </c>
      <c r="G165" s="13">
        <v>39.229999999999997</v>
      </c>
      <c r="H165" s="13">
        <v>127.74</v>
      </c>
      <c r="I165" s="12">
        <v>88510</v>
      </c>
      <c r="J165" s="12">
        <v>39227.5</v>
      </c>
      <c r="K165" s="12">
        <v>127737.5</v>
      </c>
      <c r="L165" s="14">
        <f t="shared" si="4"/>
        <v>7.66425</v>
      </c>
      <c r="M165" s="14">
        <f t="shared" si="5"/>
        <v>3.832125</v>
      </c>
    </row>
    <row r="166" spans="1:13" ht="26" x14ac:dyDescent="0.2">
      <c r="A166" s="15" t="s">
        <v>13</v>
      </c>
      <c r="B166" s="16">
        <v>3000</v>
      </c>
      <c r="C166" s="17">
        <v>11.28</v>
      </c>
      <c r="D166" s="17">
        <v>5</v>
      </c>
      <c r="E166" s="17">
        <v>16.28</v>
      </c>
      <c r="F166" s="17">
        <v>25</v>
      </c>
      <c r="G166" s="17">
        <v>11.08</v>
      </c>
      <c r="H166" s="17">
        <v>36.08</v>
      </c>
      <c r="I166" s="16">
        <v>75000</v>
      </c>
      <c r="J166" s="16">
        <v>33240</v>
      </c>
      <c r="K166" s="16">
        <v>108240</v>
      </c>
      <c r="L166" s="14">
        <f t="shared" si="4"/>
        <v>2.1648000000000001</v>
      </c>
      <c r="M166" s="14">
        <f t="shared" si="5"/>
        <v>1.0824</v>
      </c>
    </row>
    <row r="167" spans="1:13" ht="26" x14ac:dyDescent="0.2">
      <c r="A167" s="11" t="s">
        <v>195</v>
      </c>
      <c r="B167" s="12">
        <v>1000</v>
      </c>
      <c r="C167" s="13">
        <v>11.27</v>
      </c>
      <c r="D167" s="13">
        <v>5</v>
      </c>
      <c r="E167" s="13">
        <v>16.27</v>
      </c>
      <c r="F167" s="13">
        <v>62.69</v>
      </c>
      <c r="G167" s="13">
        <v>27.8</v>
      </c>
      <c r="H167" s="13">
        <v>90.49</v>
      </c>
      <c r="I167" s="12">
        <v>62690</v>
      </c>
      <c r="J167" s="12">
        <v>27795</v>
      </c>
      <c r="K167" s="12">
        <v>90485</v>
      </c>
      <c r="L167" s="14">
        <f t="shared" si="4"/>
        <v>5.4290999999999991</v>
      </c>
      <c r="M167" s="14">
        <f t="shared" si="5"/>
        <v>2.7145499999999996</v>
      </c>
    </row>
    <row r="168" spans="1:13" ht="26" x14ac:dyDescent="0.2">
      <c r="A168" s="15" t="s">
        <v>186</v>
      </c>
      <c r="B168" s="17">
        <v>2800</v>
      </c>
      <c r="C168" s="17">
        <v>11.27</v>
      </c>
      <c r="D168" s="17">
        <v>5</v>
      </c>
      <c r="E168" s="17">
        <v>16.27</v>
      </c>
      <c r="F168" s="17">
        <v>11.62</v>
      </c>
      <c r="G168" s="17">
        <v>5.16</v>
      </c>
      <c r="H168" s="17">
        <v>16.78</v>
      </c>
      <c r="I168" s="16">
        <v>32536</v>
      </c>
      <c r="J168" s="16">
        <v>14434</v>
      </c>
      <c r="K168" s="16">
        <v>46970</v>
      </c>
      <c r="L168" s="14">
        <f t="shared" si="4"/>
        <v>1.0065</v>
      </c>
      <c r="M168" s="14">
        <f t="shared" si="5"/>
        <v>0.50324999999999998</v>
      </c>
    </row>
    <row r="169" spans="1:13" ht="26" x14ac:dyDescent="0.2">
      <c r="A169" s="11" t="s">
        <v>183</v>
      </c>
      <c r="B169" s="12">
        <v>400</v>
      </c>
      <c r="C169" s="13">
        <v>11.27</v>
      </c>
      <c r="D169" s="13">
        <v>5</v>
      </c>
      <c r="E169" s="13">
        <v>16.27</v>
      </c>
      <c r="F169" s="13">
        <v>118.62</v>
      </c>
      <c r="G169" s="13">
        <v>52.59</v>
      </c>
      <c r="H169" s="13">
        <v>171.21</v>
      </c>
      <c r="I169" s="12">
        <v>47448</v>
      </c>
      <c r="J169" s="12">
        <v>21036</v>
      </c>
      <c r="K169" s="12">
        <v>68484</v>
      </c>
      <c r="L169" s="14">
        <f t="shared" si="4"/>
        <v>10.272600000000001</v>
      </c>
      <c r="M169" s="14">
        <f t="shared" si="5"/>
        <v>5.1363000000000003</v>
      </c>
    </row>
    <row r="170" spans="1:13" x14ac:dyDescent="0.2">
      <c r="A170" s="15" t="s">
        <v>164</v>
      </c>
      <c r="B170" s="17">
        <v>500</v>
      </c>
      <c r="C170" s="17">
        <v>11.27</v>
      </c>
      <c r="D170" s="17">
        <v>5</v>
      </c>
      <c r="E170" s="17">
        <v>16.27</v>
      </c>
      <c r="F170" s="17">
        <v>121.75</v>
      </c>
      <c r="G170" s="17">
        <v>53.99</v>
      </c>
      <c r="H170" s="17">
        <v>175.74</v>
      </c>
      <c r="I170" s="16">
        <v>60875</v>
      </c>
      <c r="J170" s="16">
        <v>26992.5</v>
      </c>
      <c r="K170" s="16">
        <v>87867.5</v>
      </c>
      <c r="L170" s="14">
        <f t="shared" si="4"/>
        <v>10.5441</v>
      </c>
      <c r="M170" s="14">
        <f t="shared" si="5"/>
        <v>5.2720500000000001</v>
      </c>
    </row>
    <row r="171" spans="1:13" ht="26" x14ac:dyDescent="0.2">
      <c r="A171" s="11" t="s">
        <v>158</v>
      </c>
      <c r="B171" s="12">
        <v>800</v>
      </c>
      <c r="C171" s="13">
        <v>11.27</v>
      </c>
      <c r="D171" s="13">
        <v>5</v>
      </c>
      <c r="E171" s="13">
        <v>16.27</v>
      </c>
      <c r="F171" s="13">
        <v>68.34</v>
      </c>
      <c r="G171" s="13">
        <v>30.31</v>
      </c>
      <c r="H171" s="13">
        <v>98.65</v>
      </c>
      <c r="I171" s="12">
        <v>54672</v>
      </c>
      <c r="J171" s="12">
        <v>24248</v>
      </c>
      <c r="K171" s="12">
        <v>78920</v>
      </c>
      <c r="L171" s="14">
        <f t="shared" si="4"/>
        <v>5.9189999999999996</v>
      </c>
      <c r="M171" s="14">
        <f t="shared" si="5"/>
        <v>2.9594999999999998</v>
      </c>
    </row>
    <row r="172" spans="1:13" x14ac:dyDescent="0.2">
      <c r="A172" s="15" t="s">
        <v>156</v>
      </c>
      <c r="B172" s="17">
        <v>8000</v>
      </c>
      <c r="C172" s="17">
        <v>11.27</v>
      </c>
      <c r="D172" s="17">
        <v>5</v>
      </c>
      <c r="E172" s="17">
        <v>16.27</v>
      </c>
      <c r="F172" s="17">
        <v>8.9600000000000009</v>
      </c>
      <c r="G172" s="17">
        <v>3.97</v>
      </c>
      <c r="H172" s="17">
        <v>12.93</v>
      </c>
      <c r="I172" s="16">
        <v>71680</v>
      </c>
      <c r="J172" s="16">
        <v>31780</v>
      </c>
      <c r="K172" s="16">
        <v>103460</v>
      </c>
      <c r="L172" s="14">
        <f t="shared" si="4"/>
        <v>0.77594999999999992</v>
      </c>
      <c r="M172" s="14">
        <f t="shared" si="5"/>
        <v>0.38797499999999996</v>
      </c>
    </row>
    <row r="173" spans="1:13" ht="26" x14ac:dyDescent="0.2">
      <c r="A173" s="11" t="s">
        <v>155</v>
      </c>
      <c r="B173" s="12">
        <v>4000</v>
      </c>
      <c r="C173" s="13">
        <v>11.27</v>
      </c>
      <c r="D173" s="13">
        <v>5</v>
      </c>
      <c r="E173" s="13">
        <v>16.27</v>
      </c>
      <c r="F173" s="13">
        <v>21.5</v>
      </c>
      <c r="G173" s="13">
        <v>9.5399999999999991</v>
      </c>
      <c r="H173" s="13">
        <v>31.04</v>
      </c>
      <c r="I173" s="12">
        <v>86000</v>
      </c>
      <c r="J173" s="12">
        <v>38140</v>
      </c>
      <c r="K173" s="12">
        <v>124140</v>
      </c>
      <c r="L173" s="14">
        <f t="shared" si="4"/>
        <v>1.8620999999999999</v>
      </c>
      <c r="M173" s="14">
        <f t="shared" si="5"/>
        <v>0.93104999999999993</v>
      </c>
    </row>
    <row r="174" spans="1:13" x14ac:dyDescent="0.2">
      <c r="A174" s="15" t="s">
        <v>152</v>
      </c>
      <c r="B174" s="17">
        <v>6000</v>
      </c>
      <c r="C174" s="17">
        <v>11.27</v>
      </c>
      <c r="D174" s="17">
        <v>5</v>
      </c>
      <c r="E174" s="17">
        <v>16.27</v>
      </c>
      <c r="F174" s="17">
        <v>10.6</v>
      </c>
      <c r="G174" s="17">
        <v>4.7</v>
      </c>
      <c r="H174" s="17">
        <v>15.3</v>
      </c>
      <c r="I174" s="16">
        <v>63600</v>
      </c>
      <c r="J174" s="16">
        <v>28215</v>
      </c>
      <c r="K174" s="16">
        <v>91815</v>
      </c>
      <c r="L174" s="14">
        <f t="shared" si="4"/>
        <v>0.91814999999999991</v>
      </c>
      <c r="M174" s="14">
        <f t="shared" si="5"/>
        <v>0.45907499999999996</v>
      </c>
    </row>
    <row r="175" spans="1:13" x14ac:dyDescent="0.2">
      <c r="A175" s="11" t="s">
        <v>144</v>
      </c>
      <c r="B175" s="12">
        <v>150</v>
      </c>
      <c r="C175" s="13">
        <v>11.27</v>
      </c>
      <c r="D175" s="13">
        <v>5</v>
      </c>
      <c r="E175" s="13">
        <v>16.27</v>
      </c>
      <c r="F175" s="13">
        <v>401.57</v>
      </c>
      <c r="G175" s="13">
        <v>178.07</v>
      </c>
      <c r="H175" s="13">
        <v>579.64</v>
      </c>
      <c r="I175" s="12">
        <v>60236</v>
      </c>
      <c r="J175" s="12">
        <v>26710.13</v>
      </c>
      <c r="K175" s="12">
        <v>86946.13</v>
      </c>
      <c r="L175" s="14">
        <f t="shared" si="4"/>
        <v>34.778452000000001</v>
      </c>
      <c r="M175" s="14">
        <f t="shared" si="5"/>
        <v>17.389226000000001</v>
      </c>
    </row>
    <row r="176" spans="1:13" x14ac:dyDescent="0.2">
      <c r="A176" s="15" t="s">
        <v>121</v>
      </c>
      <c r="B176" s="17">
        <v>700</v>
      </c>
      <c r="C176" s="17">
        <v>11.27</v>
      </c>
      <c r="D176" s="17">
        <v>5</v>
      </c>
      <c r="E176" s="17">
        <v>16.27</v>
      </c>
      <c r="F176" s="17">
        <v>96.26</v>
      </c>
      <c r="G176" s="17">
        <v>42.69</v>
      </c>
      <c r="H176" s="17">
        <v>138.94999999999999</v>
      </c>
      <c r="I176" s="16">
        <v>67382</v>
      </c>
      <c r="J176" s="16">
        <v>29881.25</v>
      </c>
      <c r="K176" s="16">
        <v>97263.25</v>
      </c>
      <c r="L176" s="14">
        <f t="shared" si="4"/>
        <v>8.3368500000000001</v>
      </c>
      <c r="M176" s="14">
        <f t="shared" si="5"/>
        <v>4.168425</v>
      </c>
    </row>
    <row r="177" spans="1:13" x14ac:dyDescent="0.2">
      <c r="A177" s="11" t="s">
        <v>92</v>
      </c>
      <c r="B177" s="13">
        <v>13200</v>
      </c>
      <c r="C177" s="13">
        <v>11.27</v>
      </c>
      <c r="D177" s="13">
        <v>5</v>
      </c>
      <c r="E177" s="13">
        <v>16.27</v>
      </c>
      <c r="F177" s="13">
        <v>4.3</v>
      </c>
      <c r="G177" s="13">
        <v>1.91</v>
      </c>
      <c r="H177" s="13">
        <v>6.21</v>
      </c>
      <c r="I177" s="12">
        <v>56760</v>
      </c>
      <c r="J177" s="12">
        <v>25179</v>
      </c>
      <c r="K177" s="12">
        <v>81939</v>
      </c>
      <c r="L177" s="14">
        <f t="shared" si="4"/>
        <v>0.37245</v>
      </c>
      <c r="M177" s="14">
        <f t="shared" si="5"/>
        <v>0.186225</v>
      </c>
    </row>
    <row r="178" spans="1:13" x14ac:dyDescent="0.2">
      <c r="A178" s="15" t="s">
        <v>91</v>
      </c>
      <c r="B178" s="17">
        <v>7000</v>
      </c>
      <c r="C178" s="17">
        <v>11.27</v>
      </c>
      <c r="D178" s="17">
        <v>5</v>
      </c>
      <c r="E178" s="17">
        <v>16.27</v>
      </c>
      <c r="F178" s="17">
        <v>4.5999999999999996</v>
      </c>
      <c r="G178" s="17">
        <v>2.04</v>
      </c>
      <c r="H178" s="17">
        <v>6.64</v>
      </c>
      <c r="I178" s="16">
        <v>32200</v>
      </c>
      <c r="J178" s="16">
        <v>14280</v>
      </c>
      <c r="K178" s="16">
        <v>46480</v>
      </c>
      <c r="L178" s="14">
        <f t="shared" si="4"/>
        <v>0.39839999999999998</v>
      </c>
      <c r="M178" s="14">
        <f t="shared" si="5"/>
        <v>0.19919999999999999</v>
      </c>
    </row>
    <row r="179" spans="1:13" x14ac:dyDescent="0.2">
      <c r="A179" s="11" t="s">
        <v>74</v>
      </c>
      <c r="B179" s="12">
        <v>750</v>
      </c>
      <c r="C179" s="13">
        <v>11.27</v>
      </c>
      <c r="D179" s="13">
        <v>5</v>
      </c>
      <c r="E179" s="13">
        <v>16.27</v>
      </c>
      <c r="F179" s="13">
        <v>96</v>
      </c>
      <c r="G179" s="13">
        <v>42.57</v>
      </c>
      <c r="H179" s="13">
        <v>138.57</v>
      </c>
      <c r="I179" s="12">
        <v>72000</v>
      </c>
      <c r="J179" s="12">
        <v>31925.63</v>
      </c>
      <c r="K179" s="12">
        <v>103925.63</v>
      </c>
      <c r="L179" s="14">
        <f t="shared" si="4"/>
        <v>8.3140503999999993</v>
      </c>
      <c r="M179" s="14">
        <f t="shared" si="5"/>
        <v>4.1570251999999996</v>
      </c>
    </row>
    <row r="180" spans="1:13" ht="26" x14ac:dyDescent="0.2">
      <c r="A180" s="15" t="s">
        <v>70</v>
      </c>
      <c r="B180" s="17">
        <v>700</v>
      </c>
      <c r="C180" s="17">
        <v>11.27</v>
      </c>
      <c r="D180" s="17">
        <v>5</v>
      </c>
      <c r="E180" s="17">
        <v>16.27</v>
      </c>
      <c r="F180" s="17">
        <v>89.68</v>
      </c>
      <c r="G180" s="17">
        <v>39.76</v>
      </c>
      <c r="H180" s="17">
        <v>129.44</v>
      </c>
      <c r="I180" s="16">
        <v>62776</v>
      </c>
      <c r="J180" s="16">
        <v>27830.25</v>
      </c>
      <c r="K180" s="16">
        <v>90606.25</v>
      </c>
      <c r="L180" s="14">
        <f t="shared" si="4"/>
        <v>7.7662500000000003</v>
      </c>
      <c r="M180" s="14">
        <f t="shared" si="5"/>
        <v>3.8831250000000002</v>
      </c>
    </row>
    <row r="181" spans="1:13" x14ac:dyDescent="0.2">
      <c r="A181" s="11" t="s">
        <v>51</v>
      </c>
      <c r="B181" s="13">
        <v>1250</v>
      </c>
      <c r="C181" s="13">
        <v>11.27</v>
      </c>
      <c r="D181" s="13">
        <v>5</v>
      </c>
      <c r="E181" s="13">
        <v>16.27</v>
      </c>
      <c r="F181" s="12">
        <v>74.72</v>
      </c>
      <c r="G181" s="13">
        <v>33.119999999999997</v>
      </c>
      <c r="H181" s="12">
        <v>107.84</v>
      </c>
      <c r="I181" s="12">
        <v>93400</v>
      </c>
      <c r="J181" s="12">
        <v>41403.129999999997</v>
      </c>
      <c r="K181" s="12">
        <v>134803.13</v>
      </c>
      <c r="L181" s="14">
        <f t="shared" si="4"/>
        <v>6.4705502399999997</v>
      </c>
      <c r="M181" s="14">
        <f t="shared" si="5"/>
        <v>3.2352751199999998</v>
      </c>
    </row>
    <row r="182" spans="1:13" x14ac:dyDescent="0.2">
      <c r="A182" s="15" t="s">
        <v>48</v>
      </c>
      <c r="B182" s="17">
        <v>1000</v>
      </c>
      <c r="C182" s="17">
        <v>11.27</v>
      </c>
      <c r="D182" s="17">
        <v>5</v>
      </c>
      <c r="E182" s="17">
        <v>16.27</v>
      </c>
      <c r="F182" s="17">
        <v>68.760000000000005</v>
      </c>
      <c r="G182" s="17">
        <v>30.48</v>
      </c>
      <c r="H182" s="17">
        <v>99.24</v>
      </c>
      <c r="I182" s="16">
        <v>68760</v>
      </c>
      <c r="J182" s="16">
        <v>30482.5</v>
      </c>
      <c r="K182" s="16">
        <v>99242.5</v>
      </c>
      <c r="L182" s="14">
        <f t="shared" si="4"/>
        <v>5.9545500000000002</v>
      </c>
      <c r="M182" s="14">
        <f t="shared" si="5"/>
        <v>2.9772750000000001</v>
      </c>
    </row>
    <row r="183" spans="1:13" x14ac:dyDescent="0.2">
      <c r="A183" s="11" t="s">
        <v>44</v>
      </c>
      <c r="B183" s="13">
        <v>550</v>
      </c>
      <c r="C183" s="13">
        <v>11.27</v>
      </c>
      <c r="D183" s="13">
        <v>5</v>
      </c>
      <c r="E183" s="13">
        <v>16.27</v>
      </c>
      <c r="F183" s="13">
        <v>78.17</v>
      </c>
      <c r="G183" s="13">
        <v>34.659999999999997</v>
      </c>
      <c r="H183" s="13">
        <v>112.83</v>
      </c>
      <c r="I183" s="12">
        <v>42994</v>
      </c>
      <c r="J183" s="12">
        <v>19061.63</v>
      </c>
      <c r="K183" s="12">
        <v>62055.63</v>
      </c>
      <c r="L183" s="14">
        <f t="shared" si="4"/>
        <v>6.7697050909090901</v>
      </c>
      <c r="M183" s="14">
        <f t="shared" si="5"/>
        <v>3.3848525454545451</v>
      </c>
    </row>
    <row r="184" spans="1:13" x14ac:dyDescent="0.2">
      <c r="A184" s="15" t="s">
        <v>42</v>
      </c>
      <c r="B184" s="16">
        <v>350</v>
      </c>
      <c r="C184" s="17">
        <v>11.27</v>
      </c>
      <c r="D184" s="17">
        <v>5</v>
      </c>
      <c r="E184" s="17">
        <v>16.27</v>
      </c>
      <c r="F184" s="17">
        <v>134.13999999999999</v>
      </c>
      <c r="G184" s="17">
        <v>59.48</v>
      </c>
      <c r="H184" s="17">
        <v>193.62</v>
      </c>
      <c r="I184" s="16">
        <v>46949</v>
      </c>
      <c r="J184" s="16">
        <v>20818.88</v>
      </c>
      <c r="K184" s="16">
        <v>67767.88</v>
      </c>
      <c r="L184" s="14">
        <f t="shared" si="4"/>
        <v>11.617350857142856</v>
      </c>
      <c r="M184" s="14">
        <f t="shared" si="5"/>
        <v>5.8086754285714282</v>
      </c>
    </row>
    <row r="185" spans="1:13" ht="26" x14ac:dyDescent="0.2">
      <c r="A185" s="11" t="s">
        <v>36</v>
      </c>
      <c r="B185" s="12">
        <v>100</v>
      </c>
      <c r="C185" s="13">
        <v>11.27</v>
      </c>
      <c r="D185" s="13">
        <v>5</v>
      </c>
      <c r="E185" s="13">
        <v>16.27</v>
      </c>
      <c r="F185" s="13">
        <v>634.4</v>
      </c>
      <c r="G185" s="13">
        <v>281.44</v>
      </c>
      <c r="H185" s="13">
        <v>915.84</v>
      </c>
      <c r="I185" s="12">
        <v>63440</v>
      </c>
      <c r="J185" s="12">
        <v>28143.75</v>
      </c>
      <c r="K185" s="12">
        <v>91583.75</v>
      </c>
      <c r="L185" s="14">
        <f t="shared" si="4"/>
        <v>54.950249999999997</v>
      </c>
      <c r="M185" s="14">
        <f t="shared" si="5"/>
        <v>27.475124999999998</v>
      </c>
    </row>
    <row r="186" spans="1:13" ht="26" x14ac:dyDescent="0.2">
      <c r="A186" s="15" t="s">
        <v>20</v>
      </c>
      <c r="B186" s="16">
        <v>125</v>
      </c>
      <c r="C186" s="17">
        <v>11.27</v>
      </c>
      <c r="D186" s="17">
        <v>5</v>
      </c>
      <c r="E186" s="17">
        <v>16.27</v>
      </c>
      <c r="F186" s="17">
        <v>625.83000000000004</v>
      </c>
      <c r="G186" s="17">
        <v>277.44</v>
      </c>
      <c r="H186" s="17">
        <v>903.27</v>
      </c>
      <c r="I186" s="16">
        <v>78229</v>
      </c>
      <c r="J186" s="16">
        <v>34679.69</v>
      </c>
      <c r="K186" s="16">
        <v>112908.69</v>
      </c>
      <c r="L186" s="14">
        <f t="shared" si="4"/>
        <v>54.196171199999995</v>
      </c>
      <c r="M186" s="14">
        <f t="shared" si="5"/>
        <v>27.098085599999997</v>
      </c>
    </row>
    <row r="187" spans="1:13" x14ac:dyDescent="0.2">
      <c r="A187" s="11" t="s">
        <v>18</v>
      </c>
      <c r="B187" s="12">
        <v>1200</v>
      </c>
      <c r="C187" s="13">
        <v>11.27</v>
      </c>
      <c r="D187" s="13">
        <v>5</v>
      </c>
      <c r="E187" s="13">
        <v>16.27</v>
      </c>
      <c r="F187" s="13">
        <v>69.17</v>
      </c>
      <c r="G187" s="13">
        <v>30.69</v>
      </c>
      <c r="H187" s="13">
        <v>99.86</v>
      </c>
      <c r="I187" s="12">
        <v>83004</v>
      </c>
      <c r="J187" s="12">
        <v>36822</v>
      </c>
      <c r="K187" s="12">
        <v>119826</v>
      </c>
      <c r="L187" s="14">
        <f t="shared" si="4"/>
        <v>5.9912999999999998</v>
      </c>
      <c r="M187" s="14">
        <f t="shared" si="5"/>
        <v>2.9956499999999999</v>
      </c>
    </row>
    <row r="188" spans="1:13" x14ac:dyDescent="0.2">
      <c r="A188" s="15" t="s">
        <v>204</v>
      </c>
      <c r="B188" s="16">
        <v>2400</v>
      </c>
      <c r="C188" s="17">
        <v>11.26</v>
      </c>
      <c r="D188" s="17">
        <v>5</v>
      </c>
      <c r="E188" s="17">
        <v>16.260000000000002</v>
      </c>
      <c r="F188" s="17">
        <v>36.06</v>
      </c>
      <c r="G188" s="17">
        <v>16</v>
      </c>
      <c r="H188" s="17">
        <v>52.06</v>
      </c>
      <c r="I188" s="16">
        <v>86544</v>
      </c>
      <c r="J188" s="16">
        <v>38406</v>
      </c>
      <c r="K188" s="16">
        <v>124950</v>
      </c>
      <c r="L188" s="14">
        <f t="shared" si="4"/>
        <v>3.1237499999999998</v>
      </c>
      <c r="M188" s="14">
        <f t="shared" si="5"/>
        <v>1.5618749999999999</v>
      </c>
    </row>
    <row r="189" spans="1:13" x14ac:dyDescent="0.2">
      <c r="A189" s="11" t="s">
        <v>190</v>
      </c>
      <c r="B189" s="12">
        <v>1200</v>
      </c>
      <c r="C189" s="13">
        <v>11.26</v>
      </c>
      <c r="D189" s="13">
        <v>5</v>
      </c>
      <c r="E189" s="13">
        <v>16.260000000000002</v>
      </c>
      <c r="F189" s="13">
        <v>78.260000000000005</v>
      </c>
      <c r="G189" s="13">
        <v>34.729999999999997</v>
      </c>
      <c r="H189" s="13">
        <v>112.99</v>
      </c>
      <c r="I189" s="12">
        <v>93912</v>
      </c>
      <c r="J189" s="12">
        <v>41679</v>
      </c>
      <c r="K189" s="12">
        <v>135591</v>
      </c>
      <c r="L189" s="14">
        <f t="shared" si="4"/>
        <v>6.7795500000000004</v>
      </c>
      <c r="M189" s="14">
        <f t="shared" si="5"/>
        <v>3.3897750000000002</v>
      </c>
    </row>
    <row r="190" spans="1:13" ht="26" x14ac:dyDescent="0.2">
      <c r="A190" s="15" t="s">
        <v>188</v>
      </c>
      <c r="B190" s="17">
        <v>1061</v>
      </c>
      <c r="C190" s="17">
        <v>11.26</v>
      </c>
      <c r="D190" s="17">
        <v>5</v>
      </c>
      <c r="E190" s="17">
        <v>16.260000000000002</v>
      </c>
      <c r="F190" s="17">
        <v>65.02</v>
      </c>
      <c r="G190" s="17">
        <v>28.85</v>
      </c>
      <c r="H190" s="17">
        <v>93.87</v>
      </c>
      <c r="I190" s="16">
        <v>68986</v>
      </c>
      <c r="J190" s="16">
        <v>30609.85</v>
      </c>
      <c r="K190" s="16">
        <v>99595.85</v>
      </c>
      <c r="L190" s="14">
        <f t="shared" si="4"/>
        <v>5.6321875589066916</v>
      </c>
      <c r="M190" s="14">
        <f t="shared" si="5"/>
        <v>2.8160937794533458</v>
      </c>
    </row>
    <row r="191" spans="1:13" x14ac:dyDescent="0.2">
      <c r="A191" s="11" t="s">
        <v>143</v>
      </c>
      <c r="B191" s="13">
        <v>4000</v>
      </c>
      <c r="C191" s="13">
        <v>11.26</v>
      </c>
      <c r="D191" s="13">
        <v>5</v>
      </c>
      <c r="E191" s="13">
        <v>16.260000000000002</v>
      </c>
      <c r="F191" s="13">
        <v>17.899999999999999</v>
      </c>
      <c r="G191" s="13">
        <v>7.94</v>
      </c>
      <c r="H191" s="13">
        <v>25.84</v>
      </c>
      <c r="I191" s="12">
        <v>71600</v>
      </c>
      <c r="J191" s="12">
        <v>31770</v>
      </c>
      <c r="K191" s="12">
        <v>103370</v>
      </c>
      <c r="L191" s="14">
        <f t="shared" si="4"/>
        <v>1.5505499999999999</v>
      </c>
      <c r="M191" s="14">
        <f t="shared" si="5"/>
        <v>0.77527499999999994</v>
      </c>
    </row>
    <row r="192" spans="1:13" x14ac:dyDescent="0.2">
      <c r="A192" s="15" t="s">
        <v>137</v>
      </c>
      <c r="B192" s="17">
        <v>6000</v>
      </c>
      <c r="C192" s="17">
        <v>11.26</v>
      </c>
      <c r="D192" s="17">
        <v>5</v>
      </c>
      <c r="E192" s="17">
        <v>16.260000000000002</v>
      </c>
      <c r="F192" s="16">
        <v>6.67</v>
      </c>
      <c r="G192" s="16">
        <v>2.96</v>
      </c>
      <c r="H192" s="16">
        <v>9.6300000000000008</v>
      </c>
      <c r="I192" s="16">
        <v>40020</v>
      </c>
      <c r="J192" s="16">
        <v>17760</v>
      </c>
      <c r="K192" s="16">
        <v>57780</v>
      </c>
      <c r="L192" s="14">
        <f t="shared" si="4"/>
        <v>0.57779999999999998</v>
      </c>
      <c r="M192" s="14">
        <f t="shared" si="5"/>
        <v>0.28889999999999999</v>
      </c>
    </row>
    <row r="193" spans="1:13" ht="26" x14ac:dyDescent="0.2">
      <c r="A193" s="11" t="s">
        <v>136</v>
      </c>
      <c r="B193" s="12">
        <v>8000</v>
      </c>
      <c r="C193" s="13">
        <v>11.26</v>
      </c>
      <c r="D193" s="13">
        <v>5</v>
      </c>
      <c r="E193" s="13">
        <v>16.260000000000002</v>
      </c>
      <c r="F193" s="13">
        <v>7.85</v>
      </c>
      <c r="G193" s="13">
        <v>3.49</v>
      </c>
      <c r="H193" s="13">
        <v>11.34</v>
      </c>
      <c r="I193" s="12">
        <v>62800</v>
      </c>
      <c r="J193" s="12">
        <v>27880</v>
      </c>
      <c r="K193" s="12">
        <v>90680</v>
      </c>
      <c r="L193" s="14">
        <f t="shared" si="4"/>
        <v>0.68010000000000004</v>
      </c>
      <c r="M193" s="14">
        <f t="shared" si="5"/>
        <v>0.34005000000000002</v>
      </c>
    </row>
    <row r="194" spans="1:13" ht="26" x14ac:dyDescent="0.2">
      <c r="A194" s="15" t="s">
        <v>127</v>
      </c>
      <c r="B194" s="16">
        <v>1250</v>
      </c>
      <c r="C194" s="17">
        <v>11.26</v>
      </c>
      <c r="D194" s="17">
        <v>5</v>
      </c>
      <c r="E194" s="17">
        <v>16.260000000000002</v>
      </c>
      <c r="F194" s="17">
        <v>69.650000000000006</v>
      </c>
      <c r="G194" s="17">
        <v>30.93</v>
      </c>
      <c r="H194" s="17">
        <v>100.58</v>
      </c>
      <c r="I194" s="16">
        <v>87063</v>
      </c>
      <c r="J194" s="16">
        <v>38656.25</v>
      </c>
      <c r="K194" s="16">
        <v>125719.25</v>
      </c>
      <c r="L194" s="14">
        <f t="shared" si="4"/>
        <v>6.0345240000000002</v>
      </c>
      <c r="M194" s="14">
        <f t="shared" si="5"/>
        <v>3.0172620000000001</v>
      </c>
    </row>
    <row r="195" spans="1:13" x14ac:dyDescent="0.2">
      <c r="A195" s="11" t="s">
        <v>86</v>
      </c>
      <c r="B195" s="13">
        <v>3200</v>
      </c>
      <c r="C195" s="13">
        <v>11.26</v>
      </c>
      <c r="D195" s="13">
        <v>5</v>
      </c>
      <c r="E195" s="13">
        <v>16.260000000000002</v>
      </c>
      <c r="F195" s="13">
        <v>29.91</v>
      </c>
      <c r="G195" s="13">
        <v>13.27</v>
      </c>
      <c r="H195" s="13">
        <v>43.18</v>
      </c>
      <c r="I195" s="12">
        <v>95712</v>
      </c>
      <c r="J195" s="12">
        <v>42472</v>
      </c>
      <c r="K195" s="12">
        <v>138184</v>
      </c>
      <c r="L195" s="14">
        <f t="shared" si="4"/>
        <v>2.5909499999999999</v>
      </c>
      <c r="M195" s="14">
        <f t="shared" si="5"/>
        <v>1.2954749999999999</v>
      </c>
    </row>
    <row r="196" spans="1:13" ht="26" x14ac:dyDescent="0.2">
      <c r="A196" s="15" t="s">
        <v>82</v>
      </c>
      <c r="B196" s="16">
        <v>1500</v>
      </c>
      <c r="C196" s="17">
        <v>11.26</v>
      </c>
      <c r="D196" s="17">
        <v>5</v>
      </c>
      <c r="E196" s="17">
        <v>16.260000000000002</v>
      </c>
      <c r="F196" s="17">
        <v>35.29</v>
      </c>
      <c r="G196" s="17">
        <v>15.66</v>
      </c>
      <c r="H196" s="17">
        <v>50.95</v>
      </c>
      <c r="I196" s="16">
        <v>52935</v>
      </c>
      <c r="J196" s="16">
        <v>23490</v>
      </c>
      <c r="K196" s="16">
        <v>76425</v>
      </c>
      <c r="L196" s="14">
        <f t="shared" ref="L196:L210" si="6">K196*2*3%/B196</f>
        <v>3.0569999999999999</v>
      </c>
      <c r="M196" s="14">
        <f t="shared" ref="M196:M210" si="7">K196*3%/B196</f>
        <v>1.5285</v>
      </c>
    </row>
    <row r="197" spans="1:13" x14ac:dyDescent="0.2">
      <c r="A197" s="11" t="s">
        <v>76</v>
      </c>
      <c r="B197" s="13">
        <v>1000</v>
      </c>
      <c r="C197" s="13">
        <v>11.26</v>
      </c>
      <c r="D197" s="13">
        <v>5</v>
      </c>
      <c r="E197" s="13">
        <v>16.260000000000002</v>
      </c>
      <c r="F197" s="12">
        <v>73.19</v>
      </c>
      <c r="G197" s="12">
        <v>32.479999999999997</v>
      </c>
      <c r="H197" s="12">
        <v>105.67</v>
      </c>
      <c r="I197" s="12">
        <v>73190</v>
      </c>
      <c r="J197" s="12">
        <v>32480</v>
      </c>
      <c r="K197" s="12">
        <v>105670</v>
      </c>
      <c r="L197" s="14">
        <f t="shared" si="6"/>
        <v>6.3401999999999994</v>
      </c>
      <c r="M197" s="14">
        <f t="shared" si="7"/>
        <v>3.1700999999999997</v>
      </c>
    </row>
    <row r="198" spans="1:13" ht="26" x14ac:dyDescent="0.2">
      <c r="A198" s="15" t="s">
        <v>62</v>
      </c>
      <c r="B198" s="17">
        <v>3500</v>
      </c>
      <c r="C198" s="17">
        <v>11.26</v>
      </c>
      <c r="D198" s="17">
        <v>5</v>
      </c>
      <c r="E198" s="17">
        <v>16.260000000000002</v>
      </c>
      <c r="F198" s="17">
        <v>13.58</v>
      </c>
      <c r="G198" s="17">
        <v>6.03</v>
      </c>
      <c r="H198" s="17">
        <v>19.61</v>
      </c>
      <c r="I198" s="16">
        <v>47530</v>
      </c>
      <c r="J198" s="16">
        <v>21087.5</v>
      </c>
      <c r="K198" s="16">
        <v>68617.5</v>
      </c>
      <c r="L198" s="14">
        <f t="shared" si="6"/>
        <v>1.1763000000000001</v>
      </c>
      <c r="M198" s="14">
        <f t="shared" si="7"/>
        <v>0.58815000000000006</v>
      </c>
    </row>
    <row r="199" spans="1:13" ht="26" x14ac:dyDescent="0.2">
      <c r="A199" s="11" t="s">
        <v>49</v>
      </c>
      <c r="B199" s="12">
        <v>2200</v>
      </c>
      <c r="C199" s="13">
        <v>11.26</v>
      </c>
      <c r="D199" s="13">
        <v>5</v>
      </c>
      <c r="E199" s="13">
        <v>16.260000000000002</v>
      </c>
      <c r="F199" s="13">
        <v>29.62</v>
      </c>
      <c r="G199" s="13">
        <v>13.15</v>
      </c>
      <c r="H199" s="13">
        <v>42.77</v>
      </c>
      <c r="I199" s="12">
        <v>65164</v>
      </c>
      <c r="J199" s="12">
        <v>28930</v>
      </c>
      <c r="K199" s="12">
        <v>94094</v>
      </c>
      <c r="L199" s="14">
        <f t="shared" si="6"/>
        <v>2.5661999999999998</v>
      </c>
      <c r="M199" s="14">
        <f t="shared" si="7"/>
        <v>1.2830999999999999</v>
      </c>
    </row>
    <row r="200" spans="1:13" x14ac:dyDescent="0.2">
      <c r="A200" s="15" t="s">
        <v>40</v>
      </c>
      <c r="B200" s="16">
        <v>800</v>
      </c>
      <c r="C200" s="17">
        <v>11.26</v>
      </c>
      <c r="D200" s="17">
        <v>5</v>
      </c>
      <c r="E200" s="17">
        <v>16.260000000000002</v>
      </c>
      <c r="F200" s="17">
        <v>54.11</v>
      </c>
      <c r="G200" s="17">
        <v>24.02</v>
      </c>
      <c r="H200" s="17">
        <v>78.13</v>
      </c>
      <c r="I200" s="16">
        <v>43288</v>
      </c>
      <c r="J200" s="16">
        <v>19214</v>
      </c>
      <c r="K200" s="16">
        <v>62502</v>
      </c>
      <c r="L200" s="14">
        <f t="shared" si="6"/>
        <v>4.6876499999999997</v>
      </c>
      <c r="M200" s="14">
        <f t="shared" si="7"/>
        <v>2.3438249999999998</v>
      </c>
    </row>
    <row r="201" spans="1:13" x14ac:dyDescent="0.2">
      <c r="A201" s="11" t="s">
        <v>33</v>
      </c>
      <c r="B201" s="13">
        <v>900</v>
      </c>
      <c r="C201" s="13">
        <v>11.26</v>
      </c>
      <c r="D201" s="13">
        <v>5</v>
      </c>
      <c r="E201" s="13">
        <v>16.260000000000002</v>
      </c>
      <c r="F201" s="13">
        <v>71.47</v>
      </c>
      <c r="G201" s="13">
        <v>31.71</v>
      </c>
      <c r="H201" s="13">
        <v>103.18</v>
      </c>
      <c r="I201" s="12">
        <v>64323</v>
      </c>
      <c r="J201" s="12">
        <v>28541.25</v>
      </c>
      <c r="K201" s="12">
        <v>92864.25</v>
      </c>
      <c r="L201" s="14">
        <f t="shared" si="6"/>
        <v>6.19095</v>
      </c>
      <c r="M201" s="14">
        <f t="shared" si="7"/>
        <v>3.095475</v>
      </c>
    </row>
    <row r="202" spans="1:13" ht="26" x14ac:dyDescent="0.2">
      <c r="A202" s="15" t="s">
        <v>15</v>
      </c>
      <c r="B202" s="17">
        <v>4000</v>
      </c>
      <c r="C202" s="17">
        <v>11.26</v>
      </c>
      <c r="D202" s="17">
        <v>5</v>
      </c>
      <c r="E202" s="17">
        <v>16.260000000000002</v>
      </c>
      <c r="F202" s="17">
        <v>13.33</v>
      </c>
      <c r="G202" s="17">
        <v>5.92</v>
      </c>
      <c r="H202" s="17">
        <v>19.25</v>
      </c>
      <c r="I202" s="16">
        <v>53320</v>
      </c>
      <c r="J202" s="16">
        <v>23660</v>
      </c>
      <c r="K202" s="16">
        <v>76980</v>
      </c>
      <c r="L202" s="14">
        <f t="shared" si="6"/>
        <v>1.1547000000000001</v>
      </c>
      <c r="M202" s="14">
        <f t="shared" si="7"/>
        <v>0.57735000000000003</v>
      </c>
    </row>
    <row r="203" spans="1:13" ht="26" x14ac:dyDescent="0.2">
      <c r="A203" s="11" t="s">
        <v>180</v>
      </c>
      <c r="B203" s="12">
        <v>9000</v>
      </c>
      <c r="C203" s="13">
        <v>11.25</v>
      </c>
      <c r="D203" s="13">
        <v>5</v>
      </c>
      <c r="E203" s="13">
        <v>16.25</v>
      </c>
      <c r="F203" s="13">
        <v>3.89</v>
      </c>
      <c r="G203" s="13">
        <v>1.73</v>
      </c>
      <c r="H203" s="13">
        <v>5.62</v>
      </c>
      <c r="I203" s="12">
        <v>35010</v>
      </c>
      <c r="J203" s="12">
        <v>15547.5</v>
      </c>
      <c r="K203" s="12">
        <v>50557.5</v>
      </c>
      <c r="L203" s="14">
        <f t="shared" si="6"/>
        <v>0.33704999999999996</v>
      </c>
      <c r="M203" s="14">
        <f t="shared" si="7"/>
        <v>0.16852499999999998</v>
      </c>
    </row>
    <row r="204" spans="1:13" x14ac:dyDescent="0.2">
      <c r="A204" s="15" t="s">
        <v>157</v>
      </c>
      <c r="B204" s="16">
        <v>400</v>
      </c>
      <c r="C204" s="17">
        <v>11.25</v>
      </c>
      <c r="D204" s="17">
        <v>5</v>
      </c>
      <c r="E204" s="17">
        <v>16.25</v>
      </c>
      <c r="F204" s="17">
        <v>157.94</v>
      </c>
      <c r="G204" s="17">
        <v>70.150000000000006</v>
      </c>
      <c r="H204" s="17">
        <v>228.09</v>
      </c>
      <c r="I204" s="16">
        <v>63176</v>
      </c>
      <c r="J204" s="16">
        <v>28058</v>
      </c>
      <c r="K204" s="16">
        <v>91234</v>
      </c>
      <c r="L204" s="14">
        <f t="shared" si="6"/>
        <v>13.6851</v>
      </c>
      <c r="M204" s="14">
        <f t="shared" si="7"/>
        <v>6.8425500000000001</v>
      </c>
    </row>
    <row r="205" spans="1:13" ht="26" x14ac:dyDescent="0.2">
      <c r="A205" s="11" t="s">
        <v>24</v>
      </c>
      <c r="B205" s="12">
        <v>6000</v>
      </c>
      <c r="C205" s="13">
        <v>11.25</v>
      </c>
      <c r="D205" s="13">
        <v>5</v>
      </c>
      <c r="E205" s="13">
        <v>16.25</v>
      </c>
      <c r="F205" s="13">
        <v>9.5399999999999991</v>
      </c>
      <c r="G205" s="13">
        <v>4.24</v>
      </c>
      <c r="H205" s="13">
        <v>13.78</v>
      </c>
      <c r="I205" s="12">
        <v>57240</v>
      </c>
      <c r="J205" s="12">
        <v>25425</v>
      </c>
      <c r="K205" s="12">
        <v>82665</v>
      </c>
      <c r="L205" s="14">
        <f t="shared" si="6"/>
        <v>0.82664999999999988</v>
      </c>
      <c r="M205" s="14">
        <f t="shared" si="7"/>
        <v>0.41332499999999994</v>
      </c>
    </row>
    <row r="206" spans="1:13" ht="26" x14ac:dyDescent="0.2">
      <c r="A206" s="15" t="s">
        <v>16</v>
      </c>
      <c r="B206" s="16">
        <v>600</v>
      </c>
      <c r="C206" s="17">
        <v>11.25</v>
      </c>
      <c r="D206" s="17">
        <v>5</v>
      </c>
      <c r="E206" s="17">
        <v>16.25</v>
      </c>
      <c r="F206" s="17">
        <v>141.24</v>
      </c>
      <c r="G206" s="17">
        <v>62.72</v>
      </c>
      <c r="H206" s="17">
        <v>203.96</v>
      </c>
      <c r="I206" s="16">
        <v>84744</v>
      </c>
      <c r="J206" s="16">
        <v>37632</v>
      </c>
      <c r="K206" s="16">
        <v>122376</v>
      </c>
      <c r="L206" s="14">
        <f t="shared" si="6"/>
        <v>12.237599999999999</v>
      </c>
      <c r="M206" s="14">
        <f t="shared" si="7"/>
        <v>6.1187999999999994</v>
      </c>
    </row>
    <row r="207" spans="1:13" ht="26" x14ac:dyDescent="0.2">
      <c r="A207" s="11" t="s">
        <v>3</v>
      </c>
      <c r="B207" s="13">
        <v>110</v>
      </c>
      <c r="C207" s="13">
        <v>6.72</v>
      </c>
      <c r="D207" s="13">
        <v>3</v>
      </c>
      <c r="E207" s="13">
        <v>9.7200000000000006</v>
      </c>
      <c r="F207" s="12">
        <v>313.33</v>
      </c>
      <c r="G207" s="13">
        <v>139.80000000000001</v>
      </c>
      <c r="H207" s="12">
        <v>453.13</v>
      </c>
      <c r="I207" s="12">
        <v>34466</v>
      </c>
      <c r="J207" s="12">
        <v>15378</v>
      </c>
      <c r="K207" s="12">
        <v>49844</v>
      </c>
      <c r="L207" s="14">
        <f t="shared" si="6"/>
        <v>27.187636363636361</v>
      </c>
      <c r="M207" s="14">
        <f t="shared" si="7"/>
        <v>13.593818181818181</v>
      </c>
    </row>
    <row r="208" spans="1:13" ht="26" x14ac:dyDescent="0.2">
      <c r="A208" s="15" t="s">
        <v>0</v>
      </c>
      <c r="B208" s="17">
        <v>20</v>
      </c>
      <c r="C208" s="17">
        <v>6.54</v>
      </c>
      <c r="D208" s="17">
        <v>3</v>
      </c>
      <c r="E208" s="17">
        <v>9.5399999999999991</v>
      </c>
      <c r="F208" s="17">
        <v>1684.25</v>
      </c>
      <c r="G208" s="17">
        <v>772.51</v>
      </c>
      <c r="H208" s="17">
        <v>2456.7600000000002</v>
      </c>
      <c r="I208" s="16">
        <v>33685</v>
      </c>
      <c r="J208" s="16">
        <v>15450.24</v>
      </c>
      <c r="K208" s="16">
        <v>49135.24</v>
      </c>
      <c r="L208" s="14">
        <f t="shared" si="6"/>
        <v>147.40572</v>
      </c>
      <c r="M208" s="14">
        <f t="shared" si="7"/>
        <v>73.702860000000001</v>
      </c>
    </row>
    <row r="209" spans="1:13" x14ac:dyDescent="0.2">
      <c r="A209" s="11" t="s">
        <v>2</v>
      </c>
      <c r="B209" s="13">
        <v>50</v>
      </c>
      <c r="C209" s="13">
        <v>6.53</v>
      </c>
      <c r="D209" s="13">
        <v>3</v>
      </c>
      <c r="E209" s="13">
        <v>9.5299999999999994</v>
      </c>
      <c r="F209" s="13">
        <v>943.42</v>
      </c>
      <c r="G209" s="13">
        <v>433.38</v>
      </c>
      <c r="H209" s="13">
        <v>1376.8</v>
      </c>
      <c r="I209" s="12">
        <v>47171</v>
      </c>
      <c r="J209" s="12">
        <v>21669</v>
      </c>
      <c r="K209" s="12">
        <v>68840</v>
      </c>
      <c r="L209" s="14">
        <f t="shared" si="6"/>
        <v>82.60799999999999</v>
      </c>
      <c r="M209" s="14">
        <f t="shared" si="7"/>
        <v>41.303999999999995</v>
      </c>
    </row>
    <row r="210" spans="1:13" x14ac:dyDescent="0.2">
      <c r="A210" s="15" t="s">
        <v>1</v>
      </c>
      <c r="B210" s="17">
        <v>75</v>
      </c>
      <c r="C210" s="17">
        <v>6.53</v>
      </c>
      <c r="D210" s="17">
        <v>3</v>
      </c>
      <c r="E210" s="17">
        <v>9.5299999999999994</v>
      </c>
      <c r="F210" s="17">
        <v>691.55</v>
      </c>
      <c r="G210" s="17">
        <v>317.31</v>
      </c>
      <c r="H210" s="16">
        <v>1008.86</v>
      </c>
      <c r="I210" s="16">
        <v>51866</v>
      </c>
      <c r="J210" s="16">
        <v>23798.36</v>
      </c>
      <c r="K210" s="16">
        <v>75664.36</v>
      </c>
      <c r="L210" s="14">
        <f t="shared" si="6"/>
        <v>60.531488000000003</v>
      </c>
      <c r="M210" s="14">
        <f t="shared" si="7"/>
        <v>30.265744000000002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5" sqref="A5"/>
    </sheetView>
  </sheetViews>
  <sheetFormatPr baseColWidth="10" defaultColWidth="8.83203125" defaultRowHeight="15" x14ac:dyDescent="0.2"/>
  <sheetData>
    <row r="1" spans="1:1" x14ac:dyDescent="0.2">
      <c r="A1" t="s">
        <v>326</v>
      </c>
    </row>
    <row r="2" spans="1:1" x14ac:dyDescent="0.2">
      <c r="A2" t="s">
        <v>327</v>
      </c>
    </row>
    <row r="3" spans="1:1" x14ac:dyDescent="0.2">
      <c r="A3" t="s">
        <v>328</v>
      </c>
    </row>
    <row r="4" spans="1:1" x14ac:dyDescent="0.2">
      <c r="A4" t="s">
        <v>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08"/>
  <sheetViews>
    <sheetView workbookViewId="0">
      <selection activeCell="G3" sqref="A1:U208"/>
    </sheetView>
  </sheetViews>
  <sheetFormatPr baseColWidth="10" defaultColWidth="8.83203125" defaultRowHeight="15" x14ac:dyDescent="0.2"/>
  <sheetData>
    <row r="1" spans="1:21" x14ac:dyDescent="0.2">
      <c r="F1" t="s">
        <v>434</v>
      </c>
    </row>
    <row r="2" spans="1:21" s="3" customFormat="1" ht="64" x14ac:dyDescent="0.2">
      <c r="A2" s="7" t="s">
        <v>0</v>
      </c>
      <c r="B2" s="7" t="s">
        <v>415</v>
      </c>
      <c r="C2" s="7" t="s">
        <v>414</v>
      </c>
      <c r="D2" s="7"/>
      <c r="E2" s="20" t="s">
        <v>400</v>
      </c>
      <c r="F2" s="20" t="s">
        <v>401</v>
      </c>
      <c r="G2" s="7" t="s">
        <v>405</v>
      </c>
      <c r="H2" s="7" t="s">
        <v>404</v>
      </c>
      <c r="I2" s="7" t="s">
        <v>409</v>
      </c>
      <c r="J2" s="7" t="s">
        <v>402</v>
      </c>
      <c r="K2" s="20" t="s">
        <v>403</v>
      </c>
      <c r="L2" s="20" t="s">
        <v>408</v>
      </c>
      <c r="M2" s="7" t="s">
        <v>410</v>
      </c>
      <c r="N2" s="7" t="s">
        <v>411</v>
      </c>
      <c r="O2" s="7" t="s">
        <v>412</v>
      </c>
      <c r="P2" s="7" t="s">
        <v>413</v>
      </c>
      <c r="Q2" s="3" t="s">
        <v>416</v>
      </c>
      <c r="R2" s="3" t="s">
        <v>417</v>
      </c>
      <c r="S2" s="20" t="s">
        <v>418</v>
      </c>
      <c r="T2" s="20" t="s">
        <v>418</v>
      </c>
      <c r="U2" s="19" t="s">
        <v>433</v>
      </c>
    </row>
    <row r="3" spans="1:21" x14ac:dyDescent="0.2">
      <c r="A3" t="s">
        <v>4</v>
      </c>
      <c r="B3" s="1" t="s">
        <v>208</v>
      </c>
      <c r="C3">
        <v>20</v>
      </c>
      <c r="D3" t="s">
        <v>406</v>
      </c>
      <c r="E3" s="3">
        <v>345</v>
      </c>
      <c r="F3">
        <v>118</v>
      </c>
      <c r="G3" s="4">
        <v>43396</v>
      </c>
      <c r="H3" s="4">
        <v>43433</v>
      </c>
      <c r="I3">
        <f>H3-G3</f>
        <v>37</v>
      </c>
      <c r="J3">
        <f>MROUND(F3,C3)</f>
        <v>120</v>
      </c>
      <c r="K3">
        <v>4</v>
      </c>
      <c r="L3" s="5">
        <v>0.38</v>
      </c>
      <c r="M3" s="6">
        <f>((I3/365.25)^(1/2))*(E3*L3)</f>
        <v>41.726162150416791</v>
      </c>
      <c r="N3" s="6">
        <f>IF(D3="CE",E3+M3,E3-M3)</f>
        <v>386.72616215041677</v>
      </c>
      <c r="O3" s="6">
        <f>IF(D3="CE",E3+M3*2,E3-M3*2)</f>
        <v>428.4523243008336</v>
      </c>
      <c r="P3" s="6">
        <f>IF(D3="CE",E3+M3*3,E3-M3*3)</f>
        <v>470.17848645125036</v>
      </c>
      <c r="Q3">
        <f>MROUND(O3,C3)</f>
        <v>420</v>
      </c>
      <c r="R3">
        <f>MROUND(P3,C3)</f>
        <v>480</v>
      </c>
      <c r="U3" s="18">
        <f>VLOOKUP(A3,'MARGIN REQUIREMNT'!$A$3:$M$210,13,0)</f>
        <v>7.1029499999999999</v>
      </c>
    </row>
    <row r="4" spans="1:21" x14ac:dyDescent="0.2">
      <c r="A4" t="s">
        <v>4</v>
      </c>
      <c r="B4" s="1" t="s">
        <v>208</v>
      </c>
      <c r="C4">
        <v>20</v>
      </c>
      <c r="D4" t="s">
        <v>407</v>
      </c>
      <c r="E4" s="3">
        <v>345</v>
      </c>
      <c r="F4">
        <v>118</v>
      </c>
      <c r="G4" s="4">
        <v>43396</v>
      </c>
      <c r="H4" s="4">
        <v>43433</v>
      </c>
      <c r="I4">
        <f>H4-G4</f>
        <v>37</v>
      </c>
      <c r="J4">
        <f>MROUND(F4,C4)</f>
        <v>120</v>
      </c>
      <c r="K4">
        <v>4</v>
      </c>
      <c r="L4" s="5">
        <v>0.38</v>
      </c>
      <c r="M4" s="6">
        <f>((I4/365.25)^(1/2))*(E4*L4)</f>
        <v>41.726162150416791</v>
      </c>
      <c r="N4" s="6">
        <f>IF(D4="CE",E4+M4,E4-M4)</f>
        <v>303.27383784958323</v>
      </c>
      <c r="O4" s="6">
        <f>IF(D4="CE",E4+M4*2,E4-M4*2)</f>
        <v>261.5476756991664</v>
      </c>
      <c r="P4" s="6">
        <f>IF(D4="CE",E4+M4*3,E4-M4*3)</f>
        <v>219.82151354874964</v>
      </c>
      <c r="Q4">
        <f>MROUND(O4,C4)</f>
        <v>260</v>
      </c>
      <c r="R4">
        <f>MROUND(P4,C4)</f>
        <v>220</v>
      </c>
      <c r="U4" s="18">
        <f>VLOOKUP(A4,'MARGIN REQUIREMNT'!$A$3:$M$210,13,0)</f>
        <v>7.1029499999999999</v>
      </c>
    </row>
    <row r="5" spans="1:21" x14ac:dyDescent="0.2">
      <c r="A5" t="s">
        <v>5</v>
      </c>
      <c r="B5" s="1" t="s">
        <v>209</v>
      </c>
      <c r="C5">
        <v>5</v>
      </c>
    </row>
    <row r="6" spans="1:21" x14ac:dyDescent="0.2">
      <c r="A6" t="s">
        <v>6</v>
      </c>
      <c r="B6" s="1" t="s">
        <v>210</v>
      </c>
      <c r="C6">
        <v>10</v>
      </c>
    </row>
    <row r="7" spans="1:21" x14ac:dyDescent="0.2">
      <c r="A7" t="s">
        <v>7</v>
      </c>
      <c r="B7" s="1" t="s">
        <v>211</v>
      </c>
      <c r="C7">
        <v>2.5</v>
      </c>
    </row>
    <row r="8" spans="1:21" x14ac:dyDescent="0.2">
      <c r="A8" t="s">
        <v>8</v>
      </c>
      <c r="B8" s="1" t="s">
        <v>212</v>
      </c>
      <c r="C8">
        <v>20</v>
      </c>
    </row>
    <row r="9" spans="1:21" x14ac:dyDescent="0.2">
      <c r="A9" t="s">
        <v>9</v>
      </c>
      <c r="B9" s="1" t="s">
        <v>213</v>
      </c>
      <c r="C9">
        <v>2.5</v>
      </c>
    </row>
    <row r="10" spans="1:21" x14ac:dyDescent="0.2">
      <c r="A10" t="s">
        <v>10</v>
      </c>
      <c r="B10" s="1" t="s">
        <v>214</v>
      </c>
      <c r="C10">
        <v>20</v>
      </c>
    </row>
    <row r="11" spans="1:21" x14ac:dyDescent="0.2">
      <c r="A11" t="s">
        <v>11</v>
      </c>
      <c r="B11" s="1" t="s">
        <v>215</v>
      </c>
      <c r="C11">
        <v>10</v>
      </c>
    </row>
    <row r="12" spans="1:21" x14ac:dyDescent="0.2">
      <c r="A12" t="s">
        <v>12</v>
      </c>
      <c r="B12" s="1" t="s">
        <v>216</v>
      </c>
      <c r="C12">
        <v>20</v>
      </c>
    </row>
    <row r="13" spans="1:21" x14ac:dyDescent="0.2">
      <c r="A13" t="s">
        <v>13</v>
      </c>
      <c r="B13" s="1" t="s">
        <v>218</v>
      </c>
      <c r="C13">
        <v>5</v>
      </c>
    </row>
    <row r="14" spans="1:21" x14ac:dyDescent="0.2">
      <c r="A14" t="s">
        <v>14</v>
      </c>
      <c r="B14" s="1" t="s">
        <v>217</v>
      </c>
      <c r="C14">
        <v>10</v>
      </c>
    </row>
    <row r="15" spans="1:21" x14ac:dyDescent="0.2">
      <c r="A15" t="s">
        <v>15</v>
      </c>
      <c r="B15" s="1" t="s">
        <v>219</v>
      </c>
      <c r="C15">
        <v>5</v>
      </c>
    </row>
    <row r="16" spans="1:21" x14ac:dyDescent="0.2">
      <c r="A16" t="s">
        <v>16</v>
      </c>
      <c r="B16" s="1" t="s">
        <v>220</v>
      </c>
      <c r="C16">
        <v>20</v>
      </c>
    </row>
    <row r="17" spans="1:3" x14ac:dyDescent="0.2">
      <c r="A17" t="s">
        <v>17</v>
      </c>
      <c r="B17" s="1" t="s">
        <v>221</v>
      </c>
      <c r="C17">
        <v>20</v>
      </c>
    </row>
    <row r="18" spans="1:3" x14ac:dyDescent="0.2">
      <c r="A18" t="s">
        <v>18</v>
      </c>
      <c r="B18" s="1" t="s">
        <v>222</v>
      </c>
      <c r="C18">
        <v>10</v>
      </c>
    </row>
    <row r="19" spans="1:3" x14ac:dyDescent="0.2">
      <c r="A19" t="s">
        <v>19</v>
      </c>
      <c r="B19" s="1" t="s">
        <v>223</v>
      </c>
      <c r="C19">
        <v>50</v>
      </c>
    </row>
    <row r="20" spans="1:3" x14ac:dyDescent="0.2">
      <c r="A20" t="s">
        <v>20</v>
      </c>
      <c r="B20" s="1" t="s">
        <v>224</v>
      </c>
      <c r="C20">
        <v>100</v>
      </c>
    </row>
    <row r="21" spans="1:3" x14ac:dyDescent="0.2">
      <c r="A21" t="s">
        <v>21</v>
      </c>
      <c r="B21" s="1" t="s">
        <v>225</v>
      </c>
      <c r="C21">
        <v>50</v>
      </c>
    </row>
    <row r="22" spans="1:3" x14ac:dyDescent="0.2">
      <c r="A22" t="s">
        <v>22</v>
      </c>
      <c r="B22" s="1" t="s">
        <v>226</v>
      </c>
      <c r="C22">
        <v>20</v>
      </c>
    </row>
    <row r="23" spans="1:3" x14ac:dyDescent="0.2">
      <c r="A23" t="s">
        <v>23</v>
      </c>
      <c r="B23" s="1" t="s">
        <v>227</v>
      </c>
      <c r="C23">
        <v>5</v>
      </c>
    </row>
    <row r="24" spans="1:3" x14ac:dyDescent="0.2">
      <c r="A24" t="s">
        <v>24</v>
      </c>
      <c r="B24" s="1" t="s">
        <v>228</v>
      </c>
      <c r="C24">
        <v>5</v>
      </c>
    </row>
    <row r="25" spans="1:3" x14ac:dyDescent="0.2">
      <c r="A25" t="s">
        <v>0</v>
      </c>
    </row>
    <row r="26" spans="1:3" x14ac:dyDescent="0.2">
      <c r="A26" t="s">
        <v>25</v>
      </c>
      <c r="B26" s="1" t="s">
        <v>229</v>
      </c>
      <c r="C26">
        <v>20</v>
      </c>
    </row>
    <row r="27" spans="1:3" x14ac:dyDescent="0.2">
      <c r="A27" t="s">
        <v>26</v>
      </c>
      <c r="B27" s="1" t="s">
        <v>230</v>
      </c>
      <c r="C27">
        <v>2.5</v>
      </c>
    </row>
    <row r="28" spans="1:3" x14ac:dyDescent="0.2">
      <c r="A28" t="s">
        <v>27</v>
      </c>
      <c r="B28" s="1" t="s">
        <v>231</v>
      </c>
      <c r="C28" t="s">
        <v>232</v>
      </c>
    </row>
    <row r="29" spans="1:3" x14ac:dyDescent="0.2">
      <c r="A29" t="s">
        <v>28</v>
      </c>
      <c r="B29" s="1" t="s">
        <v>233</v>
      </c>
      <c r="C29">
        <v>5</v>
      </c>
    </row>
    <row r="30" spans="1:3" x14ac:dyDescent="0.2">
      <c r="A30" t="s">
        <v>29</v>
      </c>
      <c r="B30" s="1" t="s">
        <v>234</v>
      </c>
      <c r="C30">
        <v>10</v>
      </c>
    </row>
    <row r="31" spans="1:3" x14ac:dyDescent="0.2">
      <c r="A31" t="s">
        <v>30</v>
      </c>
      <c r="B31" s="1" t="s">
        <v>235</v>
      </c>
      <c r="C31">
        <v>10</v>
      </c>
    </row>
    <row r="32" spans="1:3" x14ac:dyDescent="0.2">
      <c r="A32" t="s">
        <v>31</v>
      </c>
      <c r="B32" s="1" t="s">
        <v>236</v>
      </c>
      <c r="C32">
        <v>10</v>
      </c>
    </row>
    <row r="33" spans="1:3" x14ac:dyDescent="0.2">
      <c r="A33" t="s">
        <v>32</v>
      </c>
      <c r="B33" s="1" t="s">
        <v>237</v>
      </c>
      <c r="C33">
        <v>2.5</v>
      </c>
    </row>
    <row r="34" spans="1:3" x14ac:dyDescent="0.2">
      <c r="A34" t="s">
        <v>33</v>
      </c>
      <c r="B34" s="1" t="s">
        <v>238</v>
      </c>
      <c r="C34">
        <v>10</v>
      </c>
    </row>
    <row r="35" spans="1:3" x14ac:dyDescent="0.2">
      <c r="A35" t="s">
        <v>35</v>
      </c>
      <c r="B35" s="1" t="s">
        <v>239</v>
      </c>
      <c r="C35">
        <v>10</v>
      </c>
    </row>
    <row r="36" spans="1:3" x14ac:dyDescent="0.2">
      <c r="A36" t="s">
        <v>36</v>
      </c>
      <c r="B36" s="1" t="s">
        <v>240</v>
      </c>
      <c r="C36">
        <v>100</v>
      </c>
    </row>
    <row r="37" spans="1:3" x14ac:dyDescent="0.2">
      <c r="A37" t="s">
        <v>37</v>
      </c>
      <c r="B37" s="1" t="s">
        <v>241</v>
      </c>
      <c r="C37">
        <v>10</v>
      </c>
    </row>
    <row r="38" spans="1:3" x14ac:dyDescent="0.2">
      <c r="A38" t="s">
        <v>38</v>
      </c>
      <c r="B38" s="1" t="s">
        <v>242</v>
      </c>
      <c r="C38">
        <v>10</v>
      </c>
    </row>
    <row r="39" spans="1:3" x14ac:dyDescent="0.2">
      <c r="A39" t="s">
        <v>39</v>
      </c>
      <c r="B39" s="1" t="s">
        <v>243</v>
      </c>
      <c r="C39">
        <v>5</v>
      </c>
    </row>
    <row r="40" spans="1:3" x14ac:dyDescent="0.2">
      <c r="A40" t="s">
        <v>40</v>
      </c>
      <c r="B40" s="1" t="s">
        <v>244</v>
      </c>
      <c r="C40">
        <v>10</v>
      </c>
    </row>
    <row r="41" spans="1:3" x14ac:dyDescent="0.2">
      <c r="A41" t="s">
        <v>41</v>
      </c>
      <c r="B41" s="1" t="s">
        <v>245</v>
      </c>
      <c r="C41">
        <v>5</v>
      </c>
    </row>
    <row r="42" spans="1:3" x14ac:dyDescent="0.2">
      <c r="A42" t="s">
        <v>42</v>
      </c>
      <c r="B42" s="1" t="s">
        <v>246</v>
      </c>
      <c r="C42">
        <v>20</v>
      </c>
    </row>
    <row r="43" spans="1:3" x14ac:dyDescent="0.2">
      <c r="A43" t="s">
        <v>43</v>
      </c>
      <c r="B43" s="1" t="s">
        <v>247</v>
      </c>
      <c r="C43">
        <v>20</v>
      </c>
    </row>
    <row r="44" spans="1:3" x14ac:dyDescent="0.2">
      <c r="A44" t="s">
        <v>44</v>
      </c>
      <c r="B44" s="1" t="s">
        <v>248</v>
      </c>
      <c r="C44">
        <v>20</v>
      </c>
    </row>
    <row r="45" spans="1:3" x14ac:dyDescent="0.2">
      <c r="A45" t="s">
        <v>45</v>
      </c>
      <c r="B45" s="1" t="s">
        <v>249</v>
      </c>
      <c r="C45">
        <v>2.5</v>
      </c>
    </row>
    <row r="46" spans="1:3" x14ac:dyDescent="0.2">
      <c r="A46" t="s">
        <v>46</v>
      </c>
      <c r="B46">
        <v>0</v>
      </c>
      <c r="C46">
        <v>0</v>
      </c>
    </row>
    <row r="47" spans="1:3" x14ac:dyDescent="0.2">
      <c r="A47" t="s">
        <v>47</v>
      </c>
      <c r="B47">
        <v>0</v>
      </c>
      <c r="C47">
        <v>0</v>
      </c>
    </row>
    <row r="48" spans="1:3" x14ac:dyDescent="0.2">
      <c r="A48" t="s">
        <v>48</v>
      </c>
      <c r="B48" s="1" t="s">
        <v>284</v>
      </c>
      <c r="C48">
        <v>10</v>
      </c>
    </row>
    <row r="49" spans="1:3" x14ac:dyDescent="0.2">
      <c r="A49" t="s">
        <v>49</v>
      </c>
      <c r="B49" s="1" t="s">
        <v>283</v>
      </c>
      <c r="C49">
        <v>5</v>
      </c>
    </row>
    <row r="50" spans="1:3" x14ac:dyDescent="0.2">
      <c r="A50" t="s">
        <v>50</v>
      </c>
      <c r="B50" s="1" t="s">
        <v>388</v>
      </c>
      <c r="C50">
        <v>20</v>
      </c>
    </row>
    <row r="51" spans="1:3" x14ac:dyDescent="0.2">
      <c r="A51" t="s">
        <v>52</v>
      </c>
      <c r="B51" s="1" t="s">
        <v>282</v>
      </c>
      <c r="C51">
        <v>20</v>
      </c>
    </row>
    <row r="52" spans="1:3" x14ac:dyDescent="0.2">
      <c r="A52" t="s">
        <v>52</v>
      </c>
      <c r="B52" s="1" t="s">
        <v>282</v>
      </c>
      <c r="C52">
        <v>20</v>
      </c>
    </row>
    <row r="53" spans="1:3" x14ac:dyDescent="0.2">
      <c r="A53" t="s">
        <v>53</v>
      </c>
      <c r="B53" s="1" t="s">
        <v>353</v>
      </c>
      <c r="C53">
        <v>10</v>
      </c>
    </row>
    <row r="54" spans="1:3" x14ac:dyDescent="0.2">
      <c r="A54" t="s">
        <v>56</v>
      </c>
      <c r="B54" s="1" t="s">
        <v>288</v>
      </c>
      <c r="C54">
        <v>10</v>
      </c>
    </row>
    <row r="55" spans="1:3" x14ac:dyDescent="0.2">
      <c r="A55" t="s">
        <v>57</v>
      </c>
      <c r="B55" s="1" t="s">
        <v>354</v>
      </c>
      <c r="C55">
        <v>1</v>
      </c>
    </row>
    <row r="56" spans="1:3" x14ac:dyDescent="0.2">
      <c r="A56" t="s">
        <v>58</v>
      </c>
      <c r="B56" s="1" t="s">
        <v>289</v>
      </c>
      <c r="C56">
        <v>20</v>
      </c>
    </row>
    <row r="57" spans="1:3" x14ac:dyDescent="0.2">
      <c r="A57" t="s">
        <v>59</v>
      </c>
      <c r="B57" s="1" t="s">
        <v>285</v>
      </c>
      <c r="C57">
        <v>5</v>
      </c>
    </row>
    <row r="58" spans="1:3" x14ac:dyDescent="0.2">
      <c r="A58" t="s">
        <v>60</v>
      </c>
      <c r="B58" s="1" t="s">
        <v>281</v>
      </c>
      <c r="C58">
        <v>50</v>
      </c>
    </row>
    <row r="59" spans="1:3" x14ac:dyDescent="0.2">
      <c r="A59" t="s">
        <v>61</v>
      </c>
      <c r="B59" s="1" t="s">
        <v>355</v>
      </c>
      <c r="C59">
        <v>500</v>
      </c>
    </row>
    <row r="60" spans="1:3" x14ac:dyDescent="0.2">
      <c r="A60" t="s">
        <v>62</v>
      </c>
      <c r="B60" s="1" t="s">
        <v>356</v>
      </c>
      <c r="C60">
        <v>5</v>
      </c>
    </row>
    <row r="61" spans="1:3" x14ac:dyDescent="0.2">
      <c r="A61" t="s">
        <v>63</v>
      </c>
      <c r="B61" s="1" t="s">
        <v>250</v>
      </c>
      <c r="C61">
        <v>5</v>
      </c>
    </row>
    <row r="62" spans="1:3" x14ac:dyDescent="0.2">
      <c r="A62" t="s">
        <v>63</v>
      </c>
      <c r="B62" s="1" t="s">
        <v>250</v>
      </c>
      <c r="C62">
        <v>2.5</v>
      </c>
    </row>
    <row r="63" spans="1:3" x14ac:dyDescent="0.2">
      <c r="A63" t="s">
        <v>64</v>
      </c>
      <c r="B63" s="1" t="s">
        <v>304</v>
      </c>
      <c r="C63">
        <v>20</v>
      </c>
    </row>
    <row r="64" spans="1:3" x14ac:dyDescent="0.2">
      <c r="A64" t="s">
        <v>65</v>
      </c>
      <c r="B64" s="1" t="s">
        <v>389</v>
      </c>
      <c r="C64">
        <v>5</v>
      </c>
    </row>
    <row r="65" spans="1:3" x14ac:dyDescent="0.2">
      <c r="A65" t="s">
        <v>66</v>
      </c>
      <c r="B65" s="1" t="s">
        <v>293</v>
      </c>
      <c r="C65">
        <v>5</v>
      </c>
    </row>
    <row r="66" spans="1:3" x14ac:dyDescent="0.2">
      <c r="A66" t="s">
        <v>67</v>
      </c>
      <c r="B66" s="1" t="s">
        <v>357</v>
      </c>
      <c r="C66">
        <v>10</v>
      </c>
    </row>
    <row r="67" spans="1:3" x14ac:dyDescent="0.2">
      <c r="A67" t="s">
        <v>68</v>
      </c>
      <c r="B67" s="1" t="s">
        <v>280</v>
      </c>
      <c r="C67">
        <v>10</v>
      </c>
    </row>
    <row r="68" spans="1:3" x14ac:dyDescent="0.2">
      <c r="A68" t="s">
        <v>68</v>
      </c>
      <c r="B68" s="1" t="s">
        <v>280</v>
      </c>
      <c r="C68">
        <v>10</v>
      </c>
    </row>
    <row r="69" spans="1:3" x14ac:dyDescent="0.2">
      <c r="A69" t="s">
        <v>69</v>
      </c>
      <c r="B69" s="1" t="s">
        <v>358</v>
      </c>
      <c r="C69">
        <v>1</v>
      </c>
    </row>
    <row r="70" spans="1:3" x14ac:dyDescent="0.2">
      <c r="A70" t="s">
        <v>70</v>
      </c>
      <c r="B70" s="1" t="s">
        <v>359</v>
      </c>
      <c r="C70">
        <v>20</v>
      </c>
    </row>
    <row r="71" spans="1:3" x14ac:dyDescent="0.2">
      <c r="A71" t="s">
        <v>71</v>
      </c>
      <c r="B71" s="1" t="s">
        <v>360</v>
      </c>
      <c r="C71">
        <v>20</v>
      </c>
    </row>
    <row r="72" spans="1:3" x14ac:dyDescent="0.2">
      <c r="A72" t="s">
        <v>72</v>
      </c>
      <c r="B72" s="1" t="s">
        <v>287</v>
      </c>
      <c r="C72">
        <v>10</v>
      </c>
    </row>
    <row r="73" spans="1:3" x14ac:dyDescent="0.2">
      <c r="A73" t="s">
        <v>73</v>
      </c>
      <c r="B73" s="1" t="s">
        <v>286</v>
      </c>
      <c r="C73">
        <v>5</v>
      </c>
    </row>
    <row r="74" spans="1:3" x14ac:dyDescent="0.2">
      <c r="A74" t="s">
        <v>74</v>
      </c>
      <c r="B74" s="1" t="s">
        <v>292</v>
      </c>
      <c r="C74">
        <v>20</v>
      </c>
    </row>
    <row r="75" spans="1:3" x14ac:dyDescent="0.2">
      <c r="A75" t="s">
        <v>75</v>
      </c>
      <c r="B75" s="1" t="s">
        <v>361</v>
      </c>
      <c r="C75">
        <v>5</v>
      </c>
    </row>
    <row r="76" spans="1:3" x14ac:dyDescent="0.2">
      <c r="A76" t="s">
        <v>76</v>
      </c>
      <c r="B76" s="1" t="s">
        <v>291</v>
      </c>
      <c r="C76">
        <v>10</v>
      </c>
    </row>
    <row r="77" spans="1:3" x14ac:dyDescent="0.2">
      <c r="A77" t="s">
        <v>77</v>
      </c>
      <c r="B77" s="1" t="s">
        <v>308</v>
      </c>
      <c r="C77">
        <v>1</v>
      </c>
    </row>
    <row r="78" spans="1:3" x14ac:dyDescent="0.2">
      <c r="A78" t="s">
        <v>78</v>
      </c>
      <c r="B78" s="1" t="s">
        <v>279</v>
      </c>
      <c r="C78">
        <v>20</v>
      </c>
    </row>
    <row r="79" spans="1:3" x14ac:dyDescent="0.2">
      <c r="A79" t="s">
        <v>79</v>
      </c>
      <c r="B79" s="1" t="s">
        <v>290</v>
      </c>
      <c r="C79">
        <v>20</v>
      </c>
    </row>
    <row r="80" spans="1:3" x14ac:dyDescent="0.2">
      <c r="A80" t="s">
        <v>80</v>
      </c>
      <c r="B80" s="1" t="s">
        <v>251</v>
      </c>
      <c r="C80">
        <v>20</v>
      </c>
    </row>
    <row r="81" spans="1:3" x14ac:dyDescent="0.2">
      <c r="A81" t="s">
        <v>81</v>
      </c>
      <c r="B81" s="1" t="s">
        <v>252</v>
      </c>
      <c r="C81">
        <v>50</v>
      </c>
    </row>
    <row r="82" spans="1:3" x14ac:dyDescent="0.2">
      <c r="A82" t="s">
        <v>82</v>
      </c>
      <c r="B82" s="1" t="s">
        <v>307</v>
      </c>
      <c r="C82">
        <v>20</v>
      </c>
    </row>
    <row r="83" spans="1:3" x14ac:dyDescent="0.2">
      <c r="A83" t="s">
        <v>83</v>
      </c>
      <c r="B83" s="1" t="s">
        <v>306</v>
      </c>
      <c r="C83">
        <v>5</v>
      </c>
    </row>
    <row r="84" spans="1:3" x14ac:dyDescent="0.2">
      <c r="A84" t="s">
        <v>84</v>
      </c>
      <c r="B84" s="1" t="s">
        <v>305</v>
      </c>
      <c r="C84">
        <v>5</v>
      </c>
    </row>
    <row r="85" spans="1:3" x14ac:dyDescent="0.2">
      <c r="A85" t="s">
        <v>85</v>
      </c>
      <c r="B85" s="1" t="s">
        <v>294</v>
      </c>
      <c r="C85">
        <v>20</v>
      </c>
    </row>
    <row r="86" spans="1:3" x14ac:dyDescent="0.2">
      <c r="A86" t="s">
        <v>86</v>
      </c>
      <c r="B86" s="1" t="s">
        <v>278</v>
      </c>
      <c r="C86">
        <v>5</v>
      </c>
    </row>
    <row r="87" spans="1:3" x14ac:dyDescent="0.2">
      <c r="A87" t="s">
        <v>87</v>
      </c>
      <c r="B87" s="1" t="s">
        <v>277</v>
      </c>
      <c r="C87">
        <v>20</v>
      </c>
    </row>
    <row r="88" spans="1:3" x14ac:dyDescent="0.2">
      <c r="A88" t="s">
        <v>88</v>
      </c>
      <c r="B88" s="1" t="s">
        <v>295</v>
      </c>
      <c r="C88">
        <v>5</v>
      </c>
    </row>
    <row r="89" spans="1:3" x14ac:dyDescent="0.2">
      <c r="A89" t="s">
        <v>90</v>
      </c>
      <c r="B89" s="1" t="s">
        <v>296</v>
      </c>
      <c r="C89">
        <v>5</v>
      </c>
    </row>
    <row r="90" spans="1:3" x14ac:dyDescent="0.2">
      <c r="A90" t="s">
        <v>91</v>
      </c>
      <c r="B90" s="1" t="s">
        <v>297</v>
      </c>
      <c r="C90">
        <v>1</v>
      </c>
    </row>
    <row r="91" spans="1:3" x14ac:dyDescent="0.2">
      <c r="A91" t="s">
        <v>92</v>
      </c>
      <c r="B91" s="1" t="s">
        <v>299</v>
      </c>
      <c r="C91">
        <v>1</v>
      </c>
    </row>
    <row r="92" spans="1:3" x14ac:dyDescent="0.2">
      <c r="A92" t="s">
        <v>93</v>
      </c>
      <c r="B92" s="1" t="s">
        <v>298</v>
      </c>
      <c r="C92">
        <v>1</v>
      </c>
    </row>
    <row r="93" spans="1:3" x14ac:dyDescent="0.2">
      <c r="A93" t="s">
        <v>94</v>
      </c>
      <c r="B93" s="1" t="s">
        <v>276</v>
      </c>
      <c r="C93">
        <v>1</v>
      </c>
    </row>
    <row r="94" spans="1:3" x14ac:dyDescent="0.2">
      <c r="A94" t="s">
        <v>95</v>
      </c>
      <c r="B94" s="1" t="s">
        <v>362</v>
      </c>
      <c r="C94">
        <v>5</v>
      </c>
    </row>
    <row r="95" spans="1:3" x14ac:dyDescent="0.2">
      <c r="A95" t="s">
        <v>96</v>
      </c>
      <c r="B95" s="1" t="s">
        <v>253</v>
      </c>
      <c r="C95">
        <v>5</v>
      </c>
    </row>
    <row r="96" spans="1:3" x14ac:dyDescent="0.2">
      <c r="A96" t="s">
        <v>97</v>
      </c>
      <c r="B96" s="1" t="s">
        <v>254</v>
      </c>
      <c r="C96">
        <v>10</v>
      </c>
    </row>
    <row r="97" spans="1:3" x14ac:dyDescent="0.2">
      <c r="A97" t="s">
        <v>98</v>
      </c>
      <c r="B97" s="1" t="s">
        <v>300</v>
      </c>
      <c r="C97">
        <v>20</v>
      </c>
    </row>
    <row r="98" spans="1:3" x14ac:dyDescent="0.2">
      <c r="A98" t="s">
        <v>99</v>
      </c>
      <c r="B98" s="1" t="s">
        <v>301</v>
      </c>
      <c r="C98">
        <v>20</v>
      </c>
    </row>
    <row r="99" spans="1:3" x14ac:dyDescent="0.2">
      <c r="A99" t="s">
        <v>100</v>
      </c>
      <c r="B99" s="1" t="s">
        <v>302</v>
      </c>
      <c r="C99">
        <v>2.5</v>
      </c>
    </row>
    <row r="100" spans="1:3" x14ac:dyDescent="0.2">
      <c r="A100" t="s">
        <v>101</v>
      </c>
      <c r="B100" s="1" t="s">
        <v>303</v>
      </c>
      <c r="C100">
        <v>5</v>
      </c>
    </row>
    <row r="101" spans="1:3" x14ac:dyDescent="0.2">
      <c r="A101" t="s">
        <v>102</v>
      </c>
      <c r="B101" s="1" t="s">
        <v>275</v>
      </c>
      <c r="C101">
        <v>10</v>
      </c>
    </row>
    <row r="102" spans="1:3" x14ac:dyDescent="0.2">
      <c r="A102" t="s">
        <v>103</v>
      </c>
      <c r="B102" s="1" t="s">
        <v>309</v>
      </c>
      <c r="C102">
        <v>5</v>
      </c>
    </row>
    <row r="103" spans="1:3" x14ac:dyDescent="0.2">
      <c r="A103" t="s">
        <v>104</v>
      </c>
      <c r="B103" s="1" t="s">
        <v>310</v>
      </c>
      <c r="C103">
        <v>5</v>
      </c>
    </row>
    <row r="104" spans="1:3" x14ac:dyDescent="0.2">
      <c r="A104" t="s">
        <v>105</v>
      </c>
      <c r="B104" s="1" t="s">
        <v>256</v>
      </c>
      <c r="C104">
        <v>5</v>
      </c>
    </row>
    <row r="105" spans="1:3" x14ac:dyDescent="0.2">
      <c r="A105" t="s">
        <v>106</v>
      </c>
      <c r="B105" s="1" t="s">
        <v>255</v>
      </c>
      <c r="C105">
        <v>10</v>
      </c>
    </row>
    <row r="106" spans="1:3" x14ac:dyDescent="0.2">
      <c r="A106" t="s">
        <v>107</v>
      </c>
      <c r="B106" s="1" t="s">
        <v>390</v>
      </c>
      <c r="C106">
        <v>10</v>
      </c>
    </row>
    <row r="107" spans="1:3" x14ac:dyDescent="0.2">
      <c r="A107" t="s">
        <v>108</v>
      </c>
      <c r="B107" s="1" t="s">
        <v>311</v>
      </c>
      <c r="C107">
        <v>5</v>
      </c>
    </row>
    <row r="108" spans="1:3" x14ac:dyDescent="0.2">
      <c r="A108" t="s">
        <v>109</v>
      </c>
      <c r="B108" s="1" t="s">
        <v>312</v>
      </c>
      <c r="C108">
        <v>1</v>
      </c>
    </row>
    <row r="109" spans="1:3" x14ac:dyDescent="0.2">
      <c r="A109" t="s">
        <v>110</v>
      </c>
      <c r="B109" s="1" t="s">
        <v>313</v>
      </c>
      <c r="C109">
        <v>10</v>
      </c>
    </row>
    <row r="110" spans="1:3" x14ac:dyDescent="0.2">
      <c r="A110" t="s">
        <v>111</v>
      </c>
      <c r="B110" s="1" t="s">
        <v>274</v>
      </c>
      <c r="C110">
        <v>10</v>
      </c>
    </row>
    <row r="111" spans="1:3" x14ac:dyDescent="0.2">
      <c r="A111" t="s">
        <v>112</v>
      </c>
      <c r="B111" s="1" t="s">
        <v>314</v>
      </c>
      <c r="C111">
        <v>10</v>
      </c>
    </row>
    <row r="112" spans="1:3" x14ac:dyDescent="0.2">
      <c r="A112" t="s">
        <v>114</v>
      </c>
      <c r="B112" s="1" t="s">
        <v>257</v>
      </c>
      <c r="C112">
        <v>20</v>
      </c>
    </row>
    <row r="113" spans="1:3" x14ac:dyDescent="0.2">
      <c r="A113" t="s">
        <v>115</v>
      </c>
      <c r="B113" s="1" t="s">
        <v>258</v>
      </c>
      <c r="C113">
        <v>10</v>
      </c>
    </row>
    <row r="114" spans="1:3" x14ac:dyDescent="0.2">
      <c r="A114" t="s">
        <v>116</v>
      </c>
      <c r="B114" s="1" t="s">
        <v>364</v>
      </c>
      <c r="C114">
        <v>10</v>
      </c>
    </row>
    <row r="115" spans="1:3" x14ac:dyDescent="0.2">
      <c r="A115" t="s">
        <v>117</v>
      </c>
      <c r="B115" s="1" t="s">
        <v>365</v>
      </c>
      <c r="C115">
        <v>5</v>
      </c>
    </row>
    <row r="116" spans="1:3" x14ac:dyDescent="0.2">
      <c r="A116" t="s">
        <v>118</v>
      </c>
      <c r="B116" s="1" t="s">
        <v>363</v>
      </c>
      <c r="C116">
        <v>5</v>
      </c>
    </row>
    <row r="117" spans="1:3" x14ac:dyDescent="0.2">
      <c r="A117" t="s">
        <v>119</v>
      </c>
      <c r="B117" s="1" t="s">
        <v>273</v>
      </c>
      <c r="C117">
        <v>10</v>
      </c>
    </row>
    <row r="118" spans="1:3" x14ac:dyDescent="0.2">
      <c r="A118" t="s">
        <v>120</v>
      </c>
      <c r="B118" s="1" t="s">
        <v>391</v>
      </c>
      <c r="C118">
        <v>20</v>
      </c>
    </row>
    <row r="119" spans="1:3" x14ac:dyDescent="0.2">
      <c r="A119" t="s">
        <v>121</v>
      </c>
      <c r="B119" s="1" t="s">
        <v>272</v>
      </c>
      <c r="C119">
        <v>20</v>
      </c>
    </row>
    <row r="120" spans="1:3" x14ac:dyDescent="0.2">
      <c r="A120" t="s">
        <v>122</v>
      </c>
      <c r="B120" s="1" t="s">
        <v>271</v>
      </c>
      <c r="C120">
        <v>10</v>
      </c>
    </row>
    <row r="121" spans="1:3" x14ac:dyDescent="0.2">
      <c r="A121" t="s">
        <v>123</v>
      </c>
      <c r="B121" s="1" t="s">
        <v>392</v>
      </c>
      <c r="C121">
        <v>10</v>
      </c>
    </row>
    <row r="122" spans="1:3" x14ac:dyDescent="0.2">
      <c r="A122" t="s">
        <v>124</v>
      </c>
      <c r="B122" s="1" t="s">
        <v>259</v>
      </c>
      <c r="C122">
        <v>1</v>
      </c>
    </row>
    <row r="123" spans="1:3" x14ac:dyDescent="0.2">
      <c r="A123" t="s">
        <v>125</v>
      </c>
      <c r="B123" s="1" t="s">
        <v>393</v>
      </c>
      <c r="C123">
        <v>10</v>
      </c>
    </row>
    <row r="124" spans="1:3" x14ac:dyDescent="0.2">
      <c r="A124" t="s">
        <v>126</v>
      </c>
      <c r="B124" s="1" t="s">
        <v>315</v>
      </c>
      <c r="C124">
        <v>100</v>
      </c>
    </row>
    <row r="125" spans="1:3" x14ac:dyDescent="0.2">
      <c r="A125" t="s">
        <v>127</v>
      </c>
      <c r="B125" s="1" t="s">
        <v>394</v>
      </c>
      <c r="C125">
        <v>10</v>
      </c>
    </row>
    <row r="126" spans="1:3" x14ac:dyDescent="0.2">
      <c r="A126" t="s">
        <v>128</v>
      </c>
      <c r="B126" s="1" t="s">
        <v>269</v>
      </c>
      <c r="C126">
        <v>20</v>
      </c>
    </row>
    <row r="127" spans="1:3" x14ac:dyDescent="0.2">
      <c r="A127" t="s">
        <v>129</v>
      </c>
      <c r="B127" s="1" t="s">
        <v>395</v>
      </c>
      <c r="C127">
        <v>10</v>
      </c>
    </row>
    <row r="128" spans="1:3" x14ac:dyDescent="0.2">
      <c r="A128" t="s">
        <v>130</v>
      </c>
      <c r="B128">
        <v>0</v>
      </c>
      <c r="C128">
        <v>0</v>
      </c>
    </row>
    <row r="129" spans="1:3" x14ac:dyDescent="0.2">
      <c r="A129" t="s">
        <v>131</v>
      </c>
      <c r="B129" s="1" t="s">
        <v>270</v>
      </c>
      <c r="C129">
        <v>20</v>
      </c>
    </row>
    <row r="130" spans="1:3" x14ac:dyDescent="0.2">
      <c r="A130" t="s">
        <v>132</v>
      </c>
      <c r="B130" s="1" t="s">
        <v>260</v>
      </c>
      <c r="C130">
        <v>5</v>
      </c>
    </row>
    <row r="131" spans="1:3" x14ac:dyDescent="0.2">
      <c r="A131" t="s">
        <v>133</v>
      </c>
      <c r="B131">
        <v>0</v>
      </c>
      <c r="C131">
        <v>0</v>
      </c>
    </row>
    <row r="132" spans="1:3" x14ac:dyDescent="0.2">
      <c r="A132" t="s">
        <v>134</v>
      </c>
      <c r="B132">
        <v>0</v>
      </c>
      <c r="C132">
        <v>0</v>
      </c>
    </row>
    <row r="133" spans="1:3" x14ac:dyDescent="0.2">
      <c r="A133" t="s">
        <v>135</v>
      </c>
      <c r="B133" s="1" t="s">
        <v>316</v>
      </c>
    </row>
    <row r="134" spans="1:3" x14ac:dyDescent="0.2">
      <c r="A134" t="s">
        <v>136</v>
      </c>
      <c r="B134" s="1" t="s">
        <v>317</v>
      </c>
      <c r="C134" t="s">
        <v>318</v>
      </c>
    </row>
    <row r="135" spans="1:3" x14ac:dyDescent="0.2">
      <c r="A135" t="s">
        <v>137</v>
      </c>
      <c r="B135" s="1" t="s">
        <v>319</v>
      </c>
      <c r="C135" t="s">
        <v>318</v>
      </c>
    </row>
    <row r="136" spans="1:3" x14ac:dyDescent="0.2">
      <c r="A136" t="s">
        <v>138</v>
      </c>
      <c r="B136" s="1" t="s">
        <v>320</v>
      </c>
      <c r="C136" t="s">
        <v>318</v>
      </c>
    </row>
    <row r="137" spans="1:3" x14ac:dyDescent="0.2">
      <c r="A137" t="s">
        <v>139</v>
      </c>
      <c r="B137">
        <v>0</v>
      </c>
      <c r="C137">
        <v>0</v>
      </c>
    </row>
    <row r="138" spans="1:3" x14ac:dyDescent="0.2">
      <c r="A138" t="s">
        <v>140</v>
      </c>
      <c r="B138" s="1" t="s">
        <v>321</v>
      </c>
      <c r="C138">
        <v>1</v>
      </c>
    </row>
    <row r="139" spans="1:3" x14ac:dyDescent="0.2">
      <c r="A139" t="s">
        <v>1</v>
      </c>
      <c r="B139" s="1" t="s">
        <v>399</v>
      </c>
      <c r="C139">
        <v>50</v>
      </c>
    </row>
    <row r="140" spans="1:3" x14ac:dyDescent="0.2">
      <c r="A140" t="s">
        <v>2</v>
      </c>
    </row>
    <row r="141" spans="1:3" x14ac:dyDescent="0.2">
      <c r="A141" t="s">
        <v>3</v>
      </c>
    </row>
    <row r="142" spans="1:3" x14ac:dyDescent="0.2">
      <c r="A142" t="s">
        <v>141</v>
      </c>
      <c r="B142" s="1" t="s">
        <v>396</v>
      </c>
      <c r="C142" t="s">
        <v>397</v>
      </c>
    </row>
    <row r="143" spans="1:3" x14ac:dyDescent="0.2">
      <c r="A143" t="s">
        <v>142</v>
      </c>
      <c r="B143" t="s">
        <v>261</v>
      </c>
      <c r="C143">
        <v>5</v>
      </c>
    </row>
    <row r="144" spans="1:3" x14ac:dyDescent="0.2">
      <c r="A144" t="s">
        <v>143</v>
      </c>
      <c r="B144" s="1" t="s">
        <v>366</v>
      </c>
      <c r="C144">
        <v>5</v>
      </c>
    </row>
    <row r="145" spans="1:3" x14ac:dyDescent="0.2">
      <c r="A145" s="2" t="s">
        <v>144</v>
      </c>
      <c r="B145">
        <v>0</v>
      </c>
      <c r="C145">
        <v>0</v>
      </c>
    </row>
    <row r="146" spans="1:3" x14ac:dyDescent="0.2">
      <c r="A146" s="2" t="s">
        <v>145</v>
      </c>
      <c r="B146">
        <v>0</v>
      </c>
      <c r="C146">
        <v>0</v>
      </c>
    </row>
    <row r="147" spans="1:3" x14ac:dyDescent="0.2">
      <c r="A147" t="s">
        <v>146</v>
      </c>
      <c r="B147" s="1" t="s">
        <v>352</v>
      </c>
      <c r="C147">
        <v>2.5</v>
      </c>
    </row>
    <row r="148" spans="1:3" x14ac:dyDescent="0.2">
      <c r="A148" t="s">
        <v>147</v>
      </c>
      <c r="B148" s="1" t="s">
        <v>367</v>
      </c>
      <c r="C148">
        <v>2.5</v>
      </c>
    </row>
    <row r="149" spans="1:3" x14ac:dyDescent="0.2">
      <c r="A149" s="2" t="s">
        <v>148</v>
      </c>
      <c r="B149">
        <v>0</v>
      </c>
      <c r="C149">
        <v>0</v>
      </c>
    </row>
    <row r="150" spans="1:3" x14ac:dyDescent="0.2">
      <c r="A150" t="s">
        <v>149</v>
      </c>
      <c r="B150" s="1" t="s">
        <v>368</v>
      </c>
      <c r="C150">
        <v>5</v>
      </c>
    </row>
    <row r="151" spans="1:3" x14ac:dyDescent="0.2">
      <c r="A151" t="s">
        <v>150</v>
      </c>
      <c r="B151" s="1" t="s">
        <v>262</v>
      </c>
      <c r="C151">
        <v>50</v>
      </c>
    </row>
    <row r="152" spans="1:3" x14ac:dyDescent="0.2">
      <c r="A152" t="s">
        <v>151</v>
      </c>
      <c r="B152" s="1" t="s">
        <v>369</v>
      </c>
      <c r="C152">
        <v>5</v>
      </c>
    </row>
    <row r="153" spans="1:3" x14ac:dyDescent="0.2">
      <c r="A153" t="s">
        <v>152</v>
      </c>
      <c r="B153" s="1" t="s">
        <v>370</v>
      </c>
      <c r="C153" t="s">
        <v>318</v>
      </c>
    </row>
    <row r="154" spans="1:3" x14ac:dyDescent="0.2">
      <c r="A154" t="s">
        <v>153</v>
      </c>
      <c r="B154" s="1" t="s">
        <v>371</v>
      </c>
      <c r="C154">
        <v>20</v>
      </c>
    </row>
    <row r="155" spans="1:3" x14ac:dyDescent="0.2">
      <c r="A155" t="s">
        <v>154</v>
      </c>
      <c r="B155" s="1" t="s">
        <v>372</v>
      </c>
      <c r="C155">
        <v>2.5</v>
      </c>
    </row>
    <row r="156" spans="1:3" x14ac:dyDescent="0.2">
      <c r="A156" t="s">
        <v>155</v>
      </c>
      <c r="B156" s="1" t="s">
        <v>373</v>
      </c>
      <c r="C156">
        <v>5</v>
      </c>
    </row>
    <row r="157" spans="1:3" x14ac:dyDescent="0.2">
      <c r="A157" t="s">
        <v>156</v>
      </c>
      <c r="B157" s="1" t="s">
        <v>374</v>
      </c>
      <c r="C157">
        <v>5</v>
      </c>
    </row>
    <row r="158" spans="1:3" x14ac:dyDescent="0.2">
      <c r="A158" t="s">
        <v>157</v>
      </c>
      <c r="B158" s="1" t="s">
        <v>348</v>
      </c>
      <c r="C158">
        <v>50</v>
      </c>
    </row>
    <row r="159" spans="1:3" x14ac:dyDescent="0.2">
      <c r="A159" s="2" t="s">
        <v>158</v>
      </c>
      <c r="B159">
        <v>0</v>
      </c>
      <c r="C159">
        <v>0</v>
      </c>
    </row>
    <row r="160" spans="1:3" x14ac:dyDescent="0.2">
      <c r="A160" t="s">
        <v>159</v>
      </c>
      <c r="B160" s="1" t="s">
        <v>263</v>
      </c>
      <c r="C160">
        <v>20</v>
      </c>
    </row>
    <row r="161" spans="1:3" x14ac:dyDescent="0.2">
      <c r="A161" t="s">
        <v>160</v>
      </c>
      <c r="B161" s="1" t="s">
        <v>349</v>
      </c>
      <c r="C161">
        <v>10</v>
      </c>
    </row>
    <row r="162" spans="1:3" x14ac:dyDescent="0.2">
      <c r="A162" t="s">
        <v>161</v>
      </c>
      <c r="B162" s="1" t="s">
        <v>350</v>
      </c>
      <c r="C162">
        <v>1</v>
      </c>
    </row>
    <row r="163" spans="1:3" x14ac:dyDescent="0.2">
      <c r="A163" t="s">
        <v>162</v>
      </c>
      <c r="B163" s="1" t="s">
        <v>351</v>
      </c>
      <c r="C163">
        <v>2.5</v>
      </c>
    </row>
    <row r="164" spans="1:3" x14ac:dyDescent="0.2">
      <c r="A164" t="s">
        <v>163</v>
      </c>
      <c r="B164" s="1" t="s">
        <v>322</v>
      </c>
      <c r="C164">
        <v>10</v>
      </c>
    </row>
    <row r="165" spans="1:3" x14ac:dyDescent="0.2">
      <c r="A165" t="s">
        <v>164</v>
      </c>
      <c r="B165" s="1" t="s">
        <v>323</v>
      </c>
      <c r="C165">
        <v>20</v>
      </c>
    </row>
    <row r="166" spans="1:3" x14ac:dyDescent="0.2">
      <c r="A166" t="s">
        <v>165</v>
      </c>
      <c r="B166" s="1" t="s">
        <v>398</v>
      </c>
      <c r="C166">
        <v>10</v>
      </c>
    </row>
    <row r="167" spans="1:3" x14ac:dyDescent="0.2">
      <c r="A167" t="s">
        <v>166</v>
      </c>
      <c r="B167">
        <v>0</v>
      </c>
      <c r="C167">
        <v>0</v>
      </c>
    </row>
    <row r="168" spans="1:3" x14ac:dyDescent="0.2">
      <c r="A168" t="s">
        <v>167</v>
      </c>
      <c r="B168" s="1" t="s">
        <v>264</v>
      </c>
      <c r="C168">
        <v>1</v>
      </c>
    </row>
    <row r="169" spans="1:3" x14ac:dyDescent="0.2">
      <c r="A169" t="s">
        <v>168</v>
      </c>
      <c r="B169" s="1" t="s">
        <v>375</v>
      </c>
      <c r="C169">
        <v>2.5</v>
      </c>
    </row>
    <row r="170" spans="1:3" x14ac:dyDescent="0.2">
      <c r="A170" t="s">
        <v>169</v>
      </c>
      <c r="B170" s="1" t="s">
        <v>376</v>
      </c>
      <c r="C170">
        <v>5</v>
      </c>
    </row>
    <row r="171" spans="1:3" x14ac:dyDescent="0.2">
      <c r="A171" s="2" t="s">
        <v>170</v>
      </c>
      <c r="B171">
        <v>0</v>
      </c>
      <c r="C171">
        <v>0</v>
      </c>
    </row>
    <row r="172" spans="1:3" x14ac:dyDescent="0.2">
      <c r="A172" t="s">
        <v>171</v>
      </c>
      <c r="B172" s="1" t="s">
        <v>377</v>
      </c>
      <c r="C172">
        <v>20</v>
      </c>
    </row>
    <row r="173" spans="1:3" x14ac:dyDescent="0.2">
      <c r="A173" t="s">
        <v>172</v>
      </c>
      <c r="B173" s="1" t="s">
        <v>378</v>
      </c>
      <c r="C173">
        <v>1</v>
      </c>
    </row>
    <row r="174" spans="1:3" x14ac:dyDescent="0.2">
      <c r="A174" t="s">
        <v>173</v>
      </c>
      <c r="B174" s="1" t="s">
        <v>379</v>
      </c>
      <c r="C174">
        <v>2.5</v>
      </c>
    </row>
    <row r="175" spans="1:3" x14ac:dyDescent="0.2">
      <c r="A175" t="s">
        <v>174</v>
      </c>
      <c r="B175" s="1" t="s">
        <v>380</v>
      </c>
      <c r="C175">
        <v>50</v>
      </c>
    </row>
    <row r="176" spans="1:3" x14ac:dyDescent="0.2">
      <c r="A176" t="s">
        <v>175</v>
      </c>
      <c r="B176" s="1" t="s">
        <v>381</v>
      </c>
      <c r="C176">
        <v>50</v>
      </c>
    </row>
    <row r="177" spans="1:3" x14ac:dyDescent="0.2">
      <c r="A177" t="s">
        <v>176</v>
      </c>
      <c r="B177" s="1" t="s">
        <v>265</v>
      </c>
      <c r="C177">
        <v>10</v>
      </c>
    </row>
    <row r="178" spans="1:3" x14ac:dyDescent="0.2">
      <c r="A178" t="s">
        <v>177</v>
      </c>
      <c r="B178" s="1" t="s">
        <v>382</v>
      </c>
      <c r="C178">
        <v>10</v>
      </c>
    </row>
    <row r="179" spans="1:3" x14ac:dyDescent="0.2">
      <c r="A179" t="s">
        <v>178</v>
      </c>
      <c r="B179" s="1" t="s">
        <v>383</v>
      </c>
      <c r="C179">
        <v>20</v>
      </c>
    </row>
    <row r="180" spans="1:3" x14ac:dyDescent="0.2">
      <c r="A180" t="s">
        <v>179</v>
      </c>
      <c r="B180" s="1" t="s">
        <v>384</v>
      </c>
      <c r="C180">
        <v>1</v>
      </c>
    </row>
    <row r="181" spans="1:3" x14ac:dyDescent="0.2">
      <c r="A181" t="s">
        <v>180</v>
      </c>
      <c r="B181" s="1" t="s">
        <v>385</v>
      </c>
      <c r="C181">
        <v>1</v>
      </c>
    </row>
    <row r="182" spans="1:3" x14ac:dyDescent="0.2">
      <c r="A182" t="s">
        <v>181</v>
      </c>
      <c r="B182" s="1" t="s">
        <v>324</v>
      </c>
      <c r="C182">
        <v>10</v>
      </c>
    </row>
    <row r="183" spans="1:3" x14ac:dyDescent="0.2">
      <c r="A183" t="s">
        <v>182</v>
      </c>
      <c r="B183" s="1" t="s">
        <v>325</v>
      </c>
      <c r="C183">
        <v>10</v>
      </c>
    </row>
    <row r="184" spans="1:3" x14ac:dyDescent="0.2">
      <c r="A184" t="s">
        <v>183</v>
      </c>
      <c r="B184" s="1" t="s">
        <v>386</v>
      </c>
      <c r="C184">
        <v>20</v>
      </c>
    </row>
    <row r="185" spans="1:3" x14ac:dyDescent="0.2">
      <c r="A185" t="s">
        <v>184</v>
      </c>
      <c r="B185" s="1" t="s">
        <v>266</v>
      </c>
      <c r="C185">
        <v>5</v>
      </c>
    </row>
    <row r="186" spans="1:3" x14ac:dyDescent="0.2">
      <c r="A186" t="s">
        <v>185</v>
      </c>
      <c r="B186" s="1" t="s">
        <v>387</v>
      </c>
      <c r="C186">
        <v>5</v>
      </c>
    </row>
    <row r="187" spans="1:3" x14ac:dyDescent="0.2">
      <c r="A187" t="s">
        <v>186</v>
      </c>
      <c r="B187" s="1" t="s">
        <v>341</v>
      </c>
      <c r="C187">
        <v>5</v>
      </c>
    </row>
    <row r="188" spans="1:3" x14ac:dyDescent="0.2">
      <c r="A188" t="s">
        <v>187</v>
      </c>
      <c r="B188" s="1" t="s">
        <v>342</v>
      </c>
      <c r="C188">
        <v>1</v>
      </c>
    </row>
    <row r="189" spans="1:3" x14ac:dyDescent="0.2">
      <c r="A189" t="s">
        <v>188</v>
      </c>
      <c r="B189" s="1" t="s">
        <v>343</v>
      </c>
      <c r="C189">
        <v>10</v>
      </c>
    </row>
    <row r="190" spans="1:3" x14ac:dyDescent="0.2">
      <c r="A190" t="s">
        <v>189</v>
      </c>
      <c r="B190" s="1" t="s">
        <v>344</v>
      </c>
      <c r="C190">
        <v>50</v>
      </c>
    </row>
    <row r="191" spans="1:3" x14ac:dyDescent="0.2">
      <c r="A191" t="s">
        <v>190</v>
      </c>
      <c r="B191" s="1" t="s">
        <v>345</v>
      </c>
      <c r="C191">
        <v>20</v>
      </c>
    </row>
    <row r="192" spans="1:3" x14ac:dyDescent="0.2">
      <c r="A192" t="s">
        <v>191</v>
      </c>
      <c r="B192" s="1" t="s">
        <v>346</v>
      </c>
      <c r="C192">
        <v>20</v>
      </c>
    </row>
    <row r="193" spans="1:3" x14ac:dyDescent="0.2">
      <c r="A193" t="s">
        <v>192</v>
      </c>
      <c r="B193">
        <v>0</v>
      </c>
      <c r="C193">
        <v>0</v>
      </c>
    </row>
    <row r="194" spans="1:3" x14ac:dyDescent="0.2">
      <c r="A194" t="s">
        <v>193</v>
      </c>
      <c r="B194" s="1" t="s">
        <v>267</v>
      </c>
      <c r="C194">
        <v>5</v>
      </c>
    </row>
    <row r="195" spans="1:3" x14ac:dyDescent="0.2">
      <c r="A195" t="s">
        <v>194</v>
      </c>
      <c r="B195" s="1" t="s">
        <v>347</v>
      </c>
      <c r="C195">
        <v>1</v>
      </c>
    </row>
    <row r="196" spans="1:3" x14ac:dyDescent="0.2">
      <c r="A196" t="s">
        <v>195</v>
      </c>
      <c r="B196" s="1" t="s">
        <v>337</v>
      </c>
      <c r="C196">
        <v>10</v>
      </c>
    </row>
    <row r="197" spans="1:3" x14ac:dyDescent="0.2">
      <c r="A197" t="s">
        <v>196</v>
      </c>
      <c r="B197" s="1" t="s">
        <v>338</v>
      </c>
      <c r="C197">
        <v>20</v>
      </c>
    </row>
    <row r="198" spans="1:3" x14ac:dyDescent="0.2">
      <c r="A198" t="s">
        <v>197</v>
      </c>
      <c r="B198" s="1" t="s">
        <v>339</v>
      </c>
      <c r="C198">
        <v>5</v>
      </c>
    </row>
    <row r="199" spans="1:3" x14ac:dyDescent="0.2">
      <c r="A199" t="s">
        <v>198</v>
      </c>
      <c r="B199" s="1" t="s">
        <v>340</v>
      </c>
      <c r="C199">
        <v>100</v>
      </c>
    </row>
    <row r="200" spans="1:3" x14ac:dyDescent="0.2">
      <c r="A200" t="s">
        <v>199</v>
      </c>
      <c r="B200" s="1" t="s">
        <v>336</v>
      </c>
      <c r="C200">
        <v>2.5</v>
      </c>
    </row>
    <row r="201" spans="1:3" x14ac:dyDescent="0.2">
      <c r="A201" t="s">
        <v>200</v>
      </c>
      <c r="B201" s="1" t="s">
        <v>268</v>
      </c>
      <c r="C201">
        <v>20</v>
      </c>
    </row>
    <row r="202" spans="1:3" x14ac:dyDescent="0.2">
      <c r="A202" t="s">
        <v>201</v>
      </c>
      <c r="B202" s="1" t="s">
        <v>335</v>
      </c>
    </row>
    <row r="203" spans="1:3" x14ac:dyDescent="0.2">
      <c r="A203" t="s">
        <v>202</v>
      </c>
      <c r="B203">
        <v>0</v>
      </c>
      <c r="C203">
        <v>0</v>
      </c>
    </row>
    <row r="204" spans="1:3" x14ac:dyDescent="0.2">
      <c r="A204" t="s">
        <v>203</v>
      </c>
      <c r="B204" s="1" t="s">
        <v>333</v>
      </c>
      <c r="C204">
        <v>10</v>
      </c>
    </row>
    <row r="205" spans="1:3" x14ac:dyDescent="0.2">
      <c r="A205" t="s">
        <v>204</v>
      </c>
      <c r="B205" s="1" t="s">
        <v>334</v>
      </c>
      <c r="C205">
        <v>5</v>
      </c>
    </row>
    <row r="206" spans="1:3" x14ac:dyDescent="0.2">
      <c r="A206" t="s">
        <v>205</v>
      </c>
      <c r="B206" s="1" t="s">
        <v>332</v>
      </c>
      <c r="C206">
        <v>10</v>
      </c>
    </row>
    <row r="207" spans="1:3" x14ac:dyDescent="0.2">
      <c r="A207" t="s">
        <v>206</v>
      </c>
      <c r="B207" s="1" t="s">
        <v>331</v>
      </c>
      <c r="C207">
        <v>5</v>
      </c>
    </row>
    <row r="208" spans="1:3" x14ac:dyDescent="0.2">
      <c r="A208" t="s">
        <v>207</v>
      </c>
      <c r="B208" s="1" t="s">
        <v>330</v>
      </c>
      <c r="C208">
        <v>10</v>
      </c>
    </row>
  </sheetData>
  <autoFilter ref="A2:C1005" xr:uid="{00000000-0009-0000-0000-000002000000}">
    <sortState ref="A2:C1082">
      <sortCondition ref="A1:A1082"/>
    </sortState>
  </autoFilter>
  <hyperlinks>
    <hyperlink ref="B3" r:id="rId1" xr:uid="{00000000-0004-0000-0200-000000000000}"/>
    <hyperlink ref="B5" r:id="rId2" xr:uid="{00000000-0004-0000-0200-000001000000}"/>
    <hyperlink ref="B6" r:id="rId3" xr:uid="{00000000-0004-0000-0200-000002000000}"/>
    <hyperlink ref="B7" r:id="rId4" xr:uid="{00000000-0004-0000-0200-000003000000}"/>
    <hyperlink ref="B8" r:id="rId5" xr:uid="{00000000-0004-0000-0200-000004000000}"/>
    <hyperlink ref="B9" r:id="rId6" xr:uid="{00000000-0004-0000-0200-000005000000}"/>
    <hyperlink ref="B10" r:id="rId7" xr:uid="{00000000-0004-0000-0200-000006000000}"/>
    <hyperlink ref="B11" r:id="rId8" xr:uid="{00000000-0004-0000-0200-000007000000}"/>
    <hyperlink ref="B12" r:id="rId9" xr:uid="{00000000-0004-0000-0200-000008000000}"/>
    <hyperlink ref="B14" r:id="rId10" xr:uid="{00000000-0004-0000-0200-000009000000}"/>
    <hyperlink ref="B13" r:id="rId11" xr:uid="{00000000-0004-0000-0200-00000A000000}"/>
    <hyperlink ref="B15" r:id="rId12" xr:uid="{00000000-0004-0000-0200-00000B000000}"/>
    <hyperlink ref="B16" r:id="rId13" xr:uid="{00000000-0004-0000-0200-00000C000000}"/>
    <hyperlink ref="B17" r:id="rId14" xr:uid="{00000000-0004-0000-0200-00000D000000}"/>
    <hyperlink ref="B18" r:id="rId15" xr:uid="{00000000-0004-0000-0200-00000E000000}"/>
    <hyperlink ref="B19" r:id="rId16" xr:uid="{00000000-0004-0000-0200-00000F000000}"/>
    <hyperlink ref="B20" r:id="rId17" xr:uid="{00000000-0004-0000-0200-000010000000}"/>
    <hyperlink ref="B21" r:id="rId18" xr:uid="{00000000-0004-0000-0200-000011000000}"/>
    <hyperlink ref="B22" r:id="rId19" xr:uid="{00000000-0004-0000-0200-000012000000}"/>
    <hyperlink ref="B23" r:id="rId20" xr:uid="{00000000-0004-0000-0200-000013000000}"/>
    <hyperlink ref="B24" r:id="rId21" xr:uid="{00000000-0004-0000-0200-000014000000}"/>
    <hyperlink ref="B26" r:id="rId22" xr:uid="{00000000-0004-0000-0200-000015000000}"/>
    <hyperlink ref="B27" r:id="rId23" xr:uid="{00000000-0004-0000-0200-000016000000}"/>
    <hyperlink ref="B28" r:id="rId24" xr:uid="{00000000-0004-0000-0200-000017000000}"/>
    <hyperlink ref="B29" r:id="rId25" xr:uid="{00000000-0004-0000-0200-000018000000}"/>
    <hyperlink ref="B30" r:id="rId26" xr:uid="{00000000-0004-0000-0200-000019000000}"/>
    <hyperlink ref="B31" r:id="rId27" xr:uid="{00000000-0004-0000-0200-00001A000000}"/>
    <hyperlink ref="B32" r:id="rId28" xr:uid="{00000000-0004-0000-0200-00001B000000}"/>
    <hyperlink ref="B33" r:id="rId29" xr:uid="{00000000-0004-0000-0200-00001C000000}"/>
    <hyperlink ref="B34" r:id="rId30" xr:uid="{00000000-0004-0000-0200-00001D000000}"/>
    <hyperlink ref="B35" r:id="rId31" xr:uid="{00000000-0004-0000-0200-00001E000000}"/>
    <hyperlink ref="B36" r:id="rId32" xr:uid="{00000000-0004-0000-0200-00001F000000}"/>
    <hyperlink ref="B37" r:id="rId33" xr:uid="{00000000-0004-0000-0200-000020000000}"/>
    <hyperlink ref="B38" r:id="rId34" xr:uid="{00000000-0004-0000-0200-000021000000}"/>
    <hyperlink ref="B39" r:id="rId35" xr:uid="{00000000-0004-0000-0200-000022000000}"/>
    <hyperlink ref="B40" r:id="rId36" xr:uid="{00000000-0004-0000-0200-000023000000}"/>
    <hyperlink ref="B41" r:id="rId37" xr:uid="{00000000-0004-0000-0200-000024000000}"/>
    <hyperlink ref="B42" r:id="rId38" xr:uid="{00000000-0004-0000-0200-000025000000}"/>
    <hyperlink ref="B43" r:id="rId39" xr:uid="{00000000-0004-0000-0200-000026000000}"/>
    <hyperlink ref="B44" r:id="rId40" xr:uid="{00000000-0004-0000-0200-000027000000}"/>
    <hyperlink ref="B45" r:id="rId41" xr:uid="{00000000-0004-0000-0200-000028000000}"/>
    <hyperlink ref="B61" r:id="rId42" xr:uid="{00000000-0004-0000-0200-000029000000}"/>
    <hyperlink ref="B80" r:id="rId43" xr:uid="{00000000-0004-0000-0200-00002A000000}"/>
    <hyperlink ref="B81" r:id="rId44" xr:uid="{00000000-0004-0000-0200-00002B000000}"/>
    <hyperlink ref="B95" r:id="rId45" xr:uid="{00000000-0004-0000-0200-00002C000000}"/>
    <hyperlink ref="B96" r:id="rId46" xr:uid="{00000000-0004-0000-0200-00002D000000}"/>
    <hyperlink ref="B105" r:id="rId47" xr:uid="{00000000-0004-0000-0200-00002E000000}"/>
    <hyperlink ref="B104" r:id="rId48" xr:uid="{00000000-0004-0000-0200-00002F000000}"/>
    <hyperlink ref="B112" r:id="rId49" xr:uid="{00000000-0004-0000-0200-000030000000}"/>
    <hyperlink ref="B113" r:id="rId50" xr:uid="{00000000-0004-0000-0200-000031000000}"/>
    <hyperlink ref="B122" r:id="rId51" xr:uid="{00000000-0004-0000-0200-000032000000}"/>
    <hyperlink ref="B130" r:id="rId52" xr:uid="{00000000-0004-0000-0200-000033000000}"/>
    <hyperlink ref="B151" r:id="rId53" xr:uid="{00000000-0004-0000-0200-000034000000}"/>
    <hyperlink ref="B160" r:id="rId54" xr:uid="{00000000-0004-0000-0200-000035000000}"/>
    <hyperlink ref="B168" r:id="rId55" xr:uid="{00000000-0004-0000-0200-000036000000}"/>
    <hyperlink ref="B177" r:id="rId56" xr:uid="{00000000-0004-0000-0200-000037000000}"/>
    <hyperlink ref="B185" r:id="rId57" xr:uid="{00000000-0004-0000-0200-000038000000}"/>
    <hyperlink ref="B194" r:id="rId58" xr:uid="{00000000-0004-0000-0200-000039000000}"/>
    <hyperlink ref="B201" r:id="rId59" xr:uid="{00000000-0004-0000-0200-00003A000000}"/>
    <hyperlink ref="B126" r:id="rId60" xr:uid="{00000000-0004-0000-0200-00003B000000}"/>
    <hyperlink ref="B129" r:id="rId61" xr:uid="{00000000-0004-0000-0200-00003C000000}"/>
    <hyperlink ref="B120" r:id="rId62" xr:uid="{00000000-0004-0000-0200-00003D000000}"/>
    <hyperlink ref="B119" r:id="rId63" xr:uid="{00000000-0004-0000-0200-00003E000000}"/>
    <hyperlink ref="B117" r:id="rId64" xr:uid="{00000000-0004-0000-0200-00003F000000}"/>
    <hyperlink ref="B110" r:id="rId65" xr:uid="{00000000-0004-0000-0200-000040000000}"/>
    <hyperlink ref="B101" r:id="rId66" xr:uid="{00000000-0004-0000-0200-000041000000}"/>
    <hyperlink ref="B93" r:id="rId67" xr:uid="{00000000-0004-0000-0200-000042000000}"/>
    <hyperlink ref="B87" r:id="rId68" xr:uid="{00000000-0004-0000-0200-000043000000}"/>
    <hyperlink ref="B86" r:id="rId69" xr:uid="{00000000-0004-0000-0200-000044000000}"/>
    <hyperlink ref="B78" r:id="rId70" xr:uid="{00000000-0004-0000-0200-000045000000}"/>
    <hyperlink ref="B67" r:id="rId71" xr:uid="{00000000-0004-0000-0200-000046000000}"/>
    <hyperlink ref="B58" r:id="rId72" xr:uid="{00000000-0004-0000-0200-000047000000}"/>
    <hyperlink ref="B51" r:id="rId73" xr:uid="{00000000-0004-0000-0200-000048000000}"/>
    <hyperlink ref="B49" r:id="rId74" xr:uid="{00000000-0004-0000-0200-000049000000}"/>
    <hyperlink ref="B48" r:id="rId75" xr:uid="{00000000-0004-0000-0200-00004A000000}"/>
    <hyperlink ref="B57" r:id="rId76" xr:uid="{00000000-0004-0000-0200-00004B000000}"/>
    <hyperlink ref="B73" r:id="rId77" xr:uid="{00000000-0004-0000-0200-00004C000000}"/>
    <hyperlink ref="B72" r:id="rId78" xr:uid="{00000000-0004-0000-0200-00004D000000}"/>
    <hyperlink ref="B68" r:id="rId79" xr:uid="{00000000-0004-0000-0200-00004E000000}"/>
    <hyperlink ref="B54" r:id="rId80" xr:uid="{00000000-0004-0000-0200-00004F000000}"/>
    <hyperlink ref="B56" r:id="rId81" xr:uid="{00000000-0004-0000-0200-000050000000}"/>
    <hyperlink ref="B79" r:id="rId82" xr:uid="{00000000-0004-0000-0200-000051000000}"/>
    <hyperlink ref="B76" r:id="rId83" xr:uid="{00000000-0004-0000-0200-000052000000}"/>
    <hyperlink ref="B74" r:id="rId84" xr:uid="{00000000-0004-0000-0200-000053000000}"/>
    <hyperlink ref="B65" r:id="rId85" xr:uid="{00000000-0004-0000-0200-000054000000}"/>
    <hyperlink ref="B85" r:id="rId86" xr:uid="{00000000-0004-0000-0200-000055000000}"/>
    <hyperlink ref="B88" r:id="rId87" xr:uid="{00000000-0004-0000-0200-000056000000}"/>
    <hyperlink ref="B89" r:id="rId88" xr:uid="{00000000-0004-0000-0200-000057000000}"/>
    <hyperlink ref="B90" r:id="rId89" xr:uid="{00000000-0004-0000-0200-000058000000}"/>
    <hyperlink ref="B92" r:id="rId90" xr:uid="{00000000-0004-0000-0200-000059000000}"/>
    <hyperlink ref="B91" r:id="rId91" xr:uid="{00000000-0004-0000-0200-00005A000000}"/>
    <hyperlink ref="B97" r:id="rId92" xr:uid="{00000000-0004-0000-0200-00005B000000}"/>
    <hyperlink ref="B98" r:id="rId93" xr:uid="{00000000-0004-0000-0200-00005C000000}"/>
    <hyperlink ref="B99" r:id="rId94" xr:uid="{00000000-0004-0000-0200-00005D000000}"/>
    <hyperlink ref="B100" r:id="rId95" xr:uid="{00000000-0004-0000-0200-00005E000000}"/>
    <hyperlink ref="B63" r:id="rId96" xr:uid="{00000000-0004-0000-0200-00005F000000}"/>
    <hyperlink ref="B84" r:id="rId97" xr:uid="{00000000-0004-0000-0200-000060000000}"/>
    <hyperlink ref="B83" r:id="rId98" xr:uid="{00000000-0004-0000-0200-000061000000}"/>
    <hyperlink ref="B82" r:id="rId99" xr:uid="{00000000-0004-0000-0200-000062000000}"/>
    <hyperlink ref="B77" r:id="rId100" xr:uid="{00000000-0004-0000-0200-000063000000}"/>
    <hyperlink ref="B102" r:id="rId101" xr:uid="{00000000-0004-0000-0200-000064000000}"/>
    <hyperlink ref="B103" r:id="rId102" xr:uid="{00000000-0004-0000-0200-000065000000}"/>
    <hyperlink ref="B107" r:id="rId103" xr:uid="{00000000-0004-0000-0200-000066000000}"/>
    <hyperlink ref="B108" r:id="rId104" xr:uid="{00000000-0004-0000-0200-000067000000}"/>
    <hyperlink ref="B109" r:id="rId105" xr:uid="{00000000-0004-0000-0200-000068000000}"/>
    <hyperlink ref="B111" r:id="rId106" xr:uid="{00000000-0004-0000-0200-000069000000}"/>
    <hyperlink ref="B124" r:id="rId107" xr:uid="{00000000-0004-0000-0200-00006A000000}"/>
    <hyperlink ref="B133" r:id="rId108" xr:uid="{00000000-0004-0000-0200-00006B000000}"/>
    <hyperlink ref="B134" r:id="rId109" xr:uid="{00000000-0004-0000-0200-00006C000000}"/>
    <hyperlink ref="B135" r:id="rId110" xr:uid="{00000000-0004-0000-0200-00006D000000}"/>
    <hyperlink ref="B136" r:id="rId111" xr:uid="{00000000-0004-0000-0200-00006E000000}"/>
    <hyperlink ref="B138" r:id="rId112" xr:uid="{00000000-0004-0000-0200-00006F000000}"/>
    <hyperlink ref="B164" r:id="rId113" xr:uid="{00000000-0004-0000-0200-000070000000}"/>
    <hyperlink ref="B165" r:id="rId114" xr:uid="{00000000-0004-0000-0200-000071000000}"/>
    <hyperlink ref="B182" r:id="rId115" xr:uid="{00000000-0004-0000-0200-000072000000}"/>
    <hyperlink ref="B183" r:id="rId116" xr:uid="{00000000-0004-0000-0200-000073000000}"/>
    <hyperlink ref="B208" r:id="rId117" xr:uid="{00000000-0004-0000-0200-000074000000}"/>
    <hyperlink ref="B207" r:id="rId118" xr:uid="{00000000-0004-0000-0200-000075000000}"/>
    <hyperlink ref="B206" r:id="rId119" xr:uid="{00000000-0004-0000-0200-000076000000}"/>
    <hyperlink ref="B204" r:id="rId120" xr:uid="{00000000-0004-0000-0200-000077000000}"/>
    <hyperlink ref="B205" r:id="rId121" xr:uid="{00000000-0004-0000-0200-000078000000}"/>
    <hyperlink ref="B202" r:id="rId122" xr:uid="{00000000-0004-0000-0200-000079000000}"/>
    <hyperlink ref="B200" r:id="rId123" xr:uid="{00000000-0004-0000-0200-00007A000000}"/>
    <hyperlink ref="B196" r:id="rId124" xr:uid="{00000000-0004-0000-0200-00007B000000}"/>
    <hyperlink ref="B197" r:id="rId125" xr:uid="{00000000-0004-0000-0200-00007C000000}"/>
    <hyperlink ref="B198" r:id="rId126" xr:uid="{00000000-0004-0000-0200-00007D000000}"/>
    <hyperlink ref="B199" r:id="rId127" xr:uid="{00000000-0004-0000-0200-00007E000000}"/>
    <hyperlink ref="B187" r:id="rId128" xr:uid="{00000000-0004-0000-0200-00007F000000}"/>
    <hyperlink ref="B188" r:id="rId129" xr:uid="{00000000-0004-0000-0200-000080000000}"/>
    <hyperlink ref="B189" r:id="rId130" xr:uid="{00000000-0004-0000-0200-000081000000}"/>
    <hyperlink ref="B190" r:id="rId131" xr:uid="{00000000-0004-0000-0200-000082000000}"/>
    <hyperlink ref="B191" r:id="rId132" xr:uid="{00000000-0004-0000-0200-000083000000}"/>
    <hyperlink ref="B192" r:id="rId133" xr:uid="{00000000-0004-0000-0200-000084000000}"/>
    <hyperlink ref="B195" r:id="rId134" xr:uid="{00000000-0004-0000-0200-000085000000}"/>
    <hyperlink ref="B158" r:id="rId135" xr:uid="{00000000-0004-0000-0200-000086000000}"/>
    <hyperlink ref="B161" r:id="rId136" xr:uid="{00000000-0004-0000-0200-000087000000}"/>
    <hyperlink ref="B162" r:id="rId137" xr:uid="{00000000-0004-0000-0200-000088000000}"/>
    <hyperlink ref="B163" r:id="rId138" xr:uid="{00000000-0004-0000-0200-000089000000}"/>
    <hyperlink ref="B147" r:id="rId139" xr:uid="{00000000-0004-0000-0200-00008A000000}"/>
    <hyperlink ref="B53" r:id="rId140" xr:uid="{00000000-0004-0000-0200-00008B000000}"/>
    <hyperlink ref="B55" r:id="rId141" xr:uid="{00000000-0004-0000-0200-00008C000000}"/>
    <hyperlink ref="B59" r:id="rId142" xr:uid="{00000000-0004-0000-0200-00008D000000}"/>
    <hyperlink ref="B60" r:id="rId143" xr:uid="{00000000-0004-0000-0200-00008E000000}"/>
    <hyperlink ref="B66" r:id="rId144" xr:uid="{00000000-0004-0000-0200-00008F000000}"/>
    <hyperlink ref="B69" r:id="rId145" xr:uid="{00000000-0004-0000-0200-000090000000}"/>
    <hyperlink ref="B70" r:id="rId146" xr:uid="{00000000-0004-0000-0200-000091000000}"/>
    <hyperlink ref="B71" r:id="rId147" xr:uid="{00000000-0004-0000-0200-000092000000}"/>
    <hyperlink ref="B75" r:id="rId148" xr:uid="{00000000-0004-0000-0200-000093000000}"/>
    <hyperlink ref="B94" r:id="rId149" xr:uid="{00000000-0004-0000-0200-000094000000}"/>
    <hyperlink ref="B116" r:id="rId150" xr:uid="{00000000-0004-0000-0200-000095000000}"/>
    <hyperlink ref="B114" r:id="rId151" xr:uid="{00000000-0004-0000-0200-000096000000}"/>
    <hyperlink ref="B115" r:id="rId152" xr:uid="{00000000-0004-0000-0200-000097000000}"/>
    <hyperlink ref="B144" r:id="rId153" xr:uid="{00000000-0004-0000-0200-000098000000}"/>
    <hyperlink ref="B148" r:id="rId154" xr:uid="{00000000-0004-0000-0200-000099000000}"/>
    <hyperlink ref="B150" r:id="rId155" xr:uid="{00000000-0004-0000-0200-00009A000000}"/>
    <hyperlink ref="B152" r:id="rId156" xr:uid="{00000000-0004-0000-0200-00009B000000}"/>
    <hyperlink ref="B153" r:id="rId157" xr:uid="{00000000-0004-0000-0200-00009C000000}"/>
    <hyperlink ref="B154" r:id="rId158" xr:uid="{00000000-0004-0000-0200-00009D000000}"/>
    <hyperlink ref="B155" r:id="rId159" xr:uid="{00000000-0004-0000-0200-00009E000000}"/>
    <hyperlink ref="B156" r:id="rId160" xr:uid="{00000000-0004-0000-0200-00009F000000}"/>
    <hyperlink ref="B157" r:id="rId161" xr:uid="{00000000-0004-0000-0200-0000A0000000}"/>
    <hyperlink ref="B169" r:id="rId162" xr:uid="{00000000-0004-0000-0200-0000A1000000}"/>
    <hyperlink ref="B170" r:id="rId163" xr:uid="{00000000-0004-0000-0200-0000A2000000}"/>
    <hyperlink ref="B172" r:id="rId164" xr:uid="{00000000-0004-0000-0200-0000A3000000}"/>
    <hyperlink ref="B173" r:id="rId165" xr:uid="{00000000-0004-0000-0200-0000A4000000}"/>
    <hyperlink ref="B174" r:id="rId166" xr:uid="{00000000-0004-0000-0200-0000A5000000}"/>
    <hyperlink ref="B175" r:id="rId167" xr:uid="{00000000-0004-0000-0200-0000A6000000}"/>
    <hyperlink ref="B176" r:id="rId168" xr:uid="{00000000-0004-0000-0200-0000A7000000}"/>
    <hyperlink ref="B178" r:id="rId169" xr:uid="{00000000-0004-0000-0200-0000A8000000}"/>
    <hyperlink ref="B179" r:id="rId170" xr:uid="{00000000-0004-0000-0200-0000A9000000}"/>
    <hyperlink ref="B180" r:id="rId171" xr:uid="{00000000-0004-0000-0200-0000AA000000}"/>
    <hyperlink ref="B181" r:id="rId172" xr:uid="{00000000-0004-0000-0200-0000AB000000}"/>
    <hyperlink ref="B184" r:id="rId173" xr:uid="{00000000-0004-0000-0200-0000AC000000}"/>
    <hyperlink ref="B186" r:id="rId174" xr:uid="{00000000-0004-0000-0200-0000AD000000}"/>
    <hyperlink ref="B50" r:id="rId175" xr:uid="{00000000-0004-0000-0200-0000AE000000}"/>
    <hyperlink ref="B52" r:id="rId176" xr:uid="{00000000-0004-0000-0200-0000AF000000}"/>
    <hyperlink ref="B62" r:id="rId177" xr:uid="{00000000-0004-0000-0200-0000B0000000}"/>
    <hyperlink ref="B64" r:id="rId178" xr:uid="{00000000-0004-0000-0200-0000B1000000}"/>
    <hyperlink ref="B106" r:id="rId179" xr:uid="{00000000-0004-0000-0200-0000B2000000}"/>
    <hyperlink ref="B118" r:id="rId180" xr:uid="{00000000-0004-0000-0200-0000B3000000}"/>
    <hyperlink ref="B121" r:id="rId181" xr:uid="{00000000-0004-0000-0200-0000B4000000}"/>
    <hyperlink ref="B123" r:id="rId182" xr:uid="{00000000-0004-0000-0200-0000B5000000}"/>
    <hyperlink ref="B125" r:id="rId183" xr:uid="{00000000-0004-0000-0200-0000B6000000}"/>
    <hyperlink ref="B127" r:id="rId184" xr:uid="{00000000-0004-0000-0200-0000B7000000}"/>
    <hyperlink ref="B142" r:id="rId185" xr:uid="{00000000-0004-0000-0200-0000B8000000}"/>
    <hyperlink ref="B166" r:id="rId186" xr:uid="{00000000-0004-0000-0200-0000B9000000}"/>
    <hyperlink ref="B139" r:id="rId187" xr:uid="{00000000-0004-0000-0200-0000BA000000}"/>
    <hyperlink ref="B4" r:id="rId188" xr:uid="{00000000-0004-0000-0200-0000BB000000}"/>
  </hyperlinks>
  <pageMargins left="0.7" right="0.7" top="0.75" bottom="0.75" header="0.3" footer="0.3"/>
  <pageSetup paperSize="9" orientation="portrait" r:id="rId18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78"/>
  <sheetViews>
    <sheetView workbookViewId="0">
      <selection sqref="A1:XFD1048576"/>
    </sheetView>
  </sheetViews>
  <sheetFormatPr baseColWidth="10" defaultColWidth="8.83203125" defaultRowHeight="15" x14ac:dyDescent="0.2"/>
  <cols>
    <col min="1" max="1" customWidth="true" width="11.83203125" collapsed="true"/>
  </cols>
  <sheetData>
    <row r="1" spans="1:22" x14ac:dyDescent="0.2">
      <c r="F1" t="s">
        <v>434</v>
      </c>
    </row>
    <row r="2" spans="1:22" ht="96" x14ac:dyDescent="0.2">
      <c r="A2" s="7" t="s">
        <v>0</v>
      </c>
      <c r="B2" s="7" t="s">
        <v>415</v>
      </c>
      <c r="C2" s="7" t="s">
        <v>414</v>
      </c>
      <c r="D2" s="7"/>
      <c r="E2" s="21" t="s">
        <v>400</v>
      </c>
      <c r="F2" s="20" t="s">
        <v>401</v>
      </c>
      <c r="G2" s="20" t="s">
        <v>405</v>
      </c>
      <c r="H2" s="7" t="s">
        <v>404</v>
      </c>
      <c r="I2" s="7" t="s">
        <v>409</v>
      </c>
      <c r="J2" s="7" t="s">
        <v>402</v>
      </c>
      <c r="K2" s="20" t="s">
        <v>403</v>
      </c>
      <c r="L2" s="20" t="s">
        <v>408</v>
      </c>
      <c r="M2" s="7" t="s">
        <v>410</v>
      </c>
      <c r="N2" s="7" t="s">
        <v>411</v>
      </c>
      <c r="O2" s="7" t="s">
        <v>412</v>
      </c>
      <c r="P2" s="7" t="s">
        <v>413</v>
      </c>
      <c r="Q2" s="3" t="s">
        <v>416</v>
      </c>
      <c r="R2" s="3" t="s">
        <v>417</v>
      </c>
      <c r="S2" s="21" t="s">
        <v>418</v>
      </c>
      <c r="T2" s="21" t="s">
        <v>418</v>
      </c>
      <c r="U2" s="21" t="s">
        <v>435</v>
      </c>
      <c r="V2" s="19" t="s">
        <v>433</v>
      </c>
    </row>
    <row r="3" spans="1:22" x14ac:dyDescent="0.2">
      <c r="A3" t="s">
        <v>4</v>
      </c>
      <c r="B3" s="1" t="s">
        <v>208</v>
      </c>
      <c r="C3">
        <v>20</v>
      </c>
      <c r="D3" t="s">
        <v>406</v>
      </c>
      <c r="E3" s="3"/>
      <c r="G3" s="4">
        <v>43420</v>
      </c>
      <c r="H3" s="4">
        <v>43433</v>
      </c>
      <c r="I3">
        <f>H3-G3</f>
        <v>13</v>
      </c>
      <c r="J3">
        <f>MROUND(F3,C3)</f>
        <v>0</v>
      </c>
      <c r="L3" s="5"/>
      <c r="M3" s="6">
        <f>((I3/365.25)^(1/2))*(F3*L3)</f>
        <v>0</v>
      </c>
      <c r="N3" s="6">
        <f>IF(D3="CE",F3+M3,F3-M3)</f>
        <v>0</v>
      </c>
      <c r="O3" s="6">
        <f>IF(D3="CE",F3+M3*2,F3-M3*2)</f>
        <v>0</v>
      </c>
      <c r="P3" s="6">
        <f>IF(D3="CE",F3+M3*3,F3-M3*3)</f>
        <v>0</v>
      </c>
      <c r="Q3">
        <f>MROUND(O3,C3)</f>
        <v>0</v>
      </c>
      <c r="R3">
        <f>MROUND(P3,C3)</f>
        <v>0</v>
      </c>
      <c r="V3" s="18">
        <f>VLOOKUP(A3,'MARGIN REQUIREMNT'!$A$3:$M$210,13,0)</f>
        <v>7.1029499999999999</v>
      </c>
    </row>
    <row r="4" spans="1:22" x14ac:dyDescent="0.2">
      <c r="A4" t="s">
        <v>4</v>
      </c>
      <c r="B4" s="1" t="s">
        <v>208</v>
      </c>
      <c r="C4">
        <v>20</v>
      </c>
      <c r="D4" t="s">
        <v>407</v>
      </c>
      <c r="E4" s="3"/>
      <c r="G4" s="4">
        <v>43420</v>
      </c>
      <c r="H4" s="4">
        <v>43433</v>
      </c>
      <c r="I4">
        <f t="shared" ref="I4:I65" si="0">H4-G4</f>
        <v>13</v>
      </c>
      <c r="J4">
        <f t="shared" ref="J4:J65" si="1">MROUND(F4,C4)</f>
        <v>0</v>
      </c>
      <c r="L4" s="5"/>
      <c r="M4" s="6">
        <f t="shared" ref="M4:M65" si="2">((I4/365.25)^(1/2))*(F4*L4)</f>
        <v>0</v>
      </c>
      <c r="N4" s="6">
        <f t="shared" ref="N4:N65" si="3">IF(D4="CE",F4+M4,F4-M4)</f>
        <v>0</v>
      </c>
      <c r="O4" s="6">
        <f t="shared" ref="O4:O65" si="4">IF(D4="CE",F4+M4*2,F4-M4*2)</f>
        <v>0</v>
      </c>
      <c r="P4" s="6">
        <f t="shared" ref="P4:P65" si="5">IF(D4="CE",F4+M4*3,F4-M4*3)</f>
        <v>0</v>
      </c>
      <c r="Q4">
        <f t="shared" ref="Q4:Q65" si="6">MROUND(O4,C4)</f>
        <v>0</v>
      </c>
      <c r="R4">
        <f t="shared" ref="R4:R65" si="7">MROUND(P4,C4)</f>
        <v>0</v>
      </c>
      <c r="V4" s="18">
        <f>VLOOKUP(A4,'MARGIN REQUIREMNT'!$A$3:$M$210,13,0)</f>
        <v>7.1029499999999999</v>
      </c>
    </row>
    <row r="5" spans="1:22" x14ac:dyDescent="0.2">
      <c r="A5" t="s">
        <v>5</v>
      </c>
      <c r="B5" s="1" t="s">
        <v>209</v>
      </c>
      <c r="C5">
        <v>5</v>
      </c>
      <c r="D5" t="s">
        <v>406</v>
      </c>
      <c r="G5" s="4">
        <v>43420</v>
      </c>
      <c r="H5" s="4">
        <v>43433</v>
      </c>
      <c r="I5">
        <f t="shared" si="0"/>
        <v>13</v>
      </c>
      <c r="J5">
        <f t="shared" si="1"/>
        <v>0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0</v>
      </c>
      <c r="Q5">
        <f t="shared" si="6"/>
        <v>0</v>
      </c>
      <c r="R5">
        <f t="shared" si="7"/>
        <v>0</v>
      </c>
      <c r="V5">
        <f>VLOOKUP(A5,'MARGIN REQUIREMNT'!$A$3:$M$210,13,0)</f>
        <v>0.88181310000000002</v>
      </c>
    </row>
    <row r="6" spans="1:22" x14ac:dyDescent="0.2">
      <c r="A6" t="s">
        <v>5</v>
      </c>
      <c r="B6" s="1" t="s">
        <v>209</v>
      </c>
      <c r="C6">
        <v>5</v>
      </c>
      <c r="D6" t="s">
        <v>407</v>
      </c>
      <c r="G6" s="4">
        <v>43420</v>
      </c>
      <c r="H6" s="4">
        <v>43433</v>
      </c>
      <c r="I6">
        <f t="shared" si="0"/>
        <v>13</v>
      </c>
      <c r="J6">
        <f t="shared" si="1"/>
        <v>0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0</v>
      </c>
      <c r="Q6">
        <f t="shared" si="6"/>
        <v>0</v>
      </c>
      <c r="R6">
        <f t="shared" si="7"/>
        <v>0</v>
      </c>
      <c r="V6">
        <f>VLOOKUP(A6,'MARGIN REQUIREMNT'!$A$3:$M$210,13,0)</f>
        <v>0.88181310000000002</v>
      </c>
    </row>
    <row r="7" spans="1:22" x14ac:dyDescent="0.2">
      <c r="A7" t="s">
        <v>6</v>
      </c>
      <c r="B7" s="1" t="s">
        <v>210</v>
      </c>
      <c r="C7">
        <v>10</v>
      </c>
      <c r="D7" t="s">
        <v>406</v>
      </c>
      <c r="G7" s="4">
        <v>43420</v>
      </c>
      <c r="H7" s="4">
        <v>43433</v>
      </c>
      <c r="I7">
        <f t="shared" si="0"/>
        <v>13</v>
      </c>
      <c r="J7">
        <f t="shared" si="1"/>
        <v>0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0</v>
      </c>
      <c r="Q7">
        <f t="shared" si="6"/>
        <v>0</v>
      </c>
      <c r="R7">
        <f t="shared" si="7"/>
        <v>0</v>
      </c>
      <c r="V7">
        <f>VLOOKUP(A7,'MARGIN REQUIREMNT'!$A$3:$M$210,13,0)</f>
        <v>1.634625</v>
      </c>
    </row>
    <row r="8" spans="1:22" x14ac:dyDescent="0.2">
      <c r="A8" t="s">
        <v>6</v>
      </c>
      <c r="B8" s="1" t="s">
        <v>210</v>
      </c>
      <c r="C8">
        <v>10</v>
      </c>
      <c r="D8" t="s">
        <v>407</v>
      </c>
      <c r="G8" s="4">
        <v>43420</v>
      </c>
      <c r="H8" s="4">
        <v>43433</v>
      </c>
      <c r="I8">
        <f t="shared" si="0"/>
        <v>13</v>
      </c>
      <c r="J8">
        <f t="shared" si="1"/>
        <v>0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0</v>
      </c>
      <c r="Q8">
        <f t="shared" si="6"/>
        <v>0</v>
      </c>
      <c r="R8">
        <f t="shared" si="7"/>
        <v>0</v>
      </c>
      <c r="V8">
        <f>VLOOKUP(A8,'MARGIN REQUIREMNT'!$A$3:$M$210,13,0)</f>
        <v>1.634625</v>
      </c>
    </row>
    <row r="9" spans="1:22" x14ac:dyDescent="0.2">
      <c r="A9" t="s">
        <v>7</v>
      </c>
      <c r="B9" s="1" t="s">
        <v>211</v>
      </c>
      <c r="C9">
        <v>2.5</v>
      </c>
      <c r="D9" t="s">
        <v>406</v>
      </c>
      <c r="G9" s="4">
        <v>43420</v>
      </c>
      <c r="H9" s="4">
        <v>43433</v>
      </c>
      <c r="I9">
        <f t="shared" si="0"/>
        <v>13</v>
      </c>
      <c r="J9">
        <f t="shared" si="1"/>
        <v>0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5"/>
        <v>0</v>
      </c>
      <c r="Q9">
        <f t="shared" si="6"/>
        <v>0</v>
      </c>
      <c r="R9">
        <f t="shared" si="7"/>
        <v>0</v>
      </c>
      <c r="V9">
        <f>VLOOKUP(A9,'MARGIN REQUIREMNT'!$A$3:$M$210,13,0)</f>
        <v>0.53854619999999997</v>
      </c>
    </row>
    <row r="10" spans="1:22" x14ac:dyDescent="0.2">
      <c r="A10" t="s">
        <v>7</v>
      </c>
      <c r="B10" s="1" t="s">
        <v>211</v>
      </c>
      <c r="C10">
        <v>2.5</v>
      </c>
      <c r="D10" t="s">
        <v>407</v>
      </c>
      <c r="G10" s="4">
        <v>43420</v>
      </c>
      <c r="H10" s="4">
        <v>43433</v>
      </c>
      <c r="I10">
        <f t="shared" si="0"/>
        <v>13</v>
      </c>
      <c r="J10">
        <f t="shared" si="1"/>
        <v>0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  <c r="Q10">
        <f t="shared" si="6"/>
        <v>0</v>
      </c>
      <c r="R10">
        <f t="shared" si="7"/>
        <v>0</v>
      </c>
      <c r="V10">
        <f>VLOOKUP(A10,'MARGIN REQUIREMNT'!$A$3:$M$210,13,0)</f>
        <v>0.53854619999999997</v>
      </c>
    </row>
    <row r="11" spans="1:22" x14ac:dyDescent="0.2">
      <c r="A11" t="s">
        <v>8</v>
      </c>
      <c r="B11" s="1" t="s">
        <v>212</v>
      </c>
      <c r="C11">
        <v>20</v>
      </c>
      <c r="D11" t="s">
        <v>406</v>
      </c>
      <c r="G11" s="4">
        <v>43420</v>
      </c>
      <c r="H11" s="4">
        <v>43433</v>
      </c>
      <c r="I11">
        <f t="shared" si="0"/>
        <v>13</v>
      </c>
      <c r="J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0</v>
      </c>
      <c r="R11">
        <f t="shared" si="7"/>
        <v>0</v>
      </c>
      <c r="V11">
        <f>VLOOKUP(A11,'MARGIN REQUIREMNT'!$A$3:$M$210,13,0)</f>
        <v>5.3063250000000002</v>
      </c>
    </row>
    <row r="12" spans="1:22" x14ac:dyDescent="0.2">
      <c r="A12" t="s">
        <v>8</v>
      </c>
      <c r="B12" s="1" t="s">
        <v>212</v>
      </c>
      <c r="C12">
        <v>20</v>
      </c>
      <c r="D12" t="s">
        <v>407</v>
      </c>
      <c r="G12" s="4">
        <v>43420</v>
      </c>
      <c r="H12" s="4">
        <v>43433</v>
      </c>
      <c r="I12">
        <f t="shared" si="0"/>
        <v>13</v>
      </c>
      <c r="J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  <c r="Q12">
        <f t="shared" si="6"/>
        <v>0</v>
      </c>
      <c r="R12">
        <f t="shared" si="7"/>
        <v>0</v>
      </c>
      <c r="V12">
        <f>VLOOKUP(A12,'MARGIN REQUIREMNT'!$A$3:$M$210,13,0)</f>
        <v>5.3063250000000002</v>
      </c>
    </row>
    <row r="13" spans="1:22" x14ac:dyDescent="0.2">
      <c r="A13" t="s">
        <v>9</v>
      </c>
      <c r="B13" s="1" t="s">
        <v>213</v>
      </c>
      <c r="C13">
        <v>2.5</v>
      </c>
      <c r="D13" t="s">
        <v>406</v>
      </c>
      <c r="G13" s="4">
        <v>43420</v>
      </c>
      <c r="H13" s="4">
        <v>43433</v>
      </c>
      <c r="I13">
        <f t="shared" si="0"/>
        <v>13</v>
      </c>
      <c r="J13">
        <f t="shared" si="1"/>
        <v>0</v>
      </c>
      <c r="M13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  <c r="Q13">
        <f t="shared" si="6"/>
        <v>0</v>
      </c>
      <c r="R13">
        <f t="shared" si="7"/>
        <v>0</v>
      </c>
      <c r="V13">
        <f>VLOOKUP(A13,'MARGIN REQUIREMNT'!$A$3:$M$210,13,0)</f>
        <v>0.22492499999999999</v>
      </c>
    </row>
    <row r="14" spans="1:22" x14ac:dyDescent="0.2">
      <c r="A14" t="s">
        <v>9</v>
      </c>
      <c r="B14" s="1" t="s">
        <v>213</v>
      </c>
      <c r="C14">
        <v>2.5</v>
      </c>
      <c r="D14" t="s">
        <v>407</v>
      </c>
      <c r="G14" s="4">
        <v>43420</v>
      </c>
      <c r="H14" s="4">
        <v>43433</v>
      </c>
      <c r="I14">
        <f t="shared" si="0"/>
        <v>13</v>
      </c>
      <c r="J14">
        <f t="shared" si="1"/>
        <v>0</v>
      </c>
      <c r="M14">
        <f t="shared" si="2"/>
        <v>0</v>
      </c>
      <c r="N14">
        <f t="shared" si="3"/>
        <v>0</v>
      </c>
      <c r="O14">
        <f t="shared" si="4"/>
        <v>0</v>
      </c>
      <c r="P14">
        <f t="shared" si="5"/>
        <v>0</v>
      </c>
      <c r="Q14">
        <f t="shared" si="6"/>
        <v>0</v>
      </c>
      <c r="R14">
        <f t="shared" si="7"/>
        <v>0</v>
      </c>
      <c r="V14">
        <f>VLOOKUP(A14,'MARGIN REQUIREMNT'!$A$3:$M$210,13,0)</f>
        <v>0.22492499999999999</v>
      </c>
    </row>
    <row r="15" spans="1:22" x14ac:dyDescent="0.2">
      <c r="A15" t="s">
        <v>10</v>
      </c>
      <c r="B15" s="1" t="s">
        <v>214</v>
      </c>
      <c r="C15">
        <v>20</v>
      </c>
      <c r="D15" t="s">
        <v>406</v>
      </c>
      <c r="G15" s="4">
        <v>43420</v>
      </c>
      <c r="H15" s="4">
        <v>43433</v>
      </c>
      <c r="I15">
        <f t="shared" si="0"/>
        <v>13</v>
      </c>
      <c r="J15">
        <f t="shared" si="1"/>
        <v>0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f t="shared" si="6"/>
        <v>0</v>
      </c>
      <c r="R15">
        <f t="shared" si="7"/>
        <v>0</v>
      </c>
      <c r="V15">
        <f>VLOOKUP(A15,'MARGIN REQUIREMNT'!$A$3:$M$210,13,0)</f>
        <v>3.8704499999999999</v>
      </c>
    </row>
    <row r="16" spans="1:22" x14ac:dyDescent="0.2">
      <c r="A16" t="s">
        <v>10</v>
      </c>
      <c r="B16" s="1" t="s">
        <v>214</v>
      </c>
      <c r="C16">
        <v>20</v>
      </c>
      <c r="D16" t="s">
        <v>407</v>
      </c>
      <c r="G16" s="4">
        <v>43420</v>
      </c>
      <c r="H16" s="4">
        <v>43433</v>
      </c>
      <c r="I16">
        <f t="shared" si="0"/>
        <v>13</v>
      </c>
      <c r="J16">
        <f t="shared" si="1"/>
        <v>0</v>
      </c>
      <c r="M16">
        <f t="shared" si="2"/>
        <v>0</v>
      </c>
      <c r="N16">
        <f t="shared" si="3"/>
        <v>0</v>
      </c>
      <c r="O16">
        <f t="shared" si="4"/>
        <v>0</v>
      </c>
      <c r="P16">
        <f t="shared" si="5"/>
        <v>0</v>
      </c>
      <c r="Q16">
        <f t="shared" si="6"/>
        <v>0</v>
      </c>
      <c r="R16">
        <f t="shared" si="7"/>
        <v>0</v>
      </c>
      <c r="V16">
        <f>VLOOKUP(A16,'MARGIN REQUIREMNT'!$A$3:$M$210,13,0)</f>
        <v>3.8704499999999999</v>
      </c>
    </row>
    <row r="17" spans="1:22" x14ac:dyDescent="0.2">
      <c r="A17" t="s">
        <v>11</v>
      </c>
      <c r="B17" s="1" t="s">
        <v>215</v>
      </c>
      <c r="C17">
        <v>10</v>
      </c>
      <c r="D17" t="s">
        <v>406</v>
      </c>
      <c r="G17" s="4">
        <v>43420</v>
      </c>
      <c r="H17" s="4">
        <v>43433</v>
      </c>
      <c r="I17">
        <f t="shared" si="0"/>
        <v>13</v>
      </c>
      <c r="J17">
        <f t="shared" si="1"/>
        <v>0</v>
      </c>
      <c r="M17">
        <f t="shared" si="2"/>
        <v>0</v>
      </c>
      <c r="N17">
        <f t="shared" si="3"/>
        <v>0</v>
      </c>
      <c r="O17">
        <f t="shared" si="4"/>
        <v>0</v>
      </c>
      <c r="P17">
        <f t="shared" si="5"/>
        <v>0</v>
      </c>
      <c r="Q17">
        <f t="shared" si="6"/>
        <v>0</v>
      </c>
      <c r="R17">
        <f t="shared" si="7"/>
        <v>0</v>
      </c>
      <c r="V17">
        <f>VLOOKUP(A17,'MARGIN REQUIREMNT'!$A$3:$M$210,13,0)</f>
        <v>0.99914999999999998</v>
      </c>
    </row>
    <row r="18" spans="1:22" x14ac:dyDescent="0.2">
      <c r="A18" t="s">
        <v>11</v>
      </c>
      <c r="B18" s="1" t="s">
        <v>215</v>
      </c>
      <c r="C18">
        <v>10</v>
      </c>
      <c r="D18" t="s">
        <v>407</v>
      </c>
      <c r="G18" s="4">
        <v>43420</v>
      </c>
      <c r="H18" s="4">
        <v>43433</v>
      </c>
      <c r="I18">
        <f t="shared" si="0"/>
        <v>13</v>
      </c>
      <c r="J18">
        <f t="shared" si="1"/>
        <v>0</v>
      </c>
      <c r="M18">
        <f t="shared" si="2"/>
        <v>0</v>
      </c>
      <c r="N18">
        <f t="shared" si="3"/>
        <v>0</v>
      </c>
      <c r="O18">
        <f t="shared" si="4"/>
        <v>0</v>
      </c>
      <c r="P18">
        <f t="shared" si="5"/>
        <v>0</v>
      </c>
      <c r="Q18">
        <f t="shared" si="6"/>
        <v>0</v>
      </c>
      <c r="R18">
        <f t="shared" si="7"/>
        <v>0</v>
      </c>
      <c r="V18">
        <f>VLOOKUP(A18,'MARGIN REQUIREMNT'!$A$3:$M$210,13,0)</f>
        <v>0.99914999999999998</v>
      </c>
    </row>
    <row r="19" spans="1:22" x14ac:dyDescent="0.2">
      <c r="A19" t="s">
        <v>12</v>
      </c>
      <c r="B19" s="1" t="s">
        <v>216</v>
      </c>
      <c r="C19">
        <v>20</v>
      </c>
      <c r="D19" t="s">
        <v>406</v>
      </c>
      <c r="G19" s="4">
        <v>43420</v>
      </c>
      <c r="H19" s="4">
        <v>43433</v>
      </c>
      <c r="I19">
        <f t="shared" si="0"/>
        <v>13</v>
      </c>
      <c r="J19">
        <f t="shared" si="1"/>
        <v>0</v>
      </c>
      <c r="M19">
        <f t="shared" si="2"/>
        <v>0</v>
      </c>
      <c r="N19">
        <f t="shared" si="3"/>
        <v>0</v>
      </c>
      <c r="O19">
        <f t="shared" si="4"/>
        <v>0</v>
      </c>
      <c r="P19">
        <f t="shared" si="5"/>
        <v>0</v>
      </c>
      <c r="Q19">
        <f t="shared" si="6"/>
        <v>0</v>
      </c>
      <c r="R19">
        <f t="shared" si="7"/>
        <v>0</v>
      </c>
      <c r="V19">
        <f>VLOOKUP(A19,'MARGIN REQUIREMNT'!$A$3:$M$210,13,0)</f>
        <v>5.64975</v>
      </c>
    </row>
    <row r="20" spans="1:22" x14ac:dyDescent="0.2">
      <c r="A20" t="s">
        <v>12</v>
      </c>
      <c r="B20" s="1" t="s">
        <v>216</v>
      </c>
      <c r="C20">
        <v>20</v>
      </c>
      <c r="D20" t="s">
        <v>407</v>
      </c>
      <c r="G20" s="4">
        <v>43420</v>
      </c>
      <c r="H20" s="4">
        <v>43433</v>
      </c>
      <c r="I20">
        <f t="shared" si="0"/>
        <v>13</v>
      </c>
      <c r="J20">
        <f t="shared" si="1"/>
        <v>0</v>
      </c>
      <c r="M20">
        <f t="shared" si="2"/>
        <v>0</v>
      </c>
      <c r="N20">
        <f t="shared" si="3"/>
        <v>0</v>
      </c>
      <c r="O20">
        <f t="shared" si="4"/>
        <v>0</v>
      </c>
      <c r="P20">
        <f t="shared" si="5"/>
        <v>0</v>
      </c>
      <c r="Q20">
        <f t="shared" si="6"/>
        <v>0</v>
      </c>
      <c r="R20">
        <f t="shared" si="7"/>
        <v>0</v>
      </c>
      <c r="V20">
        <f>VLOOKUP(A20,'MARGIN REQUIREMNT'!$A$3:$M$210,13,0)</f>
        <v>5.64975</v>
      </c>
    </row>
    <row r="21" spans="1:22" x14ac:dyDescent="0.2">
      <c r="A21" t="s">
        <v>13</v>
      </c>
      <c r="B21" s="1" t="s">
        <v>218</v>
      </c>
      <c r="C21">
        <v>5</v>
      </c>
      <c r="D21" t="s">
        <v>406</v>
      </c>
      <c r="G21" s="4">
        <v>43420</v>
      </c>
      <c r="H21" s="4">
        <v>43433</v>
      </c>
      <c r="I21">
        <f t="shared" si="0"/>
        <v>13</v>
      </c>
      <c r="J21">
        <f t="shared" si="1"/>
        <v>0</v>
      </c>
      <c r="M21">
        <f t="shared" si="2"/>
        <v>0</v>
      </c>
      <c r="N21">
        <f t="shared" si="3"/>
        <v>0</v>
      </c>
      <c r="O21">
        <f t="shared" si="4"/>
        <v>0</v>
      </c>
      <c r="P21">
        <f t="shared" si="5"/>
        <v>0</v>
      </c>
      <c r="Q21">
        <f t="shared" si="6"/>
        <v>0</v>
      </c>
      <c r="R21">
        <f t="shared" si="7"/>
        <v>0</v>
      </c>
      <c r="V21">
        <f>VLOOKUP(A21,'MARGIN REQUIREMNT'!$A$3:$M$210,13,0)</f>
        <v>1.0824</v>
      </c>
    </row>
    <row r="22" spans="1:22" x14ac:dyDescent="0.2">
      <c r="A22" t="s">
        <v>13</v>
      </c>
      <c r="B22" s="1" t="s">
        <v>218</v>
      </c>
      <c r="C22">
        <v>5</v>
      </c>
      <c r="D22" t="s">
        <v>407</v>
      </c>
      <c r="G22" s="4">
        <v>43420</v>
      </c>
      <c r="H22" s="4">
        <v>43433</v>
      </c>
      <c r="I22">
        <f t="shared" si="0"/>
        <v>13</v>
      </c>
      <c r="J22">
        <f t="shared" si="1"/>
        <v>0</v>
      </c>
      <c r="M22">
        <f t="shared" si="2"/>
        <v>0</v>
      </c>
      <c r="N22">
        <f t="shared" si="3"/>
        <v>0</v>
      </c>
      <c r="O22">
        <f t="shared" si="4"/>
        <v>0</v>
      </c>
      <c r="P22">
        <f t="shared" si="5"/>
        <v>0</v>
      </c>
      <c r="Q22">
        <f t="shared" si="6"/>
        <v>0</v>
      </c>
      <c r="R22">
        <f t="shared" si="7"/>
        <v>0</v>
      </c>
      <c r="V22">
        <f>VLOOKUP(A22,'MARGIN REQUIREMNT'!$A$3:$M$210,13,0)</f>
        <v>1.0824</v>
      </c>
    </row>
    <row r="23" spans="1:22" x14ac:dyDescent="0.2">
      <c r="A23" t="s">
        <v>14</v>
      </c>
      <c r="B23" s="1" t="s">
        <v>217</v>
      </c>
      <c r="C23">
        <v>10</v>
      </c>
      <c r="D23" t="s">
        <v>406</v>
      </c>
      <c r="G23" s="4">
        <v>43420</v>
      </c>
      <c r="H23" s="4">
        <v>43433</v>
      </c>
      <c r="I23">
        <f t="shared" si="0"/>
        <v>13</v>
      </c>
      <c r="J23">
        <f t="shared" si="1"/>
        <v>0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f t="shared" si="6"/>
        <v>0</v>
      </c>
      <c r="R23">
        <f t="shared" si="7"/>
        <v>0</v>
      </c>
      <c r="V23">
        <f>VLOOKUP(A23,'MARGIN REQUIREMNT'!$A$3:$M$210,13,0)</f>
        <v>1.601175</v>
      </c>
    </row>
    <row r="24" spans="1:22" x14ac:dyDescent="0.2">
      <c r="A24" t="s">
        <v>14</v>
      </c>
      <c r="B24" s="1" t="s">
        <v>217</v>
      </c>
      <c r="C24">
        <v>10</v>
      </c>
      <c r="D24" t="s">
        <v>407</v>
      </c>
      <c r="G24" s="4">
        <v>43420</v>
      </c>
      <c r="H24" s="4">
        <v>43433</v>
      </c>
      <c r="I24">
        <f t="shared" si="0"/>
        <v>13</v>
      </c>
      <c r="J24">
        <f t="shared" si="1"/>
        <v>0</v>
      </c>
      <c r="M24">
        <f t="shared" si="2"/>
        <v>0</v>
      </c>
      <c r="N24">
        <f t="shared" si="3"/>
        <v>0</v>
      </c>
      <c r="O24">
        <f t="shared" si="4"/>
        <v>0</v>
      </c>
      <c r="P24">
        <f t="shared" si="5"/>
        <v>0</v>
      </c>
      <c r="Q24">
        <f t="shared" si="6"/>
        <v>0</v>
      </c>
      <c r="R24">
        <f t="shared" si="7"/>
        <v>0</v>
      </c>
      <c r="V24">
        <f>VLOOKUP(A24,'MARGIN REQUIREMNT'!$A$3:$M$210,13,0)</f>
        <v>1.601175</v>
      </c>
    </row>
    <row r="25" spans="1:22" x14ac:dyDescent="0.2">
      <c r="A25" t="s">
        <v>15</v>
      </c>
      <c r="B25" s="1" t="s">
        <v>219</v>
      </c>
      <c r="C25">
        <v>5</v>
      </c>
      <c r="D25" t="s">
        <v>406</v>
      </c>
      <c r="G25" s="4">
        <v>43420</v>
      </c>
      <c r="H25" s="4">
        <v>43433</v>
      </c>
      <c r="I25">
        <f t="shared" si="0"/>
        <v>13</v>
      </c>
      <c r="J25">
        <f t="shared" si="1"/>
        <v>0</v>
      </c>
      <c r="M25">
        <f t="shared" si="2"/>
        <v>0</v>
      </c>
      <c r="N25">
        <f t="shared" si="3"/>
        <v>0</v>
      </c>
      <c r="O25">
        <f t="shared" si="4"/>
        <v>0</v>
      </c>
      <c r="P25">
        <f t="shared" si="5"/>
        <v>0</v>
      </c>
      <c r="Q25">
        <f t="shared" si="6"/>
        <v>0</v>
      </c>
      <c r="R25">
        <f t="shared" si="7"/>
        <v>0</v>
      </c>
      <c r="V25">
        <f>VLOOKUP(A25,'MARGIN REQUIREMNT'!$A$3:$M$210,13,0)</f>
        <v>0.57735000000000003</v>
      </c>
    </row>
    <row r="26" spans="1:22" x14ac:dyDescent="0.2">
      <c r="A26" t="s">
        <v>15</v>
      </c>
      <c r="B26" s="1" t="s">
        <v>219</v>
      </c>
      <c r="C26">
        <v>5</v>
      </c>
      <c r="D26" t="s">
        <v>407</v>
      </c>
      <c r="G26" s="4">
        <v>43420</v>
      </c>
      <c r="H26" s="4">
        <v>43433</v>
      </c>
      <c r="I26">
        <f t="shared" si="0"/>
        <v>13</v>
      </c>
      <c r="J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  <c r="P26">
        <f t="shared" si="5"/>
        <v>0</v>
      </c>
      <c r="Q26">
        <f t="shared" si="6"/>
        <v>0</v>
      </c>
      <c r="R26">
        <f t="shared" si="7"/>
        <v>0</v>
      </c>
      <c r="V26">
        <f>VLOOKUP(A26,'MARGIN REQUIREMNT'!$A$3:$M$210,13,0)</f>
        <v>0.57735000000000003</v>
      </c>
    </row>
    <row r="27" spans="1:22" x14ac:dyDescent="0.2">
      <c r="A27" t="s">
        <v>16</v>
      </c>
      <c r="B27" s="1" t="s">
        <v>220</v>
      </c>
      <c r="C27">
        <v>20</v>
      </c>
      <c r="D27" t="s">
        <v>406</v>
      </c>
      <c r="G27" s="4">
        <v>43420</v>
      </c>
      <c r="H27" s="4">
        <v>43433</v>
      </c>
      <c r="I27">
        <f t="shared" si="0"/>
        <v>13</v>
      </c>
      <c r="J27">
        <f t="shared" si="1"/>
        <v>0</v>
      </c>
      <c r="M27">
        <f t="shared" si="2"/>
        <v>0</v>
      </c>
      <c r="N27">
        <f t="shared" si="3"/>
        <v>0</v>
      </c>
      <c r="O27">
        <f t="shared" si="4"/>
        <v>0</v>
      </c>
      <c r="P27">
        <f t="shared" si="5"/>
        <v>0</v>
      </c>
      <c r="Q27">
        <f t="shared" si="6"/>
        <v>0</v>
      </c>
      <c r="R27">
        <f t="shared" si="7"/>
        <v>0</v>
      </c>
      <c r="V27">
        <f>VLOOKUP(A27,'MARGIN REQUIREMNT'!$A$3:$M$210,13,0)</f>
        <v>6.1187999999999994</v>
      </c>
    </row>
    <row r="28" spans="1:22" x14ac:dyDescent="0.2">
      <c r="A28" t="s">
        <v>16</v>
      </c>
      <c r="B28" s="1" t="s">
        <v>220</v>
      </c>
      <c r="C28">
        <v>20</v>
      </c>
      <c r="D28" t="s">
        <v>407</v>
      </c>
      <c r="G28" s="4">
        <v>43420</v>
      </c>
      <c r="H28" s="4">
        <v>43433</v>
      </c>
      <c r="I28">
        <f t="shared" si="0"/>
        <v>13</v>
      </c>
      <c r="J28">
        <f t="shared" si="1"/>
        <v>0</v>
      </c>
      <c r="M28">
        <f t="shared" si="2"/>
        <v>0</v>
      </c>
      <c r="N28">
        <f t="shared" si="3"/>
        <v>0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V28">
        <f>VLOOKUP(A28,'MARGIN REQUIREMNT'!$A$3:$M$210,13,0)</f>
        <v>6.1187999999999994</v>
      </c>
    </row>
    <row r="29" spans="1:22" x14ac:dyDescent="0.2">
      <c r="A29" t="s">
        <v>17</v>
      </c>
      <c r="B29" s="1" t="s">
        <v>221</v>
      </c>
      <c r="C29">
        <v>20</v>
      </c>
      <c r="D29" t="s">
        <v>406</v>
      </c>
      <c r="G29" s="4">
        <v>43420</v>
      </c>
      <c r="H29" s="4">
        <v>43433</v>
      </c>
      <c r="I29">
        <f t="shared" si="0"/>
        <v>13</v>
      </c>
      <c r="J29">
        <f t="shared" si="1"/>
        <v>0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  <c r="V29">
        <f>VLOOKUP(A29,'MARGIN REQUIREMNT'!$A$3:$M$210,13,0)</f>
        <v>3.832125</v>
      </c>
    </row>
    <row r="30" spans="1:22" x14ac:dyDescent="0.2">
      <c r="A30" t="s">
        <v>17</v>
      </c>
      <c r="B30" s="1" t="s">
        <v>221</v>
      </c>
      <c r="C30">
        <v>20</v>
      </c>
      <c r="D30" t="s">
        <v>407</v>
      </c>
      <c r="G30" s="4">
        <v>43420</v>
      </c>
      <c r="H30" s="4">
        <v>43433</v>
      </c>
      <c r="I30">
        <f t="shared" si="0"/>
        <v>13</v>
      </c>
      <c r="J30">
        <f t="shared" si="1"/>
        <v>0</v>
      </c>
      <c r="M30">
        <f t="shared" si="2"/>
        <v>0</v>
      </c>
      <c r="N30">
        <f t="shared" si="3"/>
        <v>0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0</v>
      </c>
      <c r="V30">
        <f>VLOOKUP(A30,'MARGIN REQUIREMNT'!$A$3:$M$210,13,0)</f>
        <v>3.832125</v>
      </c>
    </row>
    <row r="31" spans="1:22" x14ac:dyDescent="0.2">
      <c r="A31" t="s">
        <v>18</v>
      </c>
      <c r="B31" s="1" t="s">
        <v>222</v>
      </c>
      <c r="C31">
        <v>10</v>
      </c>
      <c r="D31" t="s">
        <v>406</v>
      </c>
      <c r="G31" s="4">
        <v>43420</v>
      </c>
      <c r="H31" s="4">
        <v>43433</v>
      </c>
      <c r="I31">
        <f t="shared" si="0"/>
        <v>13</v>
      </c>
      <c r="J31">
        <f t="shared" si="1"/>
        <v>0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f t="shared" si="6"/>
        <v>0</v>
      </c>
      <c r="R31">
        <f t="shared" si="7"/>
        <v>0</v>
      </c>
      <c r="V31">
        <f>VLOOKUP(A31,'MARGIN REQUIREMNT'!$A$3:$M$210,13,0)</f>
        <v>2.9956499999999999</v>
      </c>
    </row>
    <row r="32" spans="1:22" x14ac:dyDescent="0.2">
      <c r="A32" t="s">
        <v>18</v>
      </c>
      <c r="B32" s="1" t="s">
        <v>222</v>
      </c>
      <c r="C32">
        <v>10</v>
      </c>
      <c r="D32" t="s">
        <v>407</v>
      </c>
      <c r="G32" s="4">
        <v>43420</v>
      </c>
      <c r="H32" s="4">
        <v>43433</v>
      </c>
      <c r="I32">
        <f t="shared" si="0"/>
        <v>13</v>
      </c>
      <c r="J32">
        <f t="shared" si="1"/>
        <v>0</v>
      </c>
      <c r="M32">
        <f t="shared" si="2"/>
        <v>0</v>
      </c>
      <c r="N32">
        <f t="shared" si="3"/>
        <v>0</v>
      </c>
      <c r="O32">
        <f t="shared" si="4"/>
        <v>0</v>
      </c>
      <c r="P32">
        <f t="shared" si="5"/>
        <v>0</v>
      </c>
      <c r="Q32">
        <f t="shared" si="6"/>
        <v>0</v>
      </c>
      <c r="R32">
        <f t="shared" si="7"/>
        <v>0</v>
      </c>
      <c r="V32">
        <f>VLOOKUP(A32,'MARGIN REQUIREMNT'!$A$3:$M$210,13,0)</f>
        <v>2.9956499999999999</v>
      </c>
    </row>
    <row r="33" spans="1:22" x14ac:dyDescent="0.2">
      <c r="A33" t="s">
        <v>19</v>
      </c>
      <c r="B33" s="1" t="s">
        <v>223</v>
      </c>
      <c r="C33">
        <v>50</v>
      </c>
      <c r="D33" t="s">
        <v>406</v>
      </c>
      <c r="G33" s="4">
        <v>43420</v>
      </c>
      <c r="H33" s="4">
        <v>43433</v>
      </c>
      <c r="I33">
        <f t="shared" si="0"/>
        <v>13</v>
      </c>
      <c r="J33">
        <f t="shared" si="1"/>
        <v>0</v>
      </c>
      <c r="M33">
        <f t="shared" si="2"/>
        <v>0</v>
      </c>
      <c r="N33">
        <f t="shared" si="3"/>
        <v>0</v>
      </c>
      <c r="O33">
        <f t="shared" si="4"/>
        <v>0</v>
      </c>
      <c r="P33">
        <f t="shared" si="5"/>
        <v>0</v>
      </c>
      <c r="Q33">
        <f t="shared" si="6"/>
        <v>0</v>
      </c>
      <c r="R33">
        <f t="shared" si="7"/>
        <v>0</v>
      </c>
      <c r="V33">
        <f>VLOOKUP(A33,'MARGIN REQUIREMNT'!$A$3:$M$210,13,0)</f>
        <v>13.0312356</v>
      </c>
    </row>
    <row r="34" spans="1:22" x14ac:dyDescent="0.2">
      <c r="A34" t="s">
        <v>19</v>
      </c>
      <c r="B34" s="1" t="s">
        <v>223</v>
      </c>
      <c r="C34">
        <v>50</v>
      </c>
      <c r="D34" t="s">
        <v>407</v>
      </c>
      <c r="G34" s="4">
        <v>43420</v>
      </c>
      <c r="H34" s="4">
        <v>43433</v>
      </c>
      <c r="I34">
        <f t="shared" si="0"/>
        <v>13</v>
      </c>
      <c r="J34">
        <f t="shared" si="1"/>
        <v>0</v>
      </c>
      <c r="M34">
        <f t="shared" si="2"/>
        <v>0</v>
      </c>
      <c r="N34">
        <f t="shared" si="3"/>
        <v>0</v>
      </c>
      <c r="O34">
        <f t="shared" si="4"/>
        <v>0</v>
      </c>
      <c r="P34">
        <f t="shared" si="5"/>
        <v>0</v>
      </c>
      <c r="Q34">
        <f t="shared" si="6"/>
        <v>0</v>
      </c>
      <c r="R34">
        <f t="shared" si="7"/>
        <v>0</v>
      </c>
      <c r="V34">
        <f>VLOOKUP(A34,'MARGIN REQUIREMNT'!$A$3:$M$210,13,0)</f>
        <v>13.0312356</v>
      </c>
    </row>
    <row r="35" spans="1:22" x14ac:dyDescent="0.2">
      <c r="A35" t="s">
        <v>20</v>
      </c>
      <c r="B35" s="1" t="s">
        <v>224</v>
      </c>
      <c r="C35">
        <v>100</v>
      </c>
      <c r="D35" t="s">
        <v>406</v>
      </c>
      <c r="G35" s="4">
        <v>43420</v>
      </c>
      <c r="H35" s="4">
        <v>43433</v>
      </c>
      <c r="I35">
        <f t="shared" si="0"/>
        <v>13</v>
      </c>
      <c r="J35">
        <f t="shared" si="1"/>
        <v>0</v>
      </c>
      <c r="M35">
        <f t="shared" si="2"/>
        <v>0</v>
      </c>
      <c r="N35">
        <f t="shared" si="3"/>
        <v>0</v>
      </c>
      <c r="O35">
        <f t="shared" si="4"/>
        <v>0</v>
      </c>
      <c r="P35">
        <f t="shared" si="5"/>
        <v>0</v>
      </c>
      <c r="Q35">
        <f t="shared" si="6"/>
        <v>0</v>
      </c>
      <c r="R35">
        <f t="shared" si="7"/>
        <v>0</v>
      </c>
      <c r="V35">
        <f>VLOOKUP(A35,'MARGIN REQUIREMNT'!$A$3:$M$210,13,0)</f>
        <v>27.098085599999997</v>
      </c>
    </row>
    <row r="36" spans="1:22" x14ac:dyDescent="0.2">
      <c r="A36" t="s">
        <v>20</v>
      </c>
      <c r="B36" s="1" t="s">
        <v>224</v>
      </c>
      <c r="C36">
        <v>100</v>
      </c>
      <c r="D36" t="s">
        <v>407</v>
      </c>
      <c r="G36" s="4">
        <v>43420</v>
      </c>
      <c r="H36" s="4">
        <v>43433</v>
      </c>
      <c r="I36">
        <f t="shared" si="0"/>
        <v>13</v>
      </c>
      <c r="J36">
        <f t="shared" si="1"/>
        <v>0</v>
      </c>
      <c r="M36">
        <f t="shared" si="2"/>
        <v>0</v>
      </c>
      <c r="N36">
        <f t="shared" si="3"/>
        <v>0</v>
      </c>
      <c r="O36">
        <f t="shared" si="4"/>
        <v>0</v>
      </c>
      <c r="P36">
        <f t="shared" si="5"/>
        <v>0</v>
      </c>
      <c r="Q36">
        <f t="shared" si="6"/>
        <v>0</v>
      </c>
      <c r="R36">
        <f t="shared" si="7"/>
        <v>0</v>
      </c>
      <c r="V36">
        <f>VLOOKUP(A36,'MARGIN REQUIREMNT'!$A$3:$M$210,13,0)</f>
        <v>27.098085599999997</v>
      </c>
    </row>
    <row r="37" spans="1:22" x14ac:dyDescent="0.2">
      <c r="A37" t="s">
        <v>21</v>
      </c>
      <c r="B37" s="1" t="s">
        <v>225</v>
      </c>
      <c r="C37">
        <v>50</v>
      </c>
      <c r="D37" t="s">
        <v>406</v>
      </c>
      <c r="G37" s="4">
        <v>43420</v>
      </c>
      <c r="H37" s="4">
        <v>43433</v>
      </c>
      <c r="I37">
        <f t="shared" si="0"/>
        <v>13</v>
      </c>
      <c r="J37">
        <f t="shared" si="1"/>
        <v>0</v>
      </c>
      <c r="M37">
        <f t="shared" si="2"/>
        <v>0</v>
      </c>
      <c r="N37">
        <f t="shared" si="3"/>
        <v>0</v>
      </c>
      <c r="O37">
        <f t="shared" si="4"/>
        <v>0</v>
      </c>
      <c r="P37">
        <f t="shared" si="5"/>
        <v>0</v>
      </c>
      <c r="Q37">
        <f t="shared" si="6"/>
        <v>0</v>
      </c>
      <c r="R37">
        <f t="shared" si="7"/>
        <v>0</v>
      </c>
      <c r="V37">
        <f>VLOOKUP(A37,'MARGIN REQUIREMNT'!$A$3:$M$210,13,0)</f>
        <v>12.796109999999999</v>
      </c>
    </row>
    <row r="38" spans="1:22" x14ac:dyDescent="0.2">
      <c r="A38" t="s">
        <v>21</v>
      </c>
      <c r="B38" s="1" t="s">
        <v>225</v>
      </c>
      <c r="C38">
        <v>50</v>
      </c>
      <c r="D38" t="s">
        <v>407</v>
      </c>
      <c r="G38" s="4">
        <v>43420</v>
      </c>
      <c r="H38" s="4">
        <v>43433</v>
      </c>
      <c r="I38">
        <f t="shared" si="0"/>
        <v>13</v>
      </c>
      <c r="J38">
        <f t="shared" si="1"/>
        <v>0</v>
      </c>
      <c r="M38">
        <f t="shared" si="2"/>
        <v>0</v>
      </c>
      <c r="N38">
        <f t="shared" si="3"/>
        <v>0</v>
      </c>
      <c r="O38">
        <f t="shared" si="4"/>
        <v>0</v>
      </c>
      <c r="P38">
        <f t="shared" si="5"/>
        <v>0</v>
      </c>
      <c r="Q38">
        <f t="shared" si="6"/>
        <v>0</v>
      </c>
      <c r="R38">
        <f t="shared" si="7"/>
        <v>0</v>
      </c>
      <c r="V38">
        <f>VLOOKUP(A38,'MARGIN REQUIREMNT'!$A$3:$M$210,13,0)</f>
        <v>12.796109999999999</v>
      </c>
    </row>
    <row r="39" spans="1:22" x14ac:dyDescent="0.2">
      <c r="A39" t="s">
        <v>22</v>
      </c>
      <c r="B39" s="1" t="s">
        <v>226</v>
      </c>
      <c r="C39">
        <v>20</v>
      </c>
      <c r="D39" t="s">
        <v>406</v>
      </c>
      <c r="G39" s="4">
        <v>43420</v>
      </c>
      <c r="H39" s="4">
        <v>43433</v>
      </c>
      <c r="I39">
        <f t="shared" si="0"/>
        <v>13</v>
      </c>
      <c r="J39">
        <f t="shared" si="1"/>
        <v>0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f t="shared" si="6"/>
        <v>0</v>
      </c>
      <c r="R39">
        <f t="shared" si="7"/>
        <v>0</v>
      </c>
      <c r="V39">
        <f>VLOOKUP(A39,'MARGIN REQUIREMNT'!$A$3:$M$210,13,0)</f>
        <v>5.4512249999999991</v>
      </c>
    </row>
    <row r="40" spans="1:22" x14ac:dyDescent="0.2">
      <c r="A40" t="s">
        <v>22</v>
      </c>
      <c r="B40" s="1" t="s">
        <v>226</v>
      </c>
      <c r="C40">
        <v>20</v>
      </c>
      <c r="D40" t="s">
        <v>407</v>
      </c>
      <c r="G40" s="4">
        <v>43420</v>
      </c>
      <c r="H40" s="4">
        <v>43433</v>
      </c>
      <c r="I40">
        <f t="shared" si="0"/>
        <v>13</v>
      </c>
      <c r="J40">
        <f t="shared" si="1"/>
        <v>0</v>
      </c>
      <c r="M40">
        <f t="shared" si="2"/>
        <v>0</v>
      </c>
      <c r="N40">
        <f t="shared" si="3"/>
        <v>0</v>
      </c>
      <c r="O40">
        <f t="shared" si="4"/>
        <v>0</v>
      </c>
      <c r="P40">
        <f t="shared" si="5"/>
        <v>0</v>
      </c>
      <c r="Q40">
        <f t="shared" si="6"/>
        <v>0</v>
      </c>
      <c r="R40">
        <f t="shared" si="7"/>
        <v>0</v>
      </c>
      <c r="V40">
        <f>VLOOKUP(A40,'MARGIN REQUIREMNT'!$A$3:$M$210,13,0)</f>
        <v>5.4512249999999991</v>
      </c>
    </row>
    <row r="41" spans="1:22" x14ac:dyDescent="0.2">
      <c r="A41" t="s">
        <v>23</v>
      </c>
      <c r="B41" s="1" t="s">
        <v>227</v>
      </c>
      <c r="C41">
        <v>5</v>
      </c>
      <c r="D41" t="s">
        <v>406</v>
      </c>
      <c r="G41" s="4">
        <v>43420</v>
      </c>
      <c r="H41" s="4">
        <v>43433</v>
      </c>
      <c r="I41">
        <f t="shared" si="0"/>
        <v>13</v>
      </c>
      <c r="J41">
        <f t="shared" si="1"/>
        <v>0</v>
      </c>
      <c r="M41">
        <f t="shared" si="2"/>
        <v>0</v>
      </c>
      <c r="N41">
        <f t="shared" si="3"/>
        <v>0</v>
      </c>
      <c r="O41">
        <f t="shared" si="4"/>
        <v>0</v>
      </c>
      <c r="P41">
        <f t="shared" si="5"/>
        <v>0</v>
      </c>
      <c r="Q41">
        <f t="shared" si="6"/>
        <v>0</v>
      </c>
      <c r="R41">
        <f t="shared" si="7"/>
        <v>0</v>
      </c>
      <c r="V41">
        <f>VLOOKUP(A41,'MARGIN REQUIREMNT'!$A$3:$M$210,13,0)</f>
        <v>0.56977500000000003</v>
      </c>
    </row>
    <row r="42" spans="1:22" x14ac:dyDescent="0.2">
      <c r="A42" t="s">
        <v>23</v>
      </c>
      <c r="B42" s="1" t="s">
        <v>227</v>
      </c>
      <c r="C42">
        <v>5</v>
      </c>
      <c r="D42" t="s">
        <v>407</v>
      </c>
      <c r="G42" s="4">
        <v>43420</v>
      </c>
      <c r="H42" s="4">
        <v>43433</v>
      </c>
      <c r="I42">
        <f t="shared" si="0"/>
        <v>13</v>
      </c>
      <c r="J42">
        <f t="shared" si="1"/>
        <v>0</v>
      </c>
      <c r="M42">
        <f t="shared" si="2"/>
        <v>0</v>
      </c>
      <c r="N42">
        <f t="shared" si="3"/>
        <v>0</v>
      </c>
      <c r="O42">
        <f t="shared" si="4"/>
        <v>0</v>
      </c>
      <c r="P42">
        <f t="shared" si="5"/>
        <v>0</v>
      </c>
      <c r="Q42">
        <f t="shared" si="6"/>
        <v>0</v>
      </c>
      <c r="R42">
        <f t="shared" si="7"/>
        <v>0</v>
      </c>
      <c r="V42">
        <f>VLOOKUP(A42,'MARGIN REQUIREMNT'!$A$3:$M$210,13,0)</f>
        <v>0.56977500000000003</v>
      </c>
    </row>
    <row r="43" spans="1:22" x14ac:dyDescent="0.2">
      <c r="A43" t="s">
        <v>24</v>
      </c>
      <c r="B43" s="1" t="s">
        <v>228</v>
      </c>
      <c r="C43">
        <v>5</v>
      </c>
      <c r="D43" t="s">
        <v>406</v>
      </c>
      <c r="G43" s="4">
        <v>43420</v>
      </c>
      <c r="H43" s="4">
        <v>43433</v>
      </c>
      <c r="I43">
        <f t="shared" si="0"/>
        <v>13</v>
      </c>
      <c r="J43">
        <f t="shared" si="1"/>
        <v>0</v>
      </c>
      <c r="M43">
        <f t="shared" si="2"/>
        <v>0</v>
      </c>
      <c r="N43">
        <f t="shared" si="3"/>
        <v>0</v>
      </c>
      <c r="O43">
        <f t="shared" si="4"/>
        <v>0</v>
      </c>
      <c r="P43">
        <f t="shared" si="5"/>
        <v>0</v>
      </c>
      <c r="Q43">
        <f t="shared" si="6"/>
        <v>0</v>
      </c>
      <c r="R43">
        <f t="shared" si="7"/>
        <v>0</v>
      </c>
      <c r="V43">
        <f>VLOOKUP(A43,'MARGIN REQUIREMNT'!$A$3:$M$210,13,0)</f>
        <v>0.41332499999999994</v>
      </c>
    </row>
    <row r="44" spans="1:22" x14ac:dyDescent="0.2">
      <c r="A44" t="s">
        <v>24</v>
      </c>
      <c r="B44" s="1" t="s">
        <v>228</v>
      </c>
      <c r="C44">
        <v>5</v>
      </c>
      <c r="D44" t="s">
        <v>407</v>
      </c>
      <c r="G44" s="4">
        <v>43420</v>
      </c>
      <c r="H44" s="4">
        <v>43433</v>
      </c>
      <c r="I44">
        <f t="shared" si="0"/>
        <v>13</v>
      </c>
      <c r="J44">
        <f t="shared" si="1"/>
        <v>0</v>
      </c>
      <c r="M44">
        <f t="shared" si="2"/>
        <v>0</v>
      </c>
      <c r="N44">
        <f t="shared" si="3"/>
        <v>0</v>
      </c>
      <c r="O44">
        <f t="shared" si="4"/>
        <v>0</v>
      </c>
      <c r="P44">
        <f t="shared" si="5"/>
        <v>0</v>
      </c>
      <c r="Q44">
        <f t="shared" si="6"/>
        <v>0</v>
      </c>
      <c r="R44">
        <f t="shared" si="7"/>
        <v>0</v>
      </c>
      <c r="V44">
        <f>VLOOKUP(A44,'MARGIN REQUIREMNT'!$A$3:$M$210,13,0)</f>
        <v>0.41332499999999994</v>
      </c>
    </row>
    <row r="45" spans="1:22" x14ac:dyDescent="0.2">
      <c r="A45" t="s">
        <v>25</v>
      </c>
      <c r="B45" s="1" t="s">
        <v>229</v>
      </c>
      <c r="C45">
        <v>20</v>
      </c>
      <c r="D45" t="s">
        <v>406</v>
      </c>
      <c r="G45" s="4">
        <v>43420</v>
      </c>
      <c r="H45" s="4">
        <v>43433</v>
      </c>
      <c r="I45">
        <f t="shared" si="0"/>
        <v>13</v>
      </c>
      <c r="J45">
        <f t="shared" si="1"/>
        <v>0</v>
      </c>
      <c r="M45">
        <f t="shared" si="2"/>
        <v>0</v>
      </c>
      <c r="N45">
        <f t="shared" si="3"/>
        <v>0</v>
      </c>
      <c r="O45">
        <f t="shared" si="4"/>
        <v>0</v>
      </c>
      <c r="P45">
        <f t="shared" si="5"/>
        <v>0</v>
      </c>
      <c r="Q45">
        <f t="shared" si="6"/>
        <v>0</v>
      </c>
      <c r="R45">
        <f t="shared" si="7"/>
        <v>0</v>
      </c>
      <c r="V45">
        <f>VLOOKUP(A45,'MARGIN REQUIREMNT'!$A$3:$M$210,13,0)</f>
        <v>4.9367999999999999</v>
      </c>
    </row>
    <row r="46" spans="1:22" x14ac:dyDescent="0.2">
      <c r="A46" t="s">
        <v>25</v>
      </c>
      <c r="B46" s="1" t="s">
        <v>229</v>
      </c>
      <c r="C46">
        <v>20</v>
      </c>
      <c r="D46" t="s">
        <v>407</v>
      </c>
      <c r="G46" s="4">
        <v>43420</v>
      </c>
      <c r="H46" s="4">
        <v>43433</v>
      </c>
      <c r="I46">
        <f t="shared" si="0"/>
        <v>13</v>
      </c>
      <c r="J46">
        <f t="shared" si="1"/>
        <v>0</v>
      </c>
      <c r="M46">
        <f t="shared" si="2"/>
        <v>0</v>
      </c>
      <c r="N46">
        <f t="shared" si="3"/>
        <v>0</v>
      </c>
      <c r="O46">
        <f t="shared" si="4"/>
        <v>0</v>
      </c>
      <c r="P46">
        <f t="shared" si="5"/>
        <v>0</v>
      </c>
      <c r="Q46">
        <f t="shared" si="6"/>
        <v>0</v>
      </c>
      <c r="R46">
        <f t="shared" si="7"/>
        <v>0</v>
      </c>
      <c r="V46">
        <f>VLOOKUP(A46,'MARGIN REQUIREMNT'!$A$3:$M$210,13,0)</f>
        <v>4.9367999999999999</v>
      </c>
    </row>
    <row r="47" spans="1:22" x14ac:dyDescent="0.2">
      <c r="A47" t="s">
        <v>26</v>
      </c>
      <c r="B47" s="1" t="s">
        <v>230</v>
      </c>
      <c r="C47">
        <v>2.5</v>
      </c>
      <c r="D47" t="s">
        <v>406</v>
      </c>
      <c r="G47" s="4">
        <v>43420</v>
      </c>
      <c r="H47" s="4">
        <v>43433</v>
      </c>
      <c r="I47">
        <f t="shared" si="0"/>
        <v>13</v>
      </c>
      <c r="J47">
        <f t="shared" si="1"/>
        <v>0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f t="shared" si="6"/>
        <v>0</v>
      </c>
      <c r="R47">
        <f t="shared" si="7"/>
        <v>0</v>
      </c>
      <c r="V47">
        <f>VLOOKUP(A47,'MARGIN REQUIREMNT'!$A$3:$M$210,13,0)</f>
        <v>0.49357503030303035</v>
      </c>
    </row>
    <row r="48" spans="1:22" x14ac:dyDescent="0.2">
      <c r="A48" t="s">
        <v>26</v>
      </c>
      <c r="B48" s="1" t="s">
        <v>230</v>
      </c>
      <c r="C48">
        <v>2.5</v>
      </c>
      <c r="D48" t="s">
        <v>407</v>
      </c>
      <c r="G48" s="4">
        <v>43420</v>
      </c>
      <c r="H48" s="4">
        <v>43433</v>
      </c>
      <c r="I48">
        <f t="shared" si="0"/>
        <v>13</v>
      </c>
      <c r="J48">
        <f t="shared" si="1"/>
        <v>0</v>
      </c>
      <c r="M48">
        <f t="shared" si="2"/>
        <v>0</v>
      </c>
      <c r="N48">
        <f t="shared" si="3"/>
        <v>0</v>
      </c>
      <c r="O48">
        <f t="shared" si="4"/>
        <v>0</v>
      </c>
      <c r="P48">
        <f t="shared" si="5"/>
        <v>0</v>
      </c>
      <c r="Q48">
        <f t="shared" si="6"/>
        <v>0</v>
      </c>
      <c r="R48">
        <f t="shared" si="7"/>
        <v>0</v>
      </c>
      <c r="V48">
        <f>VLOOKUP(A48,'MARGIN REQUIREMNT'!$A$3:$M$210,13,0)</f>
        <v>0.49357503030303035</v>
      </c>
    </row>
    <row r="49" spans="1:22" x14ac:dyDescent="0.2">
      <c r="A49" t="s">
        <v>27</v>
      </c>
      <c r="B49" s="1" t="s">
        <v>231</v>
      </c>
      <c r="C49">
        <v>20</v>
      </c>
      <c r="D49" t="s">
        <v>406</v>
      </c>
      <c r="G49" s="4">
        <v>43420</v>
      </c>
      <c r="H49" s="4">
        <v>43433</v>
      </c>
      <c r="I49">
        <f t="shared" si="0"/>
        <v>13</v>
      </c>
      <c r="J49">
        <f t="shared" si="1"/>
        <v>0</v>
      </c>
      <c r="M49">
        <f t="shared" si="2"/>
        <v>0</v>
      </c>
      <c r="N49">
        <f t="shared" si="3"/>
        <v>0</v>
      </c>
      <c r="O49">
        <f t="shared" si="4"/>
        <v>0</v>
      </c>
      <c r="P49">
        <f t="shared" si="5"/>
        <v>0</v>
      </c>
      <c r="Q49">
        <f t="shared" si="6"/>
        <v>0</v>
      </c>
      <c r="R49">
        <f t="shared" si="7"/>
        <v>0</v>
      </c>
      <c r="V49">
        <f>VLOOKUP(A49,'MARGIN REQUIREMNT'!$A$3:$M$210,13,0)</f>
        <v>4.1883749999999997</v>
      </c>
    </row>
    <row r="50" spans="1:22" x14ac:dyDescent="0.2">
      <c r="A50" t="s">
        <v>27</v>
      </c>
      <c r="B50" s="1" t="s">
        <v>231</v>
      </c>
      <c r="C50">
        <v>20</v>
      </c>
      <c r="D50" t="s">
        <v>407</v>
      </c>
      <c r="G50" s="4">
        <v>43420</v>
      </c>
      <c r="H50" s="4">
        <v>43433</v>
      </c>
      <c r="I50">
        <f t="shared" si="0"/>
        <v>13</v>
      </c>
      <c r="J50">
        <f t="shared" si="1"/>
        <v>0</v>
      </c>
      <c r="M50">
        <f t="shared" si="2"/>
        <v>0</v>
      </c>
      <c r="N50">
        <f t="shared" si="3"/>
        <v>0</v>
      </c>
      <c r="O50">
        <f t="shared" si="4"/>
        <v>0</v>
      </c>
      <c r="P50">
        <f t="shared" si="5"/>
        <v>0</v>
      </c>
      <c r="Q50">
        <f t="shared" si="6"/>
        <v>0</v>
      </c>
      <c r="R50">
        <f t="shared" si="7"/>
        <v>0</v>
      </c>
      <c r="V50">
        <f>VLOOKUP(A50,'MARGIN REQUIREMNT'!$A$3:$M$210,13,0)</f>
        <v>4.1883749999999997</v>
      </c>
    </row>
    <row r="51" spans="1:22" x14ac:dyDescent="0.2">
      <c r="A51" t="s">
        <v>28</v>
      </c>
      <c r="B51" s="1" t="s">
        <v>233</v>
      </c>
      <c r="C51">
        <v>5</v>
      </c>
      <c r="D51" t="s">
        <v>406</v>
      </c>
      <c r="G51" s="4">
        <v>43420</v>
      </c>
      <c r="H51" s="4">
        <v>43433</v>
      </c>
      <c r="I51">
        <f t="shared" si="0"/>
        <v>13</v>
      </c>
      <c r="J51">
        <f t="shared" si="1"/>
        <v>0</v>
      </c>
      <c r="M51">
        <f t="shared" si="2"/>
        <v>0</v>
      </c>
      <c r="N51">
        <f t="shared" si="3"/>
        <v>0</v>
      </c>
      <c r="O51">
        <f t="shared" si="4"/>
        <v>0</v>
      </c>
      <c r="P51">
        <f t="shared" si="5"/>
        <v>0</v>
      </c>
      <c r="Q51">
        <f t="shared" si="6"/>
        <v>0</v>
      </c>
      <c r="R51">
        <f t="shared" si="7"/>
        <v>0</v>
      </c>
      <c r="V51">
        <f>VLOOKUP(A51,'MARGIN REQUIREMNT'!$A$3:$M$210,13,0)</f>
        <v>1.4917499999999999</v>
      </c>
    </row>
    <row r="52" spans="1:22" x14ac:dyDescent="0.2">
      <c r="A52" t="s">
        <v>28</v>
      </c>
      <c r="B52" s="1" t="s">
        <v>233</v>
      </c>
      <c r="C52">
        <v>5</v>
      </c>
      <c r="D52" t="s">
        <v>407</v>
      </c>
      <c r="G52" s="4">
        <v>43420</v>
      </c>
      <c r="H52" s="4">
        <v>43433</v>
      </c>
      <c r="I52">
        <f t="shared" si="0"/>
        <v>13</v>
      </c>
      <c r="J52">
        <f t="shared" si="1"/>
        <v>0</v>
      </c>
      <c r="M52">
        <f t="shared" si="2"/>
        <v>0</v>
      </c>
      <c r="N52">
        <f t="shared" si="3"/>
        <v>0</v>
      </c>
      <c r="O52">
        <f t="shared" si="4"/>
        <v>0</v>
      </c>
      <c r="P52">
        <f t="shared" si="5"/>
        <v>0</v>
      </c>
      <c r="Q52">
        <f t="shared" si="6"/>
        <v>0</v>
      </c>
      <c r="R52">
        <f t="shared" si="7"/>
        <v>0</v>
      </c>
      <c r="V52">
        <f>VLOOKUP(A52,'MARGIN REQUIREMNT'!$A$3:$M$210,13,0)</f>
        <v>1.4917499999999999</v>
      </c>
    </row>
    <row r="53" spans="1:22" x14ac:dyDescent="0.2">
      <c r="A53" t="s">
        <v>29</v>
      </c>
      <c r="B53" s="1" t="s">
        <v>234</v>
      </c>
      <c r="C53">
        <v>10</v>
      </c>
      <c r="D53" t="s">
        <v>406</v>
      </c>
      <c r="G53" s="4">
        <v>43420</v>
      </c>
      <c r="H53" s="4">
        <v>43433</v>
      </c>
      <c r="I53">
        <f t="shared" si="0"/>
        <v>13</v>
      </c>
      <c r="J53">
        <f t="shared" si="1"/>
        <v>0</v>
      </c>
      <c r="M53">
        <f t="shared" si="2"/>
        <v>0</v>
      </c>
      <c r="N53">
        <f t="shared" si="3"/>
        <v>0</v>
      </c>
      <c r="O53">
        <f t="shared" si="4"/>
        <v>0</v>
      </c>
      <c r="P53">
        <f t="shared" si="5"/>
        <v>0</v>
      </c>
      <c r="Q53">
        <f t="shared" si="6"/>
        <v>0</v>
      </c>
      <c r="R53">
        <f t="shared" si="7"/>
        <v>0</v>
      </c>
      <c r="V53">
        <f>VLOOKUP(A53,'MARGIN REQUIREMNT'!$A$3:$M$210,13,0)</f>
        <v>4.6681499999999998</v>
      </c>
    </row>
    <row r="54" spans="1:22" x14ac:dyDescent="0.2">
      <c r="A54" t="s">
        <v>29</v>
      </c>
      <c r="B54" s="1" t="s">
        <v>234</v>
      </c>
      <c r="C54">
        <v>10</v>
      </c>
      <c r="D54" t="s">
        <v>407</v>
      </c>
      <c r="G54" s="4">
        <v>43420</v>
      </c>
      <c r="H54" s="4">
        <v>43433</v>
      </c>
      <c r="I54">
        <f t="shared" si="0"/>
        <v>13</v>
      </c>
      <c r="J54">
        <f t="shared" si="1"/>
        <v>0</v>
      </c>
      <c r="M54">
        <f t="shared" si="2"/>
        <v>0</v>
      </c>
      <c r="N54">
        <f t="shared" si="3"/>
        <v>0</v>
      </c>
      <c r="O54">
        <f t="shared" si="4"/>
        <v>0</v>
      </c>
      <c r="P54">
        <f t="shared" si="5"/>
        <v>0</v>
      </c>
      <c r="Q54">
        <f t="shared" si="6"/>
        <v>0</v>
      </c>
      <c r="R54">
        <f t="shared" si="7"/>
        <v>0</v>
      </c>
      <c r="V54">
        <f>VLOOKUP(A54,'MARGIN REQUIREMNT'!$A$3:$M$210,13,0)</f>
        <v>4.6681499999999998</v>
      </c>
    </row>
    <row r="55" spans="1:22" x14ac:dyDescent="0.2">
      <c r="A55" t="s">
        <v>30</v>
      </c>
      <c r="B55" s="1" t="s">
        <v>235</v>
      </c>
      <c r="C55">
        <v>10</v>
      </c>
      <c r="D55" t="s">
        <v>406</v>
      </c>
      <c r="G55" s="4">
        <v>43420</v>
      </c>
      <c r="H55" s="4">
        <v>43433</v>
      </c>
      <c r="I55">
        <f t="shared" si="0"/>
        <v>13</v>
      </c>
      <c r="J55">
        <f t="shared" si="1"/>
        <v>0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f t="shared" si="6"/>
        <v>0</v>
      </c>
      <c r="R55">
        <f t="shared" si="7"/>
        <v>0</v>
      </c>
      <c r="V55">
        <f>VLOOKUP(A55,'MARGIN REQUIREMNT'!$A$3:$M$210,13,0)</f>
        <v>2.9755499999999997</v>
      </c>
    </row>
    <row r="56" spans="1:22" x14ac:dyDescent="0.2">
      <c r="A56" t="s">
        <v>30</v>
      </c>
      <c r="B56" s="1" t="s">
        <v>235</v>
      </c>
      <c r="C56">
        <v>10</v>
      </c>
      <c r="D56" t="s">
        <v>407</v>
      </c>
      <c r="G56" s="4">
        <v>43420</v>
      </c>
      <c r="H56" s="4">
        <v>43433</v>
      </c>
      <c r="I56">
        <f t="shared" si="0"/>
        <v>13</v>
      </c>
      <c r="J56">
        <f t="shared" si="1"/>
        <v>0</v>
      </c>
      <c r="M56">
        <f t="shared" si="2"/>
        <v>0</v>
      </c>
      <c r="N56">
        <f t="shared" si="3"/>
        <v>0</v>
      </c>
      <c r="O56">
        <f t="shared" si="4"/>
        <v>0</v>
      </c>
      <c r="P56">
        <f t="shared" si="5"/>
        <v>0</v>
      </c>
      <c r="Q56">
        <f t="shared" si="6"/>
        <v>0</v>
      </c>
      <c r="R56">
        <f t="shared" si="7"/>
        <v>0</v>
      </c>
      <c r="V56">
        <f>VLOOKUP(A56,'MARGIN REQUIREMNT'!$A$3:$M$210,13,0)</f>
        <v>2.9755499999999997</v>
      </c>
    </row>
    <row r="57" spans="1:22" x14ac:dyDescent="0.2">
      <c r="A57" t="s">
        <v>31</v>
      </c>
      <c r="B57" s="1" t="s">
        <v>236</v>
      </c>
      <c r="C57">
        <v>10</v>
      </c>
      <c r="D57" t="s">
        <v>406</v>
      </c>
      <c r="G57" s="4">
        <v>43420</v>
      </c>
      <c r="H57" s="4">
        <v>43433</v>
      </c>
      <c r="I57">
        <f t="shared" si="0"/>
        <v>13</v>
      </c>
      <c r="J57">
        <f t="shared" si="1"/>
        <v>0</v>
      </c>
      <c r="M57">
        <f t="shared" si="2"/>
        <v>0</v>
      </c>
      <c r="N57">
        <f t="shared" si="3"/>
        <v>0</v>
      </c>
      <c r="O57">
        <f t="shared" si="4"/>
        <v>0</v>
      </c>
      <c r="P57">
        <f t="shared" si="5"/>
        <v>0</v>
      </c>
      <c r="Q57">
        <f t="shared" si="6"/>
        <v>0</v>
      </c>
      <c r="R57">
        <f t="shared" si="7"/>
        <v>0</v>
      </c>
      <c r="V57">
        <f>VLOOKUP(A57,'MARGIN REQUIREMNT'!$A$3:$M$210,13,0)</f>
        <v>1.4773499999999999</v>
      </c>
    </row>
    <row r="58" spans="1:22" x14ac:dyDescent="0.2">
      <c r="A58" t="s">
        <v>31</v>
      </c>
      <c r="B58" s="1" t="s">
        <v>236</v>
      </c>
      <c r="C58">
        <v>10</v>
      </c>
      <c r="D58" t="s">
        <v>407</v>
      </c>
      <c r="G58" s="4">
        <v>43420</v>
      </c>
      <c r="H58" s="4">
        <v>43433</v>
      </c>
      <c r="I58">
        <f t="shared" si="0"/>
        <v>13</v>
      </c>
      <c r="J58">
        <f t="shared" si="1"/>
        <v>0</v>
      </c>
      <c r="M58">
        <f t="shared" si="2"/>
        <v>0</v>
      </c>
      <c r="N58">
        <f t="shared" si="3"/>
        <v>0</v>
      </c>
      <c r="O58">
        <f t="shared" si="4"/>
        <v>0</v>
      </c>
      <c r="P58">
        <f t="shared" si="5"/>
        <v>0</v>
      </c>
      <c r="Q58">
        <f t="shared" si="6"/>
        <v>0</v>
      </c>
      <c r="R58">
        <f t="shared" si="7"/>
        <v>0</v>
      </c>
      <c r="V58">
        <f>VLOOKUP(A58,'MARGIN REQUIREMNT'!$A$3:$M$210,13,0)</f>
        <v>1.4773499999999999</v>
      </c>
    </row>
    <row r="59" spans="1:22" x14ac:dyDescent="0.2">
      <c r="A59" t="s">
        <v>32</v>
      </c>
      <c r="B59" s="1" t="s">
        <v>237</v>
      </c>
      <c r="C59">
        <v>2.5</v>
      </c>
      <c r="D59" t="s">
        <v>406</v>
      </c>
      <c r="G59" s="4">
        <v>43420</v>
      </c>
      <c r="H59" s="4">
        <v>43433</v>
      </c>
      <c r="I59">
        <f t="shared" si="0"/>
        <v>13</v>
      </c>
      <c r="J59">
        <f t="shared" si="1"/>
        <v>0</v>
      </c>
      <c r="M59">
        <f t="shared" si="2"/>
        <v>0</v>
      </c>
      <c r="N59">
        <f t="shared" si="3"/>
        <v>0</v>
      </c>
      <c r="O59">
        <f t="shared" si="4"/>
        <v>0</v>
      </c>
      <c r="P59">
        <f t="shared" si="5"/>
        <v>0</v>
      </c>
      <c r="Q59">
        <f t="shared" si="6"/>
        <v>0</v>
      </c>
      <c r="R59">
        <f t="shared" si="7"/>
        <v>0</v>
      </c>
      <c r="V59">
        <f>VLOOKUP(A59,'MARGIN REQUIREMNT'!$A$3:$M$210,13,0)</f>
        <v>0.35362500000000002</v>
      </c>
    </row>
    <row r="60" spans="1:22" x14ac:dyDescent="0.2">
      <c r="A60" t="s">
        <v>32</v>
      </c>
      <c r="B60" s="1" t="s">
        <v>237</v>
      </c>
      <c r="C60">
        <v>2.5</v>
      </c>
      <c r="D60" t="s">
        <v>407</v>
      </c>
      <c r="G60" s="4">
        <v>43420</v>
      </c>
      <c r="H60" s="4">
        <v>43433</v>
      </c>
      <c r="I60">
        <f t="shared" si="0"/>
        <v>13</v>
      </c>
      <c r="J60">
        <f t="shared" si="1"/>
        <v>0</v>
      </c>
      <c r="M60">
        <f t="shared" si="2"/>
        <v>0</v>
      </c>
      <c r="N60">
        <f t="shared" si="3"/>
        <v>0</v>
      </c>
      <c r="O60">
        <f t="shared" si="4"/>
        <v>0</v>
      </c>
      <c r="P60">
        <f t="shared" si="5"/>
        <v>0</v>
      </c>
      <c r="Q60">
        <f t="shared" si="6"/>
        <v>0</v>
      </c>
      <c r="R60">
        <f t="shared" si="7"/>
        <v>0</v>
      </c>
      <c r="V60">
        <f>VLOOKUP(A60,'MARGIN REQUIREMNT'!$A$3:$M$210,13,0)</f>
        <v>0.35362500000000002</v>
      </c>
    </row>
    <row r="61" spans="1:22" x14ac:dyDescent="0.2">
      <c r="A61" t="s">
        <v>33</v>
      </c>
      <c r="B61" s="1" t="s">
        <v>238</v>
      </c>
      <c r="C61">
        <v>10</v>
      </c>
      <c r="D61" t="s">
        <v>406</v>
      </c>
      <c r="G61" s="4">
        <v>43420</v>
      </c>
      <c r="H61" s="4">
        <v>43433</v>
      </c>
      <c r="I61">
        <f t="shared" si="0"/>
        <v>13</v>
      </c>
      <c r="J61">
        <f t="shared" si="1"/>
        <v>0</v>
      </c>
      <c r="M61">
        <f t="shared" si="2"/>
        <v>0</v>
      </c>
      <c r="N61">
        <f t="shared" si="3"/>
        <v>0</v>
      </c>
      <c r="O61">
        <f t="shared" si="4"/>
        <v>0</v>
      </c>
      <c r="P61">
        <f t="shared" si="5"/>
        <v>0</v>
      </c>
      <c r="Q61">
        <f t="shared" si="6"/>
        <v>0</v>
      </c>
      <c r="R61">
        <f t="shared" si="7"/>
        <v>0</v>
      </c>
      <c r="V61">
        <f>VLOOKUP(A61,'MARGIN REQUIREMNT'!$A$3:$M$210,13,0)</f>
        <v>3.095475</v>
      </c>
    </row>
    <row r="62" spans="1:22" x14ac:dyDescent="0.2">
      <c r="A62" t="s">
        <v>33</v>
      </c>
      <c r="B62" s="1" t="s">
        <v>238</v>
      </c>
      <c r="C62">
        <v>10</v>
      </c>
      <c r="D62" t="s">
        <v>407</v>
      </c>
      <c r="G62" s="4">
        <v>43420</v>
      </c>
      <c r="H62" s="4">
        <v>43433</v>
      </c>
      <c r="I62">
        <f t="shared" si="0"/>
        <v>13</v>
      </c>
      <c r="J62">
        <f t="shared" si="1"/>
        <v>0</v>
      </c>
      <c r="M62">
        <f t="shared" si="2"/>
        <v>0</v>
      </c>
      <c r="N62">
        <f t="shared" si="3"/>
        <v>0</v>
      </c>
      <c r="O62">
        <f t="shared" si="4"/>
        <v>0</v>
      </c>
      <c r="P62">
        <f t="shared" si="5"/>
        <v>0</v>
      </c>
      <c r="Q62">
        <f t="shared" si="6"/>
        <v>0</v>
      </c>
      <c r="R62">
        <f t="shared" si="7"/>
        <v>0</v>
      </c>
      <c r="V62">
        <f>VLOOKUP(A62,'MARGIN REQUIREMNT'!$A$3:$M$210,13,0)</f>
        <v>3.095475</v>
      </c>
    </row>
    <row r="63" spans="1:22" x14ac:dyDescent="0.2">
      <c r="A63" t="s">
        <v>35</v>
      </c>
      <c r="B63" s="1" t="s">
        <v>239</v>
      </c>
      <c r="C63">
        <v>10</v>
      </c>
      <c r="D63" t="s">
        <v>406</v>
      </c>
      <c r="G63" s="4">
        <v>43420</v>
      </c>
      <c r="H63" s="4">
        <v>43433</v>
      </c>
      <c r="I63">
        <f t="shared" si="0"/>
        <v>13</v>
      </c>
      <c r="J63">
        <f t="shared" si="1"/>
        <v>0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f t="shared" si="6"/>
        <v>0</v>
      </c>
      <c r="R63">
        <f t="shared" si="7"/>
        <v>0</v>
      </c>
      <c r="V63">
        <f>VLOOKUP(A63,'MARGIN REQUIREMNT'!$A$3:$M$210,13,0)</f>
        <v>1.98855</v>
      </c>
    </row>
    <row r="64" spans="1:22" x14ac:dyDescent="0.2">
      <c r="A64" t="s">
        <v>35</v>
      </c>
      <c r="B64" s="1" t="s">
        <v>239</v>
      </c>
      <c r="C64">
        <v>10</v>
      </c>
      <c r="D64" t="s">
        <v>407</v>
      </c>
      <c r="G64" s="4">
        <v>43420</v>
      </c>
      <c r="H64" s="4">
        <v>43433</v>
      </c>
      <c r="I64">
        <f t="shared" si="0"/>
        <v>13</v>
      </c>
      <c r="J64">
        <f t="shared" si="1"/>
        <v>0</v>
      </c>
      <c r="M64">
        <f t="shared" si="2"/>
        <v>0</v>
      </c>
      <c r="N64">
        <f t="shared" si="3"/>
        <v>0</v>
      </c>
      <c r="O64">
        <f t="shared" si="4"/>
        <v>0</v>
      </c>
      <c r="P64">
        <f t="shared" si="5"/>
        <v>0</v>
      </c>
      <c r="Q64">
        <f t="shared" si="6"/>
        <v>0</v>
      </c>
      <c r="R64">
        <f t="shared" si="7"/>
        <v>0</v>
      </c>
      <c r="V64">
        <f>VLOOKUP(A64,'MARGIN REQUIREMNT'!$A$3:$M$210,13,0)</f>
        <v>1.98855</v>
      </c>
    </row>
    <row r="65" spans="1:22" x14ac:dyDescent="0.2">
      <c r="A65" t="s">
        <v>36</v>
      </c>
      <c r="B65" s="1" t="s">
        <v>240</v>
      </c>
      <c r="C65">
        <v>100</v>
      </c>
      <c r="D65" t="s">
        <v>406</v>
      </c>
      <c r="G65" s="4">
        <v>43420</v>
      </c>
      <c r="H65" s="4">
        <v>43433</v>
      </c>
      <c r="I65">
        <f t="shared" si="0"/>
        <v>13</v>
      </c>
      <c r="J65">
        <f t="shared" si="1"/>
        <v>0</v>
      </c>
      <c r="M65">
        <f t="shared" si="2"/>
        <v>0</v>
      </c>
      <c r="N65">
        <f t="shared" si="3"/>
        <v>0</v>
      </c>
      <c r="O65">
        <f t="shared" si="4"/>
        <v>0</v>
      </c>
      <c r="P65">
        <f t="shared" si="5"/>
        <v>0</v>
      </c>
      <c r="Q65">
        <f t="shared" si="6"/>
        <v>0</v>
      </c>
      <c r="R65">
        <f t="shared" si="7"/>
        <v>0</v>
      </c>
      <c r="V65">
        <f>VLOOKUP(A65,'MARGIN REQUIREMNT'!$A$3:$M$210,13,0)</f>
        <v>27.475124999999998</v>
      </c>
    </row>
    <row r="66" spans="1:22" x14ac:dyDescent="0.2">
      <c r="A66" t="s">
        <v>36</v>
      </c>
      <c r="B66" s="1" t="s">
        <v>240</v>
      </c>
      <c r="C66">
        <v>100</v>
      </c>
      <c r="D66" t="s">
        <v>407</v>
      </c>
      <c r="G66" s="4">
        <v>43420</v>
      </c>
      <c r="H66" s="4">
        <v>43433</v>
      </c>
      <c r="I66">
        <f t="shared" ref="I66:I129" si="8">H66-G66</f>
        <v>13</v>
      </c>
      <c r="J66">
        <f t="shared" ref="J66:J129" si="9">MROUND(F66,C66)</f>
        <v>0</v>
      </c>
      <c r="M66">
        <f t="shared" ref="M66:M129" si="10">((I66/365.25)^(1/2))*(F66*L66)</f>
        <v>0</v>
      </c>
      <c r="N66">
        <f t="shared" ref="N66:N129" si="11">IF(D66="CE",F66+M66,F66-M66)</f>
        <v>0</v>
      </c>
      <c r="O66">
        <f t="shared" ref="O66:O129" si="12">IF(D66="CE",F66+M66*2,F66-M66*2)</f>
        <v>0</v>
      </c>
      <c r="P66">
        <f t="shared" ref="P66:P129" si="13">IF(D66="CE",F66+M66*3,F66-M66*3)</f>
        <v>0</v>
      </c>
      <c r="Q66">
        <f t="shared" ref="Q66:Q129" si="14">MROUND(O66,C66)</f>
        <v>0</v>
      </c>
      <c r="R66">
        <f t="shared" ref="R66:R129" si="15">MROUND(P66,C66)</f>
        <v>0</v>
      </c>
      <c r="V66">
        <f>VLOOKUP(A66,'MARGIN REQUIREMNT'!$A$3:$M$210,13,0)</f>
        <v>27.475124999999998</v>
      </c>
    </row>
    <row r="67" spans="1:22" x14ac:dyDescent="0.2">
      <c r="A67" t="s">
        <v>37</v>
      </c>
      <c r="B67" s="1" t="s">
        <v>241</v>
      </c>
      <c r="C67">
        <v>10</v>
      </c>
      <c r="D67" t="s">
        <v>406</v>
      </c>
      <c r="G67" s="4">
        <v>43420</v>
      </c>
      <c r="H67" s="4">
        <v>43433</v>
      </c>
      <c r="I67">
        <f t="shared" si="8"/>
        <v>13</v>
      </c>
      <c r="J67">
        <f t="shared" si="9"/>
        <v>0</v>
      </c>
      <c r="M67">
        <f t="shared" si="10"/>
        <v>0</v>
      </c>
      <c r="N67">
        <f t="shared" si="11"/>
        <v>0</v>
      </c>
      <c r="O67">
        <f t="shared" si="12"/>
        <v>0</v>
      </c>
      <c r="P67">
        <f t="shared" si="13"/>
        <v>0</v>
      </c>
      <c r="Q67">
        <f t="shared" si="14"/>
        <v>0</v>
      </c>
      <c r="R67">
        <f t="shared" si="15"/>
        <v>0</v>
      </c>
      <c r="V67">
        <f>VLOOKUP(A67,'MARGIN REQUIREMNT'!$A$3:$M$210,13,0)</f>
        <v>1.7582249999999999</v>
      </c>
    </row>
    <row r="68" spans="1:22" x14ac:dyDescent="0.2">
      <c r="A68" t="s">
        <v>37</v>
      </c>
      <c r="B68" s="1" t="s">
        <v>241</v>
      </c>
      <c r="C68">
        <v>10</v>
      </c>
      <c r="D68" t="s">
        <v>407</v>
      </c>
      <c r="G68" s="4">
        <v>43420</v>
      </c>
      <c r="H68" s="4">
        <v>43433</v>
      </c>
      <c r="I68">
        <f t="shared" si="8"/>
        <v>13</v>
      </c>
      <c r="J68">
        <f t="shared" si="9"/>
        <v>0</v>
      </c>
      <c r="M68">
        <f t="shared" si="10"/>
        <v>0</v>
      </c>
      <c r="N68">
        <f t="shared" si="11"/>
        <v>0</v>
      </c>
      <c r="O68">
        <f t="shared" si="12"/>
        <v>0</v>
      </c>
      <c r="P68">
        <f t="shared" si="13"/>
        <v>0</v>
      </c>
      <c r="Q68">
        <f t="shared" si="14"/>
        <v>0</v>
      </c>
      <c r="R68">
        <f t="shared" si="15"/>
        <v>0</v>
      </c>
      <c r="V68">
        <f>VLOOKUP(A68,'MARGIN REQUIREMNT'!$A$3:$M$210,13,0)</f>
        <v>1.7582249999999999</v>
      </c>
    </row>
    <row r="69" spans="1:22" x14ac:dyDescent="0.2">
      <c r="A69" t="s">
        <v>38</v>
      </c>
      <c r="B69" s="1" t="s">
        <v>242</v>
      </c>
      <c r="C69">
        <v>10</v>
      </c>
      <c r="D69" t="s">
        <v>406</v>
      </c>
      <c r="G69" s="4">
        <v>43420</v>
      </c>
      <c r="H69" s="4">
        <v>43433</v>
      </c>
      <c r="I69">
        <f t="shared" si="8"/>
        <v>13</v>
      </c>
      <c r="J69">
        <f t="shared" si="9"/>
        <v>0</v>
      </c>
      <c r="M69">
        <f t="shared" si="10"/>
        <v>0</v>
      </c>
      <c r="N69">
        <f t="shared" si="11"/>
        <v>0</v>
      </c>
      <c r="O69">
        <f t="shared" si="12"/>
        <v>0</v>
      </c>
      <c r="P69">
        <f t="shared" si="13"/>
        <v>0</v>
      </c>
      <c r="Q69">
        <f t="shared" si="14"/>
        <v>0</v>
      </c>
      <c r="R69">
        <f t="shared" si="15"/>
        <v>0</v>
      </c>
      <c r="V69">
        <f>VLOOKUP(A69,'MARGIN REQUIREMNT'!$A$3:$M$210,13,0)</f>
        <v>1.4567999999999999</v>
      </c>
    </row>
    <row r="70" spans="1:22" x14ac:dyDescent="0.2">
      <c r="A70" t="s">
        <v>38</v>
      </c>
      <c r="B70" s="1" t="s">
        <v>242</v>
      </c>
      <c r="C70">
        <v>10</v>
      </c>
      <c r="D70" t="s">
        <v>407</v>
      </c>
      <c r="G70" s="4">
        <v>43420</v>
      </c>
      <c r="H70" s="4">
        <v>43433</v>
      </c>
      <c r="I70">
        <f t="shared" si="8"/>
        <v>13</v>
      </c>
      <c r="J70">
        <f t="shared" si="9"/>
        <v>0</v>
      </c>
      <c r="M70">
        <f t="shared" si="10"/>
        <v>0</v>
      </c>
      <c r="N70">
        <f t="shared" si="11"/>
        <v>0</v>
      </c>
      <c r="O70">
        <f t="shared" si="12"/>
        <v>0</v>
      </c>
      <c r="P70">
        <f t="shared" si="13"/>
        <v>0</v>
      </c>
      <c r="Q70">
        <f t="shared" si="14"/>
        <v>0</v>
      </c>
      <c r="R70">
        <f t="shared" si="15"/>
        <v>0</v>
      </c>
      <c r="V70">
        <f>VLOOKUP(A70,'MARGIN REQUIREMNT'!$A$3:$M$210,13,0)</f>
        <v>1.4567999999999999</v>
      </c>
    </row>
    <row r="71" spans="1:22" x14ac:dyDescent="0.2">
      <c r="A71" t="s">
        <v>39</v>
      </c>
      <c r="B71" s="1" t="s">
        <v>243</v>
      </c>
      <c r="C71">
        <v>5</v>
      </c>
      <c r="D71" t="s">
        <v>406</v>
      </c>
      <c r="G71" s="4">
        <v>43420</v>
      </c>
      <c r="H71" s="4">
        <v>43433</v>
      </c>
      <c r="I71">
        <f t="shared" si="8"/>
        <v>13</v>
      </c>
      <c r="J71">
        <f t="shared" si="9"/>
        <v>0</v>
      </c>
      <c r="M71">
        <f t="shared" si="10"/>
        <v>0</v>
      </c>
      <c r="N71">
        <f t="shared" si="11"/>
        <v>0</v>
      </c>
      <c r="O71">
        <f t="shared" si="12"/>
        <v>0</v>
      </c>
      <c r="P71">
        <f t="shared" si="13"/>
        <v>0</v>
      </c>
      <c r="Q71">
        <f t="shared" si="14"/>
        <v>0</v>
      </c>
      <c r="R71">
        <f t="shared" si="15"/>
        <v>0</v>
      </c>
      <c r="V71">
        <f>VLOOKUP(A71,'MARGIN REQUIREMNT'!$A$3:$M$210,13,0)</f>
        <v>1.6302000000000001</v>
      </c>
    </row>
    <row r="72" spans="1:22" x14ac:dyDescent="0.2">
      <c r="A72" t="s">
        <v>39</v>
      </c>
      <c r="B72" s="1" t="s">
        <v>243</v>
      </c>
      <c r="C72">
        <v>5</v>
      </c>
      <c r="D72" t="s">
        <v>407</v>
      </c>
      <c r="G72" s="4">
        <v>43420</v>
      </c>
      <c r="H72" s="4">
        <v>43433</v>
      </c>
      <c r="I72">
        <f t="shared" si="8"/>
        <v>13</v>
      </c>
      <c r="J72">
        <f t="shared" si="9"/>
        <v>0</v>
      </c>
      <c r="M72">
        <f t="shared" si="10"/>
        <v>0</v>
      </c>
      <c r="N72">
        <f t="shared" si="11"/>
        <v>0</v>
      </c>
      <c r="O72">
        <f t="shared" si="12"/>
        <v>0</v>
      </c>
      <c r="P72">
        <f t="shared" si="13"/>
        <v>0</v>
      </c>
      <c r="Q72">
        <f t="shared" si="14"/>
        <v>0</v>
      </c>
      <c r="R72">
        <f t="shared" si="15"/>
        <v>0</v>
      </c>
      <c r="V72">
        <f>VLOOKUP(A72,'MARGIN REQUIREMNT'!$A$3:$M$210,13,0)</f>
        <v>1.6302000000000001</v>
      </c>
    </row>
    <row r="73" spans="1:22" x14ac:dyDescent="0.2">
      <c r="A73" t="s">
        <v>40</v>
      </c>
      <c r="B73" s="1" t="s">
        <v>244</v>
      </c>
      <c r="C73">
        <v>10</v>
      </c>
      <c r="D73" t="s">
        <v>406</v>
      </c>
      <c r="G73" s="4">
        <v>43420</v>
      </c>
      <c r="H73" s="4">
        <v>43433</v>
      </c>
      <c r="I73">
        <f t="shared" si="8"/>
        <v>13</v>
      </c>
      <c r="J73">
        <f t="shared" si="9"/>
        <v>0</v>
      </c>
      <c r="M73">
        <f t="shared" si="10"/>
        <v>0</v>
      </c>
      <c r="N73">
        <f t="shared" si="11"/>
        <v>0</v>
      </c>
      <c r="O73">
        <f t="shared" si="12"/>
        <v>0</v>
      </c>
      <c r="P73">
        <f t="shared" si="13"/>
        <v>0</v>
      </c>
      <c r="Q73">
        <f t="shared" si="14"/>
        <v>0</v>
      </c>
      <c r="R73">
        <f t="shared" si="15"/>
        <v>0</v>
      </c>
      <c r="V73">
        <f>VLOOKUP(A73,'MARGIN REQUIREMNT'!$A$3:$M$210,13,0)</f>
        <v>2.3438249999999998</v>
      </c>
    </row>
    <row r="74" spans="1:22" x14ac:dyDescent="0.2">
      <c r="A74" t="s">
        <v>40</v>
      </c>
      <c r="B74" s="1" t="s">
        <v>244</v>
      </c>
      <c r="C74">
        <v>10</v>
      </c>
      <c r="D74" t="s">
        <v>407</v>
      </c>
      <c r="G74" s="4">
        <v>43420</v>
      </c>
      <c r="H74" s="4">
        <v>43433</v>
      </c>
      <c r="I74">
        <f t="shared" si="8"/>
        <v>13</v>
      </c>
      <c r="J74">
        <f t="shared" si="9"/>
        <v>0</v>
      </c>
      <c r="M74">
        <f t="shared" si="10"/>
        <v>0</v>
      </c>
      <c r="N74">
        <f t="shared" si="11"/>
        <v>0</v>
      </c>
      <c r="O74">
        <f t="shared" si="12"/>
        <v>0</v>
      </c>
      <c r="P74">
        <f t="shared" si="13"/>
        <v>0</v>
      </c>
      <c r="Q74">
        <f t="shared" si="14"/>
        <v>0</v>
      </c>
      <c r="R74">
        <f t="shared" si="15"/>
        <v>0</v>
      </c>
      <c r="V74">
        <f>VLOOKUP(A74,'MARGIN REQUIREMNT'!$A$3:$M$210,13,0)</f>
        <v>2.3438249999999998</v>
      </c>
    </row>
    <row r="75" spans="1:22" x14ac:dyDescent="0.2">
      <c r="A75" t="s">
        <v>41</v>
      </c>
      <c r="B75" s="1" t="s">
        <v>245</v>
      </c>
      <c r="C75">
        <v>5</v>
      </c>
      <c r="D75" t="s">
        <v>406</v>
      </c>
      <c r="G75" s="4">
        <v>43420</v>
      </c>
      <c r="H75" s="4">
        <v>43433</v>
      </c>
      <c r="I75">
        <f t="shared" si="8"/>
        <v>13</v>
      </c>
      <c r="J75">
        <f t="shared" si="9"/>
        <v>0</v>
      </c>
      <c r="M75">
        <f t="shared" si="10"/>
        <v>0</v>
      </c>
      <c r="N75">
        <f t="shared" si="11"/>
        <v>0</v>
      </c>
      <c r="O75">
        <f t="shared" si="12"/>
        <v>0</v>
      </c>
      <c r="P75">
        <f t="shared" si="13"/>
        <v>0</v>
      </c>
      <c r="Q75">
        <f t="shared" si="14"/>
        <v>0</v>
      </c>
      <c r="R75">
        <f t="shared" si="15"/>
        <v>0</v>
      </c>
      <c r="V75">
        <f>VLOOKUP(A75,'MARGIN REQUIREMNT'!$A$3:$M$210,13,0)</f>
        <v>0.71565000000000001</v>
      </c>
    </row>
    <row r="76" spans="1:22" x14ac:dyDescent="0.2">
      <c r="A76" t="s">
        <v>41</v>
      </c>
      <c r="B76" s="1" t="s">
        <v>245</v>
      </c>
      <c r="C76">
        <v>5</v>
      </c>
      <c r="D76" t="s">
        <v>407</v>
      </c>
      <c r="G76" s="4">
        <v>43420</v>
      </c>
      <c r="H76" s="4">
        <v>43433</v>
      </c>
      <c r="I76">
        <f t="shared" si="8"/>
        <v>13</v>
      </c>
      <c r="J76">
        <f t="shared" si="9"/>
        <v>0</v>
      </c>
      <c r="M76">
        <f t="shared" si="10"/>
        <v>0</v>
      </c>
      <c r="N76">
        <f t="shared" si="11"/>
        <v>0</v>
      </c>
      <c r="O76">
        <f t="shared" si="12"/>
        <v>0</v>
      </c>
      <c r="P76">
        <f t="shared" si="13"/>
        <v>0</v>
      </c>
      <c r="Q76">
        <f t="shared" si="14"/>
        <v>0</v>
      </c>
      <c r="R76">
        <f t="shared" si="15"/>
        <v>0</v>
      </c>
      <c r="V76">
        <f>VLOOKUP(A76,'MARGIN REQUIREMNT'!$A$3:$M$210,13,0)</f>
        <v>0.71565000000000001</v>
      </c>
    </row>
    <row r="77" spans="1:22" x14ac:dyDescent="0.2">
      <c r="A77" t="s">
        <v>42</v>
      </c>
      <c r="B77" s="1" t="s">
        <v>246</v>
      </c>
      <c r="C77">
        <v>20</v>
      </c>
      <c r="D77" t="s">
        <v>406</v>
      </c>
      <c r="G77" s="4">
        <v>43420</v>
      </c>
      <c r="H77" s="4">
        <v>43433</v>
      </c>
      <c r="I77">
        <f t="shared" si="8"/>
        <v>13</v>
      </c>
      <c r="J77">
        <f t="shared" si="9"/>
        <v>0</v>
      </c>
      <c r="M77">
        <f t="shared" si="10"/>
        <v>0</v>
      </c>
      <c r="N77">
        <f t="shared" si="11"/>
        <v>0</v>
      </c>
      <c r="O77">
        <f t="shared" si="12"/>
        <v>0</v>
      </c>
      <c r="P77">
        <f t="shared" si="13"/>
        <v>0</v>
      </c>
      <c r="Q77">
        <f t="shared" si="14"/>
        <v>0</v>
      </c>
      <c r="R77">
        <f t="shared" si="15"/>
        <v>0</v>
      </c>
      <c r="V77">
        <f>VLOOKUP(A77,'MARGIN REQUIREMNT'!$A$3:$M$210,13,0)</f>
        <v>5.8086754285714282</v>
      </c>
    </row>
    <row r="78" spans="1:22" x14ac:dyDescent="0.2">
      <c r="A78" t="s">
        <v>42</v>
      </c>
      <c r="B78" s="1" t="s">
        <v>246</v>
      </c>
      <c r="C78">
        <v>20</v>
      </c>
      <c r="D78" t="s">
        <v>407</v>
      </c>
      <c r="G78" s="4">
        <v>43420</v>
      </c>
      <c r="H78" s="4">
        <v>43433</v>
      </c>
      <c r="I78">
        <f t="shared" si="8"/>
        <v>13</v>
      </c>
      <c r="J78">
        <f t="shared" si="9"/>
        <v>0</v>
      </c>
      <c r="M78">
        <f t="shared" si="10"/>
        <v>0</v>
      </c>
      <c r="N78">
        <f t="shared" si="11"/>
        <v>0</v>
      </c>
      <c r="O78">
        <f t="shared" si="12"/>
        <v>0</v>
      </c>
      <c r="P78">
        <f t="shared" si="13"/>
        <v>0</v>
      </c>
      <c r="Q78">
        <f t="shared" si="14"/>
        <v>0</v>
      </c>
      <c r="R78">
        <f t="shared" si="15"/>
        <v>0</v>
      </c>
      <c r="V78">
        <f>VLOOKUP(A78,'MARGIN REQUIREMNT'!$A$3:$M$210,13,0)</f>
        <v>5.8086754285714282</v>
      </c>
    </row>
    <row r="79" spans="1:22" x14ac:dyDescent="0.2">
      <c r="A79" t="s">
        <v>43</v>
      </c>
      <c r="B79" s="1" t="s">
        <v>247</v>
      </c>
      <c r="C79">
        <v>20</v>
      </c>
      <c r="D79" t="s">
        <v>406</v>
      </c>
      <c r="G79" s="4">
        <v>43420</v>
      </c>
      <c r="H79" s="4">
        <v>43433</v>
      </c>
      <c r="I79">
        <f t="shared" si="8"/>
        <v>13</v>
      </c>
      <c r="J79">
        <f t="shared" si="9"/>
        <v>0</v>
      </c>
      <c r="M79">
        <f t="shared" si="10"/>
        <v>0</v>
      </c>
      <c r="N79">
        <f t="shared" si="11"/>
        <v>0</v>
      </c>
      <c r="O79">
        <f t="shared" si="12"/>
        <v>0</v>
      </c>
      <c r="P79">
        <f t="shared" si="13"/>
        <v>0</v>
      </c>
      <c r="Q79">
        <f t="shared" si="14"/>
        <v>0</v>
      </c>
      <c r="R79">
        <f t="shared" si="15"/>
        <v>0</v>
      </c>
      <c r="V79">
        <f>VLOOKUP(A79,'MARGIN REQUIREMNT'!$A$3:$M$210,13,0)</f>
        <v>4.1749025454545459</v>
      </c>
    </row>
    <row r="80" spans="1:22" x14ac:dyDescent="0.2">
      <c r="A80" t="s">
        <v>43</v>
      </c>
      <c r="B80" s="1" t="s">
        <v>247</v>
      </c>
      <c r="C80">
        <v>20</v>
      </c>
      <c r="D80" t="s">
        <v>407</v>
      </c>
      <c r="G80" s="4">
        <v>43420</v>
      </c>
      <c r="H80" s="4">
        <v>43433</v>
      </c>
      <c r="I80">
        <f t="shared" si="8"/>
        <v>13</v>
      </c>
      <c r="J80">
        <f t="shared" si="9"/>
        <v>0</v>
      </c>
      <c r="M80">
        <f t="shared" si="10"/>
        <v>0</v>
      </c>
      <c r="N80">
        <f t="shared" si="11"/>
        <v>0</v>
      </c>
      <c r="O80">
        <f t="shared" si="12"/>
        <v>0</v>
      </c>
      <c r="P80">
        <f t="shared" si="13"/>
        <v>0</v>
      </c>
      <c r="Q80">
        <f t="shared" si="14"/>
        <v>0</v>
      </c>
      <c r="R80">
        <f t="shared" si="15"/>
        <v>0</v>
      </c>
      <c r="V80">
        <f>VLOOKUP(A80,'MARGIN REQUIREMNT'!$A$3:$M$210,13,0)</f>
        <v>4.1749025454545459</v>
      </c>
    </row>
    <row r="81" spans="1:22" x14ac:dyDescent="0.2">
      <c r="A81" t="s">
        <v>44</v>
      </c>
      <c r="B81" s="1" t="s">
        <v>248</v>
      </c>
      <c r="C81">
        <v>20</v>
      </c>
      <c r="D81" t="s">
        <v>406</v>
      </c>
      <c r="G81" s="4">
        <v>43420</v>
      </c>
      <c r="H81" s="4">
        <v>43433</v>
      </c>
      <c r="I81">
        <f t="shared" si="8"/>
        <v>13</v>
      </c>
      <c r="J81">
        <f t="shared" si="9"/>
        <v>0</v>
      </c>
      <c r="M81">
        <f t="shared" si="10"/>
        <v>0</v>
      </c>
      <c r="N81">
        <f t="shared" si="11"/>
        <v>0</v>
      </c>
      <c r="O81">
        <f t="shared" si="12"/>
        <v>0</v>
      </c>
      <c r="P81">
        <f t="shared" si="13"/>
        <v>0</v>
      </c>
      <c r="Q81">
        <f t="shared" si="14"/>
        <v>0</v>
      </c>
      <c r="R81">
        <f t="shared" si="15"/>
        <v>0</v>
      </c>
      <c r="V81">
        <f>VLOOKUP(A81,'MARGIN REQUIREMNT'!$A$3:$M$210,13,0)</f>
        <v>3.3848525454545451</v>
      </c>
    </row>
    <row r="82" spans="1:22" x14ac:dyDescent="0.2">
      <c r="A82" t="s">
        <v>44</v>
      </c>
      <c r="B82" s="1" t="s">
        <v>248</v>
      </c>
      <c r="C82">
        <v>20</v>
      </c>
      <c r="D82" t="s">
        <v>407</v>
      </c>
      <c r="G82" s="4">
        <v>43420</v>
      </c>
      <c r="H82" s="4">
        <v>43433</v>
      </c>
      <c r="I82">
        <f t="shared" si="8"/>
        <v>13</v>
      </c>
      <c r="J82">
        <f t="shared" si="9"/>
        <v>0</v>
      </c>
      <c r="M82">
        <f t="shared" si="10"/>
        <v>0</v>
      </c>
      <c r="N82">
        <f t="shared" si="11"/>
        <v>0</v>
      </c>
      <c r="O82">
        <f t="shared" si="12"/>
        <v>0</v>
      </c>
      <c r="P82">
        <f t="shared" si="13"/>
        <v>0</v>
      </c>
      <c r="Q82">
        <f t="shared" si="14"/>
        <v>0</v>
      </c>
      <c r="R82">
        <f t="shared" si="15"/>
        <v>0</v>
      </c>
      <c r="V82">
        <f>VLOOKUP(A82,'MARGIN REQUIREMNT'!$A$3:$M$210,13,0)</f>
        <v>3.3848525454545451</v>
      </c>
    </row>
    <row r="83" spans="1:22" x14ac:dyDescent="0.2">
      <c r="A83" t="s">
        <v>45</v>
      </c>
      <c r="B83" s="1" t="s">
        <v>249</v>
      </c>
      <c r="C83">
        <v>2.5</v>
      </c>
      <c r="D83" t="s">
        <v>406</v>
      </c>
      <c r="G83" s="4">
        <v>43420</v>
      </c>
      <c r="H83" s="4">
        <v>43433</v>
      </c>
      <c r="I83">
        <f t="shared" si="8"/>
        <v>13</v>
      </c>
      <c r="J83">
        <f t="shared" si="9"/>
        <v>0</v>
      </c>
      <c r="M83">
        <f t="shared" si="10"/>
        <v>0</v>
      </c>
      <c r="N83">
        <f t="shared" si="11"/>
        <v>0</v>
      </c>
      <c r="O83">
        <f t="shared" si="12"/>
        <v>0</v>
      </c>
      <c r="P83">
        <f t="shared" si="13"/>
        <v>0</v>
      </c>
      <c r="Q83">
        <f t="shared" si="14"/>
        <v>0</v>
      </c>
      <c r="R83">
        <f t="shared" si="15"/>
        <v>0</v>
      </c>
      <c r="V83">
        <f>VLOOKUP(A83,'MARGIN REQUIREMNT'!$A$3:$M$210,13,0)</f>
        <v>0.18533339999999998</v>
      </c>
    </row>
    <row r="84" spans="1:22" x14ac:dyDescent="0.2">
      <c r="A84" t="s">
        <v>45</v>
      </c>
      <c r="B84" s="1" t="s">
        <v>249</v>
      </c>
      <c r="C84">
        <v>2.5</v>
      </c>
      <c r="D84" t="s">
        <v>407</v>
      </c>
      <c r="G84" s="4">
        <v>43420</v>
      </c>
      <c r="H84" s="4">
        <v>43433</v>
      </c>
      <c r="I84">
        <f t="shared" si="8"/>
        <v>13</v>
      </c>
      <c r="J84">
        <f t="shared" si="9"/>
        <v>0</v>
      </c>
      <c r="M84">
        <f t="shared" si="10"/>
        <v>0</v>
      </c>
      <c r="N84">
        <f t="shared" si="11"/>
        <v>0</v>
      </c>
      <c r="O84">
        <f t="shared" si="12"/>
        <v>0</v>
      </c>
      <c r="P84">
        <f t="shared" si="13"/>
        <v>0</v>
      </c>
      <c r="Q84">
        <f t="shared" si="14"/>
        <v>0</v>
      </c>
      <c r="R84">
        <f t="shared" si="15"/>
        <v>0</v>
      </c>
      <c r="V84">
        <f>VLOOKUP(A84,'MARGIN REQUIREMNT'!$A$3:$M$210,13,0)</f>
        <v>0.18533339999999998</v>
      </c>
    </row>
    <row r="85" spans="1:22" x14ac:dyDescent="0.2">
      <c r="A85" t="s">
        <v>48</v>
      </c>
      <c r="B85" s="1" t="s">
        <v>284</v>
      </c>
      <c r="C85">
        <v>10</v>
      </c>
      <c r="D85" t="s">
        <v>406</v>
      </c>
      <c r="G85" s="4">
        <v>43420</v>
      </c>
      <c r="H85" s="4">
        <v>43433</v>
      </c>
      <c r="I85">
        <f t="shared" si="8"/>
        <v>13</v>
      </c>
      <c r="J85">
        <f t="shared" si="9"/>
        <v>0</v>
      </c>
      <c r="M85">
        <f t="shared" si="10"/>
        <v>0</v>
      </c>
      <c r="N85">
        <f t="shared" si="11"/>
        <v>0</v>
      </c>
      <c r="O85">
        <f t="shared" si="12"/>
        <v>0</v>
      </c>
      <c r="P85">
        <f t="shared" si="13"/>
        <v>0</v>
      </c>
      <c r="Q85">
        <f t="shared" si="14"/>
        <v>0</v>
      </c>
      <c r="R85">
        <f t="shared" si="15"/>
        <v>0</v>
      </c>
      <c r="V85">
        <f>VLOOKUP(A85,'MARGIN REQUIREMNT'!$A$3:$M$210,13,0)</f>
        <v>2.9772750000000001</v>
      </c>
    </row>
    <row r="86" spans="1:22" x14ac:dyDescent="0.2">
      <c r="A86" t="s">
        <v>48</v>
      </c>
      <c r="B86" s="1" t="s">
        <v>284</v>
      </c>
      <c r="C86">
        <v>10</v>
      </c>
      <c r="D86" t="s">
        <v>407</v>
      </c>
      <c r="G86" s="4">
        <v>43420</v>
      </c>
      <c r="H86" s="4">
        <v>43433</v>
      </c>
      <c r="I86">
        <f t="shared" si="8"/>
        <v>13</v>
      </c>
      <c r="J86">
        <f t="shared" si="9"/>
        <v>0</v>
      </c>
      <c r="M86">
        <f t="shared" si="10"/>
        <v>0</v>
      </c>
      <c r="N86">
        <f t="shared" si="11"/>
        <v>0</v>
      </c>
      <c r="O86">
        <f t="shared" si="12"/>
        <v>0</v>
      </c>
      <c r="P86">
        <f t="shared" si="13"/>
        <v>0</v>
      </c>
      <c r="Q86">
        <f t="shared" si="14"/>
        <v>0</v>
      </c>
      <c r="R86">
        <f t="shared" si="15"/>
        <v>0</v>
      </c>
      <c r="V86">
        <f>VLOOKUP(A86,'MARGIN REQUIREMNT'!$A$3:$M$210,13,0)</f>
        <v>2.9772750000000001</v>
      </c>
    </row>
    <row r="87" spans="1:22" x14ac:dyDescent="0.2">
      <c r="A87" t="s">
        <v>49</v>
      </c>
      <c r="B87" s="1" t="s">
        <v>283</v>
      </c>
      <c r="C87">
        <v>5</v>
      </c>
      <c r="D87" t="s">
        <v>406</v>
      </c>
      <c r="G87" s="4">
        <v>43420</v>
      </c>
      <c r="H87" s="4">
        <v>43433</v>
      </c>
      <c r="I87">
        <f t="shared" si="8"/>
        <v>13</v>
      </c>
      <c r="J87">
        <f t="shared" si="9"/>
        <v>0</v>
      </c>
      <c r="M87">
        <f t="shared" si="10"/>
        <v>0</v>
      </c>
      <c r="N87">
        <f t="shared" si="11"/>
        <v>0</v>
      </c>
      <c r="O87">
        <f t="shared" si="12"/>
        <v>0</v>
      </c>
      <c r="P87">
        <f t="shared" si="13"/>
        <v>0</v>
      </c>
      <c r="Q87">
        <f t="shared" si="14"/>
        <v>0</v>
      </c>
      <c r="R87">
        <f t="shared" si="15"/>
        <v>0</v>
      </c>
      <c r="V87">
        <f>VLOOKUP(A87,'MARGIN REQUIREMNT'!$A$3:$M$210,13,0)</f>
        <v>1.2830999999999999</v>
      </c>
    </row>
    <row r="88" spans="1:22" x14ac:dyDescent="0.2">
      <c r="A88" t="s">
        <v>49</v>
      </c>
      <c r="B88" s="1" t="s">
        <v>283</v>
      </c>
      <c r="C88">
        <v>5</v>
      </c>
      <c r="D88" t="s">
        <v>407</v>
      </c>
      <c r="G88" s="4">
        <v>43420</v>
      </c>
      <c r="H88" s="4">
        <v>43433</v>
      </c>
      <c r="I88">
        <f t="shared" si="8"/>
        <v>13</v>
      </c>
      <c r="J88">
        <f t="shared" si="9"/>
        <v>0</v>
      </c>
      <c r="M88">
        <f t="shared" si="10"/>
        <v>0</v>
      </c>
      <c r="N88">
        <f t="shared" si="11"/>
        <v>0</v>
      </c>
      <c r="O88">
        <f t="shared" si="12"/>
        <v>0</v>
      </c>
      <c r="P88">
        <f t="shared" si="13"/>
        <v>0</v>
      </c>
      <c r="Q88">
        <f t="shared" si="14"/>
        <v>0</v>
      </c>
      <c r="R88">
        <f t="shared" si="15"/>
        <v>0</v>
      </c>
      <c r="V88">
        <f>VLOOKUP(A88,'MARGIN REQUIREMNT'!$A$3:$M$210,13,0)</f>
        <v>1.2830999999999999</v>
      </c>
    </row>
    <row r="89" spans="1:22" x14ac:dyDescent="0.2">
      <c r="A89" t="s">
        <v>50</v>
      </c>
      <c r="B89" s="1" t="s">
        <v>388</v>
      </c>
      <c r="C89">
        <v>20</v>
      </c>
      <c r="D89" t="s">
        <v>406</v>
      </c>
      <c r="G89" s="4">
        <v>43420</v>
      </c>
      <c r="H89" s="4">
        <v>43433</v>
      </c>
      <c r="I89">
        <f t="shared" si="8"/>
        <v>13</v>
      </c>
      <c r="J89">
        <f t="shared" si="9"/>
        <v>0</v>
      </c>
      <c r="M89">
        <f t="shared" si="10"/>
        <v>0</v>
      </c>
      <c r="N89">
        <f t="shared" si="11"/>
        <v>0</v>
      </c>
      <c r="O89">
        <f t="shared" si="12"/>
        <v>0</v>
      </c>
      <c r="P89">
        <f t="shared" si="13"/>
        <v>0</v>
      </c>
      <c r="Q89">
        <f t="shared" si="14"/>
        <v>0</v>
      </c>
      <c r="R89">
        <f t="shared" si="15"/>
        <v>0</v>
      </c>
      <c r="V89">
        <f>VLOOKUP(A89,'MARGIN REQUIREMNT'!$A$3:$M$210,13,0)</f>
        <v>5.4250499999999997</v>
      </c>
    </row>
    <row r="90" spans="1:22" x14ac:dyDescent="0.2">
      <c r="A90" t="s">
        <v>50</v>
      </c>
      <c r="B90" s="1" t="s">
        <v>388</v>
      </c>
      <c r="C90">
        <v>20</v>
      </c>
      <c r="D90" t="s">
        <v>407</v>
      </c>
      <c r="G90" s="4">
        <v>43420</v>
      </c>
      <c r="H90" s="4">
        <v>43433</v>
      </c>
      <c r="I90">
        <f t="shared" si="8"/>
        <v>13</v>
      </c>
      <c r="J90">
        <f t="shared" si="9"/>
        <v>0</v>
      </c>
      <c r="M90">
        <f t="shared" si="10"/>
        <v>0</v>
      </c>
      <c r="N90">
        <f t="shared" si="11"/>
        <v>0</v>
      </c>
      <c r="O90">
        <f t="shared" si="12"/>
        <v>0</v>
      </c>
      <c r="P90">
        <f t="shared" si="13"/>
        <v>0</v>
      </c>
      <c r="Q90">
        <f t="shared" si="14"/>
        <v>0</v>
      </c>
      <c r="R90">
        <f t="shared" si="15"/>
        <v>0</v>
      </c>
      <c r="V90">
        <f>VLOOKUP(A90,'MARGIN REQUIREMNT'!$A$3:$M$210,13,0)</f>
        <v>5.4250499999999997</v>
      </c>
    </row>
    <row r="91" spans="1:22" x14ac:dyDescent="0.2">
      <c r="A91" t="s">
        <v>52</v>
      </c>
      <c r="B91" s="1" t="s">
        <v>282</v>
      </c>
      <c r="C91">
        <v>20</v>
      </c>
      <c r="D91" t="s">
        <v>406</v>
      </c>
      <c r="G91" s="4">
        <v>43420</v>
      </c>
      <c r="H91" s="4">
        <v>43433</v>
      </c>
      <c r="I91">
        <f t="shared" si="8"/>
        <v>13</v>
      </c>
      <c r="J91">
        <f t="shared" si="9"/>
        <v>0</v>
      </c>
      <c r="M91">
        <f t="shared" si="10"/>
        <v>0</v>
      </c>
      <c r="N91">
        <f t="shared" si="11"/>
        <v>0</v>
      </c>
      <c r="O91">
        <f t="shared" si="12"/>
        <v>0</v>
      </c>
      <c r="P91">
        <f t="shared" si="13"/>
        <v>0</v>
      </c>
      <c r="Q91">
        <f t="shared" si="14"/>
        <v>0</v>
      </c>
      <c r="R91">
        <f t="shared" si="15"/>
        <v>0</v>
      </c>
      <c r="V91">
        <f>VLOOKUP(A91,'MARGIN REQUIREMNT'!$A$3:$M$210,13,0)</f>
        <v>3.770775</v>
      </c>
    </row>
    <row r="92" spans="1:22" x14ac:dyDescent="0.2">
      <c r="A92" t="s">
        <v>52</v>
      </c>
      <c r="B92" s="1" t="s">
        <v>282</v>
      </c>
      <c r="C92">
        <v>20</v>
      </c>
      <c r="D92" t="s">
        <v>407</v>
      </c>
      <c r="G92" s="4">
        <v>43420</v>
      </c>
      <c r="H92" s="4">
        <v>43433</v>
      </c>
      <c r="I92">
        <f t="shared" si="8"/>
        <v>13</v>
      </c>
      <c r="J92">
        <f t="shared" si="9"/>
        <v>0</v>
      </c>
      <c r="M92">
        <f t="shared" si="10"/>
        <v>0</v>
      </c>
      <c r="N92">
        <f t="shared" si="11"/>
        <v>0</v>
      </c>
      <c r="O92">
        <f t="shared" si="12"/>
        <v>0</v>
      </c>
      <c r="P92">
        <f t="shared" si="13"/>
        <v>0</v>
      </c>
      <c r="Q92">
        <f t="shared" si="14"/>
        <v>0</v>
      </c>
      <c r="R92">
        <f t="shared" si="15"/>
        <v>0</v>
      </c>
      <c r="V92">
        <f>VLOOKUP(A92,'MARGIN REQUIREMNT'!$A$3:$M$210,13,0)</f>
        <v>3.770775</v>
      </c>
    </row>
    <row r="93" spans="1:22" x14ac:dyDescent="0.2">
      <c r="A93" t="s">
        <v>52</v>
      </c>
      <c r="B93" s="1" t="s">
        <v>282</v>
      </c>
      <c r="C93">
        <v>20</v>
      </c>
      <c r="D93" t="s">
        <v>406</v>
      </c>
      <c r="G93" s="4">
        <v>43420</v>
      </c>
      <c r="H93" s="4">
        <v>43433</v>
      </c>
      <c r="I93">
        <f t="shared" si="8"/>
        <v>13</v>
      </c>
      <c r="J93">
        <f t="shared" si="9"/>
        <v>0</v>
      </c>
      <c r="M93">
        <f t="shared" si="10"/>
        <v>0</v>
      </c>
      <c r="N93">
        <f t="shared" si="11"/>
        <v>0</v>
      </c>
      <c r="O93">
        <f t="shared" si="12"/>
        <v>0</v>
      </c>
      <c r="P93">
        <f t="shared" si="13"/>
        <v>0</v>
      </c>
      <c r="Q93">
        <f t="shared" si="14"/>
        <v>0</v>
      </c>
      <c r="R93">
        <f t="shared" si="15"/>
        <v>0</v>
      </c>
      <c r="V93">
        <f>VLOOKUP(A93,'MARGIN REQUIREMNT'!$A$3:$M$210,13,0)</f>
        <v>3.770775</v>
      </c>
    </row>
    <row r="94" spans="1:22" x14ac:dyDescent="0.2">
      <c r="A94" t="s">
        <v>52</v>
      </c>
      <c r="B94" s="1" t="s">
        <v>282</v>
      </c>
      <c r="C94">
        <v>20</v>
      </c>
      <c r="D94" t="s">
        <v>407</v>
      </c>
      <c r="G94" s="4">
        <v>43420</v>
      </c>
      <c r="H94" s="4">
        <v>43433</v>
      </c>
      <c r="I94">
        <f t="shared" si="8"/>
        <v>13</v>
      </c>
      <c r="J94">
        <f t="shared" si="9"/>
        <v>0</v>
      </c>
      <c r="M94">
        <f t="shared" si="10"/>
        <v>0</v>
      </c>
      <c r="N94">
        <f t="shared" si="11"/>
        <v>0</v>
      </c>
      <c r="O94">
        <f t="shared" si="12"/>
        <v>0</v>
      </c>
      <c r="P94">
        <f t="shared" si="13"/>
        <v>0</v>
      </c>
      <c r="Q94">
        <f t="shared" si="14"/>
        <v>0</v>
      </c>
      <c r="R94">
        <f t="shared" si="15"/>
        <v>0</v>
      </c>
      <c r="V94">
        <f>VLOOKUP(A94,'MARGIN REQUIREMNT'!$A$3:$M$210,13,0)</f>
        <v>3.770775</v>
      </c>
    </row>
    <row r="95" spans="1:22" x14ac:dyDescent="0.2">
      <c r="A95" t="s">
        <v>53</v>
      </c>
      <c r="B95" s="1" t="s">
        <v>353</v>
      </c>
      <c r="C95">
        <v>10</v>
      </c>
      <c r="D95" t="s">
        <v>406</v>
      </c>
      <c r="G95" s="4">
        <v>43420</v>
      </c>
      <c r="H95" s="4">
        <v>43433</v>
      </c>
      <c r="I95">
        <f t="shared" si="8"/>
        <v>13</v>
      </c>
      <c r="J95">
        <f t="shared" si="9"/>
        <v>0</v>
      </c>
      <c r="M95">
        <f t="shared" si="10"/>
        <v>0</v>
      </c>
      <c r="N95">
        <f t="shared" si="11"/>
        <v>0</v>
      </c>
      <c r="O95">
        <f t="shared" si="12"/>
        <v>0</v>
      </c>
      <c r="P95">
        <f t="shared" si="13"/>
        <v>0</v>
      </c>
      <c r="Q95">
        <f t="shared" si="14"/>
        <v>0</v>
      </c>
      <c r="R95">
        <f t="shared" si="15"/>
        <v>0</v>
      </c>
      <c r="V95">
        <f>VLOOKUP(A95,'MARGIN REQUIREMNT'!$A$3:$M$210,13,0)</f>
        <v>1.8105119999999999</v>
      </c>
    </row>
    <row r="96" spans="1:22" x14ac:dyDescent="0.2">
      <c r="A96" t="s">
        <v>53</v>
      </c>
      <c r="B96" s="1" t="s">
        <v>353</v>
      </c>
      <c r="C96">
        <v>10</v>
      </c>
      <c r="D96" t="s">
        <v>407</v>
      </c>
      <c r="G96" s="4">
        <v>43420</v>
      </c>
      <c r="H96" s="4">
        <v>43433</v>
      </c>
      <c r="I96">
        <f t="shared" si="8"/>
        <v>13</v>
      </c>
      <c r="J96">
        <f t="shared" si="9"/>
        <v>0</v>
      </c>
      <c r="M96">
        <f t="shared" si="10"/>
        <v>0</v>
      </c>
      <c r="N96">
        <f t="shared" si="11"/>
        <v>0</v>
      </c>
      <c r="O96">
        <f t="shared" si="12"/>
        <v>0</v>
      </c>
      <c r="P96">
        <f t="shared" si="13"/>
        <v>0</v>
      </c>
      <c r="Q96">
        <f t="shared" si="14"/>
        <v>0</v>
      </c>
      <c r="R96">
        <f t="shared" si="15"/>
        <v>0</v>
      </c>
      <c r="V96">
        <f>VLOOKUP(A96,'MARGIN REQUIREMNT'!$A$3:$M$210,13,0)</f>
        <v>1.8105119999999999</v>
      </c>
    </row>
    <row r="97" spans="1:22" x14ac:dyDescent="0.2">
      <c r="A97" t="s">
        <v>56</v>
      </c>
      <c r="B97" s="1" t="s">
        <v>288</v>
      </c>
      <c r="C97">
        <v>10</v>
      </c>
      <c r="D97" t="s">
        <v>406</v>
      </c>
      <c r="G97" s="4">
        <v>43420</v>
      </c>
      <c r="H97" s="4">
        <v>43433</v>
      </c>
      <c r="I97">
        <f t="shared" si="8"/>
        <v>13</v>
      </c>
      <c r="J97">
        <f t="shared" si="9"/>
        <v>0</v>
      </c>
      <c r="M97">
        <f t="shared" si="10"/>
        <v>0</v>
      </c>
      <c r="N97">
        <f t="shared" si="11"/>
        <v>0</v>
      </c>
      <c r="O97">
        <f t="shared" si="12"/>
        <v>0</v>
      </c>
      <c r="P97">
        <f t="shared" si="13"/>
        <v>0</v>
      </c>
      <c r="Q97">
        <f t="shared" si="14"/>
        <v>0</v>
      </c>
      <c r="R97">
        <f t="shared" si="15"/>
        <v>0</v>
      </c>
      <c r="V97">
        <f>VLOOKUP(A97,'MARGIN REQUIREMNT'!$A$3:$M$210,13,0)</f>
        <v>3.8170511999999999</v>
      </c>
    </row>
    <row r="98" spans="1:22" x14ac:dyDescent="0.2">
      <c r="A98" t="s">
        <v>56</v>
      </c>
      <c r="B98" s="1" t="s">
        <v>288</v>
      </c>
      <c r="C98">
        <v>10</v>
      </c>
      <c r="D98" t="s">
        <v>407</v>
      </c>
      <c r="G98" s="4">
        <v>43420</v>
      </c>
      <c r="H98" s="4">
        <v>43433</v>
      </c>
      <c r="I98">
        <f t="shared" si="8"/>
        <v>13</v>
      </c>
      <c r="J98">
        <f t="shared" si="9"/>
        <v>0</v>
      </c>
      <c r="M98">
        <f t="shared" si="10"/>
        <v>0</v>
      </c>
      <c r="N98">
        <f t="shared" si="11"/>
        <v>0</v>
      </c>
      <c r="O98">
        <f t="shared" si="12"/>
        <v>0</v>
      </c>
      <c r="P98">
        <f t="shared" si="13"/>
        <v>0</v>
      </c>
      <c r="Q98">
        <f t="shared" si="14"/>
        <v>0</v>
      </c>
      <c r="R98">
        <f t="shared" si="15"/>
        <v>0</v>
      </c>
      <c r="V98">
        <f>VLOOKUP(A98,'MARGIN REQUIREMNT'!$A$3:$M$210,13,0)</f>
        <v>3.8170511999999999</v>
      </c>
    </row>
    <row r="99" spans="1:22" x14ac:dyDescent="0.2">
      <c r="A99" t="s">
        <v>57</v>
      </c>
      <c r="B99" s="1" t="s">
        <v>354</v>
      </c>
      <c r="C99">
        <v>1</v>
      </c>
      <c r="D99" t="s">
        <v>406</v>
      </c>
      <c r="G99" s="4">
        <v>43420</v>
      </c>
      <c r="H99" s="4">
        <v>43433</v>
      </c>
      <c r="I99">
        <f t="shared" si="8"/>
        <v>13</v>
      </c>
      <c r="J99">
        <f t="shared" si="9"/>
        <v>0</v>
      </c>
      <c r="M99">
        <f t="shared" si="10"/>
        <v>0</v>
      </c>
      <c r="N99">
        <f t="shared" si="11"/>
        <v>0</v>
      </c>
      <c r="O99">
        <f t="shared" si="12"/>
        <v>0</v>
      </c>
      <c r="P99">
        <f t="shared" si="13"/>
        <v>0</v>
      </c>
      <c r="Q99">
        <f t="shared" si="14"/>
        <v>0</v>
      </c>
      <c r="R99">
        <f t="shared" si="15"/>
        <v>0</v>
      </c>
      <c r="V99">
        <f>VLOOKUP(A99,'MARGIN REQUIREMNT'!$A$3:$M$210,13,0)</f>
        <v>0.31769999999999998</v>
      </c>
    </row>
    <row r="100" spans="1:22" x14ac:dyDescent="0.2">
      <c r="A100" t="s">
        <v>57</v>
      </c>
      <c r="B100" s="1" t="s">
        <v>354</v>
      </c>
      <c r="C100">
        <v>1</v>
      </c>
      <c r="D100" t="s">
        <v>407</v>
      </c>
      <c r="G100" s="4">
        <v>43420</v>
      </c>
      <c r="H100" s="4">
        <v>43433</v>
      </c>
      <c r="I100">
        <f t="shared" si="8"/>
        <v>13</v>
      </c>
      <c r="J100">
        <f t="shared" si="9"/>
        <v>0</v>
      </c>
      <c r="M100">
        <f t="shared" si="10"/>
        <v>0</v>
      </c>
      <c r="N100">
        <f t="shared" si="11"/>
        <v>0</v>
      </c>
      <c r="O100">
        <f t="shared" si="12"/>
        <v>0</v>
      </c>
      <c r="P100">
        <f t="shared" si="13"/>
        <v>0</v>
      </c>
      <c r="Q100">
        <f t="shared" si="14"/>
        <v>0</v>
      </c>
      <c r="R100">
        <f t="shared" si="15"/>
        <v>0</v>
      </c>
      <c r="V100">
        <f>VLOOKUP(A100,'MARGIN REQUIREMNT'!$A$3:$M$210,13,0)</f>
        <v>0.31769999999999998</v>
      </c>
    </row>
    <row r="101" spans="1:22" x14ac:dyDescent="0.2">
      <c r="A101" t="s">
        <v>58</v>
      </c>
      <c r="B101" s="1" t="s">
        <v>289</v>
      </c>
      <c r="C101">
        <v>20</v>
      </c>
      <c r="D101" t="s">
        <v>406</v>
      </c>
      <c r="G101" s="4">
        <v>43420</v>
      </c>
      <c r="H101" s="4">
        <v>43433</v>
      </c>
      <c r="I101">
        <f t="shared" si="8"/>
        <v>13</v>
      </c>
      <c r="J101">
        <f t="shared" si="9"/>
        <v>0</v>
      </c>
      <c r="M101">
        <f t="shared" si="10"/>
        <v>0</v>
      </c>
      <c r="N101">
        <f t="shared" si="11"/>
        <v>0</v>
      </c>
      <c r="O101">
        <f t="shared" si="12"/>
        <v>0</v>
      </c>
      <c r="P101">
        <f t="shared" si="13"/>
        <v>0</v>
      </c>
      <c r="Q101">
        <f t="shared" si="14"/>
        <v>0</v>
      </c>
      <c r="R101">
        <f t="shared" si="15"/>
        <v>0</v>
      </c>
      <c r="V101">
        <f>VLOOKUP(A101,'MARGIN REQUIREMNT'!$A$3:$M$210,13,0)</f>
        <v>7.8866250000000004</v>
      </c>
    </row>
    <row r="102" spans="1:22" x14ac:dyDescent="0.2">
      <c r="A102" t="s">
        <v>58</v>
      </c>
      <c r="B102" s="1" t="s">
        <v>289</v>
      </c>
      <c r="C102">
        <v>20</v>
      </c>
      <c r="D102" t="s">
        <v>407</v>
      </c>
      <c r="G102" s="4">
        <v>43420</v>
      </c>
      <c r="H102" s="4">
        <v>43433</v>
      </c>
      <c r="I102">
        <f t="shared" si="8"/>
        <v>13</v>
      </c>
      <c r="J102">
        <f t="shared" si="9"/>
        <v>0</v>
      </c>
      <c r="M102">
        <f t="shared" si="10"/>
        <v>0</v>
      </c>
      <c r="N102">
        <f t="shared" si="11"/>
        <v>0</v>
      </c>
      <c r="O102">
        <f t="shared" si="12"/>
        <v>0</v>
      </c>
      <c r="P102">
        <f t="shared" si="13"/>
        <v>0</v>
      </c>
      <c r="Q102">
        <f t="shared" si="14"/>
        <v>0</v>
      </c>
      <c r="R102">
        <f t="shared" si="15"/>
        <v>0</v>
      </c>
      <c r="V102">
        <f>VLOOKUP(A102,'MARGIN REQUIREMNT'!$A$3:$M$210,13,0)</f>
        <v>7.8866250000000004</v>
      </c>
    </row>
    <row r="103" spans="1:22" x14ac:dyDescent="0.2">
      <c r="A103" t="s">
        <v>59</v>
      </c>
      <c r="B103" s="1" t="s">
        <v>285</v>
      </c>
      <c r="C103">
        <v>5</v>
      </c>
      <c r="D103" t="s">
        <v>406</v>
      </c>
      <c r="G103" s="4">
        <v>43420</v>
      </c>
      <c r="H103" s="4">
        <v>43433</v>
      </c>
      <c r="I103">
        <f t="shared" si="8"/>
        <v>13</v>
      </c>
      <c r="J103">
        <f t="shared" si="9"/>
        <v>0</v>
      </c>
      <c r="M103">
        <f t="shared" si="10"/>
        <v>0</v>
      </c>
      <c r="N103">
        <f t="shared" si="11"/>
        <v>0</v>
      </c>
      <c r="O103">
        <f t="shared" si="12"/>
        <v>0</v>
      </c>
      <c r="P103">
        <f t="shared" si="13"/>
        <v>0</v>
      </c>
      <c r="Q103">
        <f t="shared" si="14"/>
        <v>0</v>
      </c>
      <c r="R103">
        <f t="shared" si="15"/>
        <v>0</v>
      </c>
      <c r="V103">
        <f>VLOOKUP(A103,'MARGIN REQUIREMNT'!$A$3:$M$210,13,0)</f>
        <v>0.92295000000000005</v>
      </c>
    </row>
    <row r="104" spans="1:22" x14ac:dyDescent="0.2">
      <c r="A104" t="s">
        <v>59</v>
      </c>
      <c r="B104" s="1" t="s">
        <v>285</v>
      </c>
      <c r="C104">
        <v>5</v>
      </c>
      <c r="D104" t="s">
        <v>407</v>
      </c>
      <c r="G104" s="4">
        <v>43420</v>
      </c>
      <c r="H104" s="4">
        <v>43433</v>
      </c>
      <c r="I104">
        <f t="shared" si="8"/>
        <v>13</v>
      </c>
      <c r="J104">
        <f t="shared" si="9"/>
        <v>0</v>
      </c>
      <c r="M104">
        <f t="shared" si="10"/>
        <v>0</v>
      </c>
      <c r="N104">
        <f t="shared" si="11"/>
        <v>0</v>
      </c>
      <c r="O104">
        <f t="shared" si="12"/>
        <v>0</v>
      </c>
      <c r="P104">
        <f t="shared" si="13"/>
        <v>0</v>
      </c>
      <c r="Q104">
        <f t="shared" si="14"/>
        <v>0</v>
      </c>
      <c r="R104">
        <f t="shared" si="15"/>
        <v>0</v>
      </c>
      <c r="V104">
        <f>VLOOKUP(A104,'MARGIN REQUIREMNT'!$A$3:$M$210,13,0)</f>
        <v>0.92295000000000005</v>
      </c>
    </row>
    <row r="105" spans="1:22" x14ac:dyDescent="0.2">
      <c r="A105" t="s">
        <v>60</v>
      </c>
      <c r="B105" s="1" t="s">
        <v>281</v>
      </c>
      <c r="C105">
        <v>50</v>
      </c>
      <c r="D105" t="s">
        <v>406</v>
      </c>
      <c r="G105" s="4">
        <v>43420</v>
      </c>
      <c r="H105" s="4">
        <v>43433</v>
      </c>
      <c r="I105">
        <f t="shared" si="8"/>
        <v>13</v>
      </c>
      <c r="J105">
        <f t="shared" si="9"/>
        <v>0</v>
      </c>
      <c r="M105">
        <f t="shared" si="10"/>
        <v>0</v>
      </c>
      <c r="N105">
        <f t="shared" si="11"/>
        <v>0</v>
      </c>
      <c r="O105">
        <f t="shared" si="12"/>
        <v>0</v>
      </c>
      <c r="P105">
        <f t="shared" si="13"/>
        <v>0</v>
      </c>
      <c r="Q105">
        <f t="shared" si="14"/>
        <v>0</v>
      </c>
      <c r="R105">
        <f t="shared" si="15"/>
        <v>0</v>
      </c>
      <c r="V105">
        <f>VLOOKUP(A105,'MARGIN REQUIREMNT'!$A$3:$M$210,13,0)</f>
        <v>11.87961</v>
      </c>
    </row>
    <row r="106" spans="1:22" x14ac:dyDescent="0.2">
      <c r="A106" t="s">
        <v>60</v>
      </c>
      <c r="B106" s="1" t="s">
        <v>281</v>
      </c>
      <c r="C106">
        <v>50</v>
      </c>
      <c r="D106" t="s">
        <v>407</v>
      </c>
      <c r="G106" s="4">
        <v>43420</v>
      </c>
      <c r="H106" s="4">
        <v>43433</v>
      </c>
      <c r="I106">
        <f t="shared" si="8"/>
        <v>13</v>
      </c>
      <c r="J106">
        <f t="shared" si="9"/>
        <v>0</v>
      </c>
      <c r="M106">
        <f t="shared" si="10"/>
        <v>0</v>
      </c>
      <c r="N106">
        <f t="shared" si="11"/>
        <v>0</v>
      </c>
      <c r="O106">
        <f t="shared" si="12"/>
        <v>0</v>
      </c>
      <c r="P106">
        <f t="shared" si="13"/>
        <v>0</v>
      </c>
      <c r="Q106">
        <f t="shared" si="14"/>
        <v>0</v>
      </c>
      <c r="R106">
        <f t="shared" si="15"/>
        <v>0</v>
      </c>
      <c r="V106">
        <f>VLOOKUP(A106,'MARGIN REQUIREMNT'!$A$3:$M$210,13,0)</f>
        <v>11.87961</v>
      </c>
    </row>
    <row r="107" spans="1:22" x14ac:dyDescent="0.2">
      <c r="A107" t="s">
        <v>61</v>
      </c>
      <c r="B107" s="1" t="s">
        <v>355</v>
      </c>
      <c r="C107">
        <v>500</v>
      </c>
      <c r="D107" t="s">
        <v>406</v>
      </c>
      <c r="G107" s="4">
        <v>43420</v>
      </c>
      <c r="H107" s="4">
        <v>43433</v>
      </c>
      <c r="I107">
        <f t="shared" si="8"/>
        <v>13</v>
      </c>
      <c r="J107">
        <f t="shared" si="9"/>
        <v>0</v>
      </c>
      <c r="M107">
        <f t="shared" si="10"/>
        <v>0</v>
      </c>
      <c r="N107">
        <f t="shared" si="11"/>
        <v>0</v>
      </c>
      <c r="O107">
        <f t="shared" si="12"/>
        <v>0</v>
      </c>
      <c r="P107">
        <f t="shared" si="13"/>
        <v>0</v>
      </c>
      <c r="Q107">
        <f t="shared" si="14"/>
        <v>0</v>
      </c>
      <c r="R107">
        <f t="shared" si="15"/>
        <v>0</v>
      </c>
      <c r="V107">
        <f>VLOOKUP(A107,'MARGIN REQUIREMNT'!$A$3:$M$210,13,0)</f>
        <v>111.15112799999999</v>
      </c>
    </row>
    <row r="108" spans="1:22" x14ac:dyDescent="0.2">
      <c r="A108" t="s">
        <v>61</v>
      </c>
      <c r="B108" s="1" t="s">
        <v>355</v>
      </c>
      <c r="C108">
        <v>500</v>
      </c>
      <c r="D108" t="s">
        <v>407</v>
      </c>
      <c r="G108" s="4">
        <v>43420</v>
      </c>
      <c r="H108" s="4">
        <v>43433</v>
      </c>
      <c r="I108">
        <f t="shared" si="8"/>
        <v>13</v>
      </c>
      <c r="J108">
        <f t="shared" si="9"/>
        <v>0</v>
      </c>
      <c r="M108">
        <f t="shared" si="10"/>
        <v>0</v>
      </c>
      <c r="N108">
        <f t="shared" si="11"/>
        <v>0</v>
      </c>
      <c r="O108">
        <f t="shared" si="12"/>
        <v>0</v>
      </c>
      <c r="P108">
        <f t="shared" si="13"/>
        <v>0</v>
      </c>
      <c r="Q108">
        <f t="shared" si="14"/>
        <v>0</v>
      </c>
      <c r="R108">
        <f t="shared" si="15"/>
        <v>0</v>
      </c>
      <c r="V108">
        <f>VLOOKUP(A108,'MARGIN REQUIREMNT'!$A$3:$M$210,13,0)</f>
        <v>111.15112799999999</v>
      </c>
    </row>
    <row r="109" spans="1:22" x14ac:dyDescent="0.2">
      <c r="A109" t="s">
        <v>62</v>
      </c>
      <c r="B109" s="1" t="s">
        <v>356</v>
      </c>
      <c r="C109">
        <v>5</v>
      </c>
      <c r="D109" t="s">
        <v>406</v>
      </c>
      <c r="G109" s="4">
        <v>43420</v>
      </c>
      <c r="H109" s="4">
        <v>43433</v>
      </c>
      <c r="I109">
        <f t="shared" si="8"/>
        <v>13</v>
      </c>
      <c r="J109">
        <f t="shared" si="9"/>
        <v>0</v>
      </c>
      <c r="M109">
        <f t="shared" si="10"/>
        <v>0</v>
      </c>
      <c r="N109">
        <f t="shared" si="11"/>
        <v>0</v>
      </c>
      <c r="O109">
        <f t="shared" si="12"/>
        <v>0</v>
      </c>
      <c r="P109">
        <f t="shared" si="13"/>
        <v>0</v>
      </c>
      <c r="Q109">
        <f t="shared" si="14"/>
        <v>0</v>
      </c>
      <c r="R109">
        <f t="shared" si="15"/>
        <v>0</v>
      </c>
      <c r="V109">
        <f>VLOOKUP(A109,'MARGIN REQUIREMNT'!$A$3:$M$210,13,0)</f>
        <v>0.58815000000000006</v>
      </c>
    </row>
    <row r="110" spans="1:22" x14ac:dyDescent="0.2">
      <c r="A110" t="s">
        <v>62</v>
      </c>
      <c r="B110" s="1" t="s">
        <v>356</v>
      </c>
      <c r="C110">
        <v>5</v>
      </c>
      <c r="D110" t="s">
        <v>407</v>
      </c>
      <c r="G110" s="4">
        <v>43420</v>
      </c>
      <c r="H110" s="4">
        <v>43433</v>
      </c>
      <c r="I110">
        <f t="shared" si="8"/>
        <v>13</v>
      </c>
      <c r="J110">
        <f t="shared" si="9"/>
        <v>0</v>
      </c>
      <c r="M110">
        <f t="shared" si="10"/>
        <v>0</v>
      </c>
      <c r="N110">
        <f t="shared" si="11"/>
        <v>0</v>
      </c>
      <c r="O110">
        <f t="shared" si="12"/>
        <v>0</v>
      </c>
      <c r="P110">
        <f t="shared" si="13"/>
        <v>0</v>
      </c>
      <c r="Q110">
        <f t="shared" si="14"/>
        <v>0</v>
      </c>
      <c r="R110">
        <f t="shared" si="15"/>
        <v>0</v>
      </c>
      <c r="V110">
        <f>VLOOKUP(A110,'MARGIN REQUIREMNT'!$A$3:$M$210,13,0)</f>
        <v>0.58815000000000006</v>
      </c>
    </row>
    <row r="111" spans="1:22" x14ac:dyDescent="0.2">
      <c r="A111" t="s">
        <v>63</v>
      </c>
      <c r="B111" s="1" t="s">
        <v>250</v>
      </c>
      <c r="C111">
        <v>5</v>
      </c>
      <c r="D111" t="s">
        <v>406</v>
      </c>
      <c r="G111" s="4">
        <v>43420</v>
      </c>
      <c r="H111" s="4">
        <v>43433</v>
      </c>
      <c r="I111">
        <f t="shared" si="8"/>
        <v>13</v>
      </c>
      <c r="J111">
        <f t="shared" si="9"/>
        <v>0</v>
      </c>
      <c r="M111">
        <f t="shared" si="10"/>
        <v>0</v>
      </c>
      <c r="N111">
        <f t="shared" si="11"/>
        <v>0</v>
      </c>
      <c r="O111">
        <f t="shared" si="12"/>
        <v>0</v>
      </c>
      <c r="P111">
        <f t="shared" si="13"/>
        <v>0</v>
      </c>
      <c r="Q111">
        <f t="shared" si="14"/>
        <v>0</v>
      </c>
      <c r="R111">
        <f t="shared" si="15"/>
        <v>0</v>
      </c>
      <c r="V111">
        <f>VLOOKUP(A111,'MARGIN REQUIREMNT'!$A$3:$M$210,13,0)</f>
        <v>1.1084213999999999</v>
      </c>
    </row>
    <row r="112" spans="1:22" x14ac:dyDescent="0.2">
      <c r="A112" t="s">
        <v>63</v>
      </c>
      <c r="B112" s="1" t="s">
        <v>250</v>
      </c>
      <c r="C112">
        <v>2.5</v>
      </c>
      <c r="D112" t="s">
        <v>407</v>
      </c>
      <c r="G112" s="4">
        <v>43420</v>
      </c>
      <c r="H112" s="4">
        <v>43433</v>
      </c>
      <c r="I112">
        <f t="shared" si="8"/>
        <v>13</v>
      </c>
      <c r="J112">
        <f t="shared" si="9"/>
        <v>0</v>
      </c>
      <c r="M112">
        <f t="shared" si="10"/>
        <v>0</v>
      </c>
      <c r="N112">
        <f t="shared" si="11"/>
        <v>0</v>
      </c>
      <c r="O112">
        <f t="shared" si="12"/>
        <v>0</v>
      </c>
      <c r="P112">
        <f t="shared" si="13"/>
        <v>0</v>
      </c>
      <c r="Q112">
        <f t="shared" si="14"/>
        <v>0</v>
      </c>
      <c r="R112">
        <f t="shared" si="15"/>
        <v>0</v>
      </c>
      <c r="V112">
        <f>VLOOKUP(A112,'MARGIN REQUIREMNT'!$A$3:$M$210,13,0)</f>
        <v>1.1084213999999999</v>
      </c>
    </row>
    <row r="113" spans="1:22" x14ac:dyDescent="0.2">
      <c r="A113" t="s">
        <v>63</v>
      </c>
      <c r="B113" s="1" t="s">
        <v>250</v>
      </c>
      <c r="C113">
        <v>5</v>
      </c>
      <c r="D113" t="s">
        <v>406</v>
      </c>
      <c r="G113" s="4">
        <v>43420</v>
      </c>
      <c r="H113" s="4">
        <v>43433</v>
      </c>
      <c r="I113">
        <f t="shared" si="8"/>
        <v>13</v>
      </c>
      <c r="J113">
        <f t="shared" si="9"/>
        <v>0</v>
      </c>
      <c r="M113">
        <f t="shared" si="10"/>
        <v>0</v>
      </c>
      <c r="N113">
        <f t="shared" si="11"/>
        <v>0</v>
      </c>
      <c r="O113">
        <f t="shared" si="12"/>
        <v>0</v>
      </c>
      <c r="P113">
        <f t="shared" si="13"/>
        <v>0</v>
      </c>
      <c r="Q113">
        <f t="shared" si="14"/>
        <v>0</v>
      </c>
      <c r="R113">
        <f t="shared" si="15"/>
        <v>0</v>
      </c>
      <c r="V113">
        <f>VLOOKUP(A113,'MARGIN REQUIREMNT'!$A$3:$M$210,13,0)</f>
        <v>1.1084213999999999</v>
      </c>
    </row>
    <row r="114" spans="1:22" x14ac:dyDescent="0.2">
      <c r="A114" t="s">
        <v>63</v>
      </c>
      <c r="B114" s="1" t="s">
        <v>250</v>
      </c>
      <c r="C114">
        <v>2.5</v>
      </c>
      <c r="D114" t="s">
        <v>407</v>
      </c>
      <c r="G114" s="4">
        <v>43420</v>
      </c>
      <c r="H114" s="4">
        <v>43433</v>
      </c>
      <c r="I114">
        <f t="shared" si="8"/>
        <v>13</v>
      </c>
      <c r="J114">
        <f t="shared" si="9"/>
        <v>0</v>
      </c>
      <c r="M114">
        <f t="shared" si="10"/>
        <v>0</v>
      </c>
      <c r="N114">
        <f t="shared" si="11"/>
        <v>0</v>
      </c>
      <c r="O114">
        <f t="shared" si="12"/>
        <v>0</v>
      </c>
      <c r="P114">
        <f t="shared" si="13"/>
        <v>0</v>
      </c>
      <c r="Q114">
        <f t="shared" si="14"/>
        <v>0</v>
      </c>
      <c r="R114">
        <f t="shared" si="15"/>
        <v>0</v>
      </c>
      <c r="V114">
        <f>VLOOKUP(A114,'MARGIN REQUIREMNT'!$A$3:$M$210,13,0)</f>
        <v>1.1084213999999999</v>
      </c>
    </row>
    <row r="115" spans="1:22" x14ac:dyDescent="0.2">
      <c r="A115" t="s">
        <v>64</v>
      </c>
      <c r="B115" s="1" t="s">
        <v>304</v>
      </c>
      <c r="C115">
        <v>20</v>
      </c>
      <c r="D115" t="s">
        <v>406</v>
      </c>
      <c r="G115" s="4">
        <v>43420</v>
      </c>
      <c r="H115" s="4">
        <v>43433</v>
      </c>
      <c r="I115">
        <f t="shared" si="8"/>
        <v>13</v>
      </c>
      <c r="J115">
        <f t="shared" si="9"/>
        <v>0</v>
      </c>
      <c r="M115">
        <f t="shared" si="10"/>
        <v>0</v>
      </c>
      <c r="N115">
        <f t="shared" si="11"/>
        <v>0</v>
      </c>
      <c r="O115">
        <f t="shared" si="12"/>
        <v>0</v>
      </c>
      <c r="P115">
        <f t="shared" si="13"/>
        <v>0</v>
      </c>
      <c r="Q115">
        <f t="shared" si="14"/>
        <v>0</v>
      </c>
      <c r="R115">
        <f t="shared" si="15"/>
        <v>0</v>
      </c>
      <c r="V115">
        <f>VLOOKUP(A115,'MARGIN REQUIREMNT'!$A$3:$M$210,13,0)</f>
        <v>3.6075750000000002</v>
      </c>
    </row>
    <row r="116" spans="1:22" x14ac:dyDescent="0.2">
      <c r="A116" t="s">
        <v>64</v>
      </c>
      <c r="B116" s="1" t="s">
        <v>304</v>
      </c>
      <c r="C116">
        <v>20</v>
      </c>
      <c r="D116" t="s">
        <v>407</v>
      </c>
      <c r="G116" s="4">
        <v>43420</v>
      </c>
      <c r="H116" s="4">
        <v>43433</v>
      </c>
      <c r="I116">
        <f t="shared" si="8"/>
        <v>13</v>
      </c>
      <c r="J116">
        <f t="shared" si="9"/>
        <v>0</v>
      </c>
      <c r="M116">
        <f t="shared" si="10"/>
        <v>0</v>
      </c>
      <c r="N116">
        <f t="shared" si="11"/>
        <v>0</v>
      </c>
      <c r="O116">
        <f t="shared" si="12"/>
        <v>0</v>
      </c>
      <c r="P116">
        <f t="shared" si="13"/>
        <v>0</v>
      </c>
      <c r="Q116">
        <f t="shared" si="14"/>
        <v>0</v>
      </c>
      <c r="R116">
        <f t="shared" si="15"/>
        <v>0</v>
      </c>
      <c r="V116">
        <f>VLOOKUP(A116,'MARGIN REQUIREMNT'!$A$3:$M$210,13,0)</f>
        <v>3.6075750000000002</v>
      </c>
    </row>
    <row r="117" spans="1:22" x14ac:dyDescent="0.2">
      <c r="A117" t="s">
        <v>65</v>
      </c>
      <c r="B117" s="1" t="s">
        <v>389</v>
      </c>
      <c r="C117">
        <v>5</v>
      </c>
      <c r="D117" t="s">
        <v>406</v>
      </c>
      <c r="G117" s="4">
        <v>43420</v>
      </c>
      <c r="H117" s="4">
        <v>43433</v>
      </c>
      <c r="I117">
        <f t="shared" si="8"/>
        <v>13</v>
      </c>
      <c r="J117">
        <f t="shared" si="9"/>
        <v>0</v>
      </c>
      <c r="M117">
        <f t="shared" si="10"/>
        <v>0</v>
      </c>
      <c r="N117">
        <f t="shared" si="11"/>
        <v>0</v>
      </c>
      <c r="O117">
        <f t="shared" si="12"/>
        <v>0</v>
      </c>
      <c r="P117">
        <f t="shared" si="13"/>
        <v>0</v>
      </c>
      <c r="Q117">
        <f t="shared" si="14"/>
        <v>0</v>
      </c>
      <c r="R117">
        <f t="shared" si="15"/>
        <v>0</v>
      </c>
      <c r="V117">
        <f>VLOOKUP(A117,'MARGIN REQUIREMNT'!$A$3:$M$210,13,0)</f>
        <v>1.2395999999999998</v>
      </c>
    </row>
    <row r="118" spans="1:22" x14ac:dyDescent="0.2">
      <c r="A118" t="s">
        <v>65</v>
      </c>
      <c r="B118" s="1" t="s">
        <v>389</v>
      </c>
      <c r="C118">
        <v>5</v>
      </c>
      <c r="D118" t="s">
        <v>407</v>
      </c>
      <c r="G118" s="4">
        <v>43420</v>
      </c>
      <c r="H118" s="4">
        <v>43433</v>
      </c>
      <c r="I118">
        <f t="shared" si="8"/>
        <v>13</v>
      </c>
      <c r="J118">
        <f t="shared" si="9"/>
        <v>0</v>
      </c>
      <c r="M118">
        <f t="shared" si="10"/>
        <v>0</v>
      </c>
      <c r="N118">
        <f t="shared" si="11"/>
        <v>0</v>
      </c>
      <c r="O118">
        <f t="shared" si="12"/>
        <v>0</v>
      </c>
      <c r="P118">
        <f t="shared" si="13"/>
        <v>0</v>
      </c>
      <c r="Q118">
        <f t="shared" si="14"/>
        <v>0</v>
      </c>
      <c r="R118">
        <f t="shared" si="15"/>
        <v>0</v>
      </c>
      <c r="V118">
        <f>VLOOKUP(A118,'MARGIN REQUIREMNT'!$A$3:$M$210,13,0)</f>
        <v>1.2395999999999998</v>
      </c>
    </row>
    <row r="119" spans="1:22" x14ac:dyDescent="0.2">
      <c r="A119" t="s">
        <v>66</v>
      </c>
      <c r="B119" s="1" t="s">
        <v>293</v>
      </c>
      <c r="C119">
        <v>5</v>
      </c>
      <c r="D119" t="s">
        <v>406</v>
      </c>
      <c r="G119" s="4">
        <v>43420</v>
      </c>
      <c r="H119" s="4">
        <v>43433</v>
      </c>
      <c r="I119">
        <f t="shared" si="8"/>
        <v>13</v>
      </c>
      <c r="J119">
        <f t="shared" si="9"/>
        <v>0</v>
      </c>
      <c r="M119">
        <f t="shared" si="10"/>
        <v>0</v>
      </c>
      <c r="N119">
        <f t="shared" si="11"/>
        <v>0</v>
      </c>
      <c r="O119">
        <f t="shared" si="12"/>
        <v>0</v>
      </c>
      <c r="P119">
        <f t="shared" si="13"/>
        <v>0</v>
      </c>
      <c r="Q119">
        <f t="shared" si="14"/>
        <v>0</v>
      </c>
      <c r="R119">
        <f t="shared" si="15"/>
        <v>0</v>
      </c>
      <c r="V119">
        <f>VLOOKUP(A119,'MARGIN REQUIREMNT'!$A$3:$M$210,13,0)</f>
        <v>0.40387499999999998</v>
      </c>
    </row>
    <row r="120" spans="1:22" x14ac:dyDescent="0.2">
      <c r="A120" t="s">
        <v>66</v>
      </c>
      <c r="B120" s="1" t="s">
        <v>293</v>
      </c>
      <c r="C120">
        <v>5</v>
      </c>
      <c r="D120" t="s">
        <v>407</v>
      </c>
      <c r="G120" s="4">
        <v>43420</v>
      </c>
      <c r="H120" s="4">
        <v>43433</v>
      </c>
      <c r="I120">
        <f t="shared" si="8"/>
        <v>13</v>
      </c>
      <c r="J120">
        <f t="shared" si="9"/>
        <v>0</v>
      </c>
      <c r="M120">
        <f t="shared" si="10"/>
        <v>0</v>
      </c>
      <c r="N120">
        <f t="shared" si="11"/>
        <v>0</v>
      </c>
      <c r="O120">
        <f t="shared" si="12"/>
        <v>0</v>
      </c>
      <c r="P120">
        <f t="shared" si="13"/>
        <v>0</v>
      </c>
      <c r="Q120">
        <f t="shared" si="14"/>
        <v>0</v>
      </c>
      <c r="R120">
        <f t="shared" si="15"/>
        <v>0</v>
      </c>
      <c r="V120">
        <f>VLOOKUP(A120,'MARGIN REQUIREMNT'!$A$3:$M$210,13,0)</f>
        <v>0.40387499999999998</v>
      </c>
    </row>
    <row r="121" spans="1:22" x14ac:dyDescent="0.2">
      <c r="A121" t="s">
        <v>67</v>
      </c>
      <c r="B121" s="1" t="s">
        <v>357</v>
      </c>
      <c r="C121">
        <v>10</v>
      </c>
      <c r="D121" t="s">
        <v>406</v>
      </c>
      <c r="G121" s="4">
        <v>43420</v>
      </c>
      <c r="H121" s="4">
        <v>43433</v>
      </c>
      <c r="I121">
        <f t="shared" si="8"/>
        <v>13</v>
      </c>
      <c r="J121">
        <f t="shared" si="9"/>
        <v>0</v>
      </c>
      <c r="M121">
        <f t="shared" si="10"/>
        <v>0</v>
      </c>
      <c r="N121">
        <f t="shared" si="11"/>
        <v>0</v>
      </c>
      <c r="O121">
        <f t="shared" si="12"/>
        <v>0</v>
      </c>
      <c r="P121">
        <f t="shared" si="13"/>
        <v>0</v>
      </c>
      <c r="Q121">
        <f t="shared" si="14"/>
        <v>0</v>
      </c>
      <c r="R121">
        <f t="shared" si="15"/>
        <v>0</v>
      </c>
      <c r="V121">
        <f>VLOOKUP(A121,'MARGIN REQUIREMNT'!$A$3:$M$210,13,0)</f>
        <v>1.8127505061867266</v>
      </c>
    </row>
    <row r="122" spans="1:22" x14ac:dyDescent="0.2">
      <c r="A122" t="s">
        <v>67</v>
      </c>
      <c r="B122" s="1" t="s">
        <v>357</v>
      </c>
      <c r="C122">
        <v>10</v>
      </c>
      <c r="D122" t="s">
        <v>407</v>
      </c>
      <c r="G122" s="4">
        <v>43420</v>
      </c>
      <c r="H122" s="4">
        <v>43433</v>
      </c>
      <c r="I122">
        <f t="shared" si="8"/>
        <v>13</v>
      </c>
      <c r="J122">
        <f t="shared" si="9"/>
        <v>0</v>
      </c>
      <c r="M122">
        <f t="shared" si="10"/>
        <v>0</v>
      </c>
      <c r="N122">
        <f t="shared" si="11"/>
        <v>0</v>
      </c>
      <c r="O122">
        <f t="shared" si="12"/>
        <v>0</v>
      </c>
      <c r="P122">
        <f t="shared" si="13"/>
        <v>0</v>
      </c>
      <c r="Q122">
        <f t="shared" si="14"/>
        <v>0</v>
      </c>
      <c r="R122">
        <f t="shared" si="15"/>
        <v>0</v>
      </c>
      <c r="V122">
        <f>VLOOKUP(A122,'MARGIN REQUIREMNT'!$A$3:$M$210,13,0)</f>
        <v>1.8127505061867266</v>
      </c>
    </row>
    <row r="123" spans="1:22" x14ac:dyDescent="0.2">
      <c r="A123" t="s">
        <v>68</v>
      </c>
      <c r="B123" s="1" t="s">
        <v>280</v>
      </c>
      <c r="C123">
        <v>10</v>
      </c>
      <c r="D123" t="s">
        <v>406</v>
      </c>
      <c r="G123" s="4">
        <v>43420</v>
      </c>
      <c r="H123" s="4">
        <v>43433</v>
      </c>
      <c r="I123">
        <f t="shared" si="8"/>
        <v>13</v>
      </c>
      <c r="J123">
        <f t="shared" si="9"/>
        <v>0</v>
      </c>
      <c r="M123">
        <f t="shared" si="10"/>
        <v>0</v>
      </c>
      <c r="N123">
        <f t="shared" si="11"/>
        <v>0</v>
      </c>
      <c r="O123">
        <f t="shared" si="12"/>
        <v>0</v>
      </c>
      <c r="P123">
        <f t="shared" si="13"/>
        <v>0</v>
      </c>
      <c r="Q123">
        <f t="shared" si="14"/>
        <v>0</v>
      </c>
      <c r="R123">
        <f t="shared" si="15"/>
        <v>0</v>
      </c>
      <c r="V123">
        <f>VLOOKUP(A123,'MARGIN REQUIREMNT'!$A$3:$M$210,13,0)</f>
        <v>3.0690749999999998</v>
      </c>
    </row>
    <row r="124" spans="1:22" x14ac:dyDescent="0.2">
      <c r="A124" t="s">
        <v>68</v>
      </c>
      <c r="B124" s="1" t="s">
        <v>280</v>
      </c>
      <c r="C124">
        <v>10</v>
      </c>
      <c r="D124" t="s">
        <v>407</v>
      </c>
      <c r="G124" s="4">
        <v>43420</v>
      </c>
      <c r="H124" s="4">
        <v>43433</v>
      </c>
      <c r="I124">
        <f t="shared" si="8"/>
        <v>13</v>
      </c>
      <c r="J124">
        <f t="shared" si="9"/>
        <v>0</v>
      </c>
      <c r="M124">
        <f t="shared" si="10"/>
        <v>0</v>
      </c>
      <c r="N124">
        <f t="shared" si="11"/>
        <v>0</v>
      </c>
      <c r="O124">
        <f t="shared" si="12"/>
        <v>0</v>
      </c>
      <c r="P124">
        <f t="shared" si="13"/>
        <v>0</v>
      </c>
      <c r="Q124">
        <f t="shared" si="14"/>
        <v>0</v>
      </c>
      <c r="R124">
        <f t="shared" si="15"/>
        <v>0</v>
      </c>
      <c r="V124">
        <f>VLOOKUP(A124,'MARGIN REQUIREMNT'!$A$3:$M$210,13,0)</f>
        <v>3.0690749999999998</v>
      </c>
    </row>
    <row r="125" spans="1:22" x14ac:dyDescent="0.2">
      <c r="A125" t="s">
        <v>68</v>
      </c>
      <c r="B125" s="1" t="s">
        <v>280</v>
      </c>
      <c r="C125">
        <v>10</v>
      </c>
      <c r="D125" t="s">
        <v>406</v>
      </c>
      <c r="G125" s="4">
        <v>43420</v>
      </c>
      <c r="H125" s="4">
        <v>43433</v>
      </c>
      <c r="I125">
        <f t="shared" si="8"/>
        <v>13</v>
      </c>
      <c r="J125">
        <f t="shared" si="9"/>
        <v>0</v>
      </c>
      <c r="M125">
        <f t="shared" si="10"/>
        <v>0</v>
      </c>
      <c r="N125">
        <f t="shared" si="11"/>
        <v>0</v>
      </c>
      <c r="O125">
        <f t="shared" si="12"/>
        <v>0</v>
      </c>
      <c r="P125">
        <f t="shared" si="13"/>
        <v>0</v>
      </c>
      <c r="Q125">
        <f t="shared" si="14"/>
        <v>0</v>
      </c>
      <c r="R125">
        <f t="shared" si="15"/>
        <v>0</v>
      </c>
      <c r="V125">
        <f>VLOOKUP(A125,'MARGIN REQUIREMNT'!$A$3:$M$210,13,0)</f>
        <v>3.0690749999999998</v>
      </c>
    </row>
    <row r="126" spans="1:22" x14ac:dyDescent="0.2">
      <c r="A126" t="s">
        <v>68</v>
      </c>
      <c r="B126" s="1" t="s">
        <v>280</v>
      </c>
      <c r="C126">
        <v>10</v>
      </c>
      <c r="D126" t="s">
        <v>407</v>
      </c>
      <c r="G126" s="4">
        <v>43420</v>
      </c>
      <c r="H126" s="4">
        <v>43433</v>
      </c>
      <c r="I126">
        <f t="shared" si="8"/>
        <v>13</v>
      </c>
      <c r="J126">
        <f t="shared" si="9"/>
        <v>0</v>
      </c>
      <c r="M126">
        <f t="shared" si="10"/>
        <v>0</v>
      </c>
      <c r="N126">
        <f t="shared" si="11"/>
        <v>0</v>
      </c>
      <c r="O126">
        <f t="shared" si="12"/>
        <v>0</v>
      </c>
      <c r="P126">
        <f t="shared" si="13"/>
        <v>0</v>
      </c>
      <c r="Q126">
        <f t="shared" si="14"/>
        <v>0</v>
      </c>
      <c r="R126">
        <f t="shared" si="15"/>
        <v>0</v>
      </c>
      <c r="V126">
        <f>VLOOKUP(A126,'MARGIN REQUIREMNT'!$A$3:$M$210,13,0)</f>
        <v>3.0690749999999998</v>
      </c>
    </row>
    <row r="127" spans="1:22" x14ac:dyDescent="0.2">
      <c r="A127" t="s">
        <v>69</v>
      </c>
      <c r="B127" s="1" t="s">
        <v>358</v>
      </c>
      <c r="C127">
        <v>1</v>
      </c>
      <c r="D127" t="s">
        <v>406</v>
      </c>
      <c r="G127" s="4">
        <v>43420</v>
      </c>
      <c r="H127" s="4">
        <v>43433</v>
      </c>
      <c r="I127">
        <f t="shared" si="8"/>
        <v>13</v>
      </c>
      <c r="J127">
        <f t="shared" si="9"/>
        <v>0</v>
      </c>
      <c r="M127">
        <f t="shared" si="10"/>
        <v>0</v>
      </c>
      <c r="N127">
        <f t="shared" si="11"/>
        <v>0</v>
      </c>
      <c r="O127">
        <f t="shared" si="12"/>
        <v>0</v>
      </c>
      <c r="P127">
        <f t="shared" si="13"/>
        <v>0</v>
      </c>
      <c r="Q127">
        <f t="shared" si="14"/>
        <v>0</v>
      </c>
      <c r="R127">
        <f t="shared" si="15"/>
        <v>0</v>
      </c>
      <c r="V127">
        <f>VLOOKUP(A127,'MARGIN REQUIREMNT'!$A$3:$M$210,13,0)</f>
        <v>8.3099999999999993E-2</v>
      </c>
    </row>
    <row r="128" spans="1:22" x14ac:dyDescent="0.2">
      <c r="A128" t="s">
        <v>69</v>
      </c>
      <c r="B128" s="1" t="s">
        <v>358</v>
      </c>
      <c r="C128">
        <v>1</v>
      </c>
      <c r="D128" t="s">
        <v>407</v>
      </c>
      <c r="G128" s="4">
        <v>43420</v>
      </c>
      <c r="H128" s="4">
        <v>43433</v>
      </c>
      <c r="I128">
        <f t="shared" si="8"/>
        <v>13</v>
      </c>
      <c r="J128">
        <f t="shared" si="9"/>
        <v>0</v>
      </c>
      <c r="M128">
        <f t="shared" si="10"/>
        <v>0</v>
      </c>
      <c r="N128">
        <f t="shared" si="11"/>
        <v>0</v>
      </c>
      <c r="O128">
        <f t="shared" si="12"/>
        <v>0</v>
      </c>
      <c r="P128">
        <f t="shared" si="13"/>
        <v>0</v>
      </c>
      <c r="Q128">
        <f t="shared" si="14"/>
        <v>0</v>
      </c>
      <c r="R128">
        <f t="shared" si="15"/>
        <v>0</v>
      </c>
      <c r="V128">
        <f>VLOOKUP(A128,'MARGIN REQUIREMNT'!$A$3:$M$210,13,0)</f>
        <v>8.3099999999999993E-2</v>
      </c>
    </row>
    <row r="129" spans="1:22" x14ac:dyDescent="0.2">
      <c r="A129" t="s">
        <v>70</v>
      </c>
      <c r="B129" s="1" t="s">
        <v>359</v>
      </c>
      <c r="C129">
        <v>20</v>
      </c>
      <c r="D129" t="s">
        <v>406</v>
      </c>
      <c r="G129" s="4">
        <v>43420</v>
      </c>
      <c r="H129" s="4">
        <v>43433</v>
      </c>
      <c r="I129">
        <f t="shared" si="8"/>
        <v>13</v>
      </c>
      <c r="J129">
        <f t="shared" si="9"/>
        <v>0</v>
      </c>
      <c r="M129">
        <f t="shared" si="10"/>
        <v>0</v>
      </c>
      <c r="N129">
        <f t="shared" si="11"/>
        <v>0</v>
      </c>
      <c r="O129">
        <f t="shared" si="12"/>
        <v>0</v>
      </c>
      <c r="P129">
        <f t="shared" si="13"/>
        <v>0</v>
      </c>
      <c r="Q129">
        <f t="shared" si="14"/>
        <v>0</v>
      </c>
      <c r="R129">
        <f t="shared" si="15"/>
        <v>0</v>
      </c>
      <c r="V129">
        <f>VLOOKUP(A129,'MARGIN REQUIREMNT'!$A$3:$M$210,13,0)</f>
        <v>3.8831250000000002</v>
      </c>
    </row>
    <row r="130" spans="1:22" x14ac:dyDescent="0.2">
      <c r="A130" t="s">
        <v>70</v>
      </c>
      <c r="B130" s="1" t="s">
        <v>359</v>
      </c>
      <c r="C130">
        <v>20</v>
      </c>
      <c r="D130" t="s">
        <v>407</v>
      </c>
      <c r="G130" s="4">
        <v>43420</v>
      </c>
      <c r="H130" s="4">
        <v>43433</v>
      </c>
      <c r="I130">
        <f t="shared" ref="I130:I193" si="16">H130-G130</f>
        <v>13</v>
      </c>
      <c r="J130">
        <f t="shared" ref="J130:J193" si="17">MROUND(F130,C130)</f>
        <v>0</v>
      </c>
      <c r="M130">
        <f t="shared" ref="M130:M193" si="18">((I130/365.25)^(1/2))*(F130*L130)</f>
        <v>0</v>
      </c>
      <c r="N130">
        <f t="shared" ref="N130:N193" si="19">IF(D130="CE",F130+M130,F130-M130)</f>
        <v>0</v>
      </c>
      <c r="O130">
        <f t="shared" ref="O130:O193" si="20">IF(D130="CE",F130+M130*2,F130-M130*2)</f>
        <v>0</v>
      </c>
      <c r="P130">
        <f t="shared" ref="P130:P193" si="21">IF(D130="CE",F130+M130*3,F130-M130*3)</f>
        <v>0</v>
      </c>
      <c r="Q130">
        <f t="shared" ref="Q130:Q193" si="22">MROUND(O130,C130)</f>
        <v>0</v>
      </c>
      <c r="R130">
        <f t="shared" ref="R130:R193" si="23">MROUND(P130,C130)</f>
        <v>0</v>
      </c>
      <c r="V130">
        <f>VLOOKUP(A130,'MARGIN REQUIREMNT'!$A$3:$M$210,13,0)</f>
        <v>3.8831250000000002</v>
      </c>
    </row>
    <row r="131" spans="1:22" x14ac:dyDescent="0.2">
      <c r="A131" t="s">
        <v>71</v>
      </c>
      <c r="B131" s="1" t="s">
        <v>360</v>
      </c>
      <c r="C131">
        <v>20</v>
      </c>
      <c r="D131" t="s">
        <v>406</v>
      </c>
      <c r="G131" s="4">
        <v>43420</v>
      </c>
      <c r="H131" s="4">
        <v>43433</v>
      </c>
      <c r="I131">
        <f t="shared" si="16"/>
        <v>13</v>
      </c>
      <c r="J131">
        <f t="shared" si="17"/>
        <v>0</v>
      </c>
      <c r="M131">
        <f t="shared" si="18"/>
        <v>0</v>
      </c>
      <c r="N131">
        <f t="shared" si="19"/>
        <v>0</v>
      </c>
      <c r="O131">
        <f t="shared" si="20"/>
        <v>0</v>
      </c>
      <c r="P131">
        <f t="shared" si="21"/>
        <v>0</v>
      </c>
      <c r="Q131">
        <f t="shared" si="22"/>
        <v>0</v>
      </c>
      <c r="R131">
        <f t="shared" si="23"/>
        <v>0</v>
      </c>
      <c r="V131">
        <f>VLOOKUP(A131,'MARGIN REQUIREMNT'!$A$3:$M$210,13,0)</f>
        <v>3.4978500000000001</v>
      </c>
    </row>
    <row r="132" spans="1:22" x14ac:dyDescent="0.2">
      <c r="A132" t="s">
        <v>71</v>
      </c>
      <c r="B132" s="1" t="s">
        <v>360</v>
      </c>
      <c r="C132">
        <v>20</v>
      </c>
      <c r="D132" t="s">
        <v>407</v>
      </c>
      <c r="G132" s="4">
        <v>43420</v>
      </c>
      <c r="H132" s="4">
        <v>43433</v>
      </c>
      <c r="I132">
        <f t="shared" si="16"/>
        <v>13</v>
      </c>
      <c r="J132">
        <f t="shared" si="17"/>
        <v>0</v>
      </c>
      <c r="M132">
        <f t="shared" si="18"/>
        <v>0</v>
      </c>
      <c r="N132">
        <f t="shared" si="19"/>
        <v>0</v>
      </c>
      <c r="O132">
        <f t="shared" si="20"/>
        <v>0</v>
      </c>
      <c r="P132">
        <f t="shared" si="21"/>
        <v>0</v>
      </c>
      <c r="Q132">
        <f t="shared" si="22"/>
        <v>0</v>
      </c>
      <c r="R132">
        <f t="shared" si="23"/>
        <v>0</v>
      </c>
      <c r="V132">
        <f>VLOOKUP(A132,'MARGIN REQUIREMNT'!$A$3:$M$210,13,0)</f>
        <v>3.4978500000000001</v>
      </c>
    </row>
    <row r="133" spans="1:22" x14ac:dyDescent="0.2">
      <c r="A133" t="s">
        <v>72</v>
      </c>
      <c r="B133" s="1" t="s">
        <v>287</v>
      </c>
      <c r="C133">
        <v>10</v>
      </c>
      <c r="D133" t="s">
        <v>406</v>
      </c>
      <c r="G133" s="4">
        <v>43420</v>
      </c>
      <c r="H133" s="4">
        <v>43433</v>
      </c>
      <c r="I133">
        <f t="shared" si="16"/>
        <v>13</v>
      </c>
      <c r="J133">
        <f t="shared" si="17"/>
        <v>0</v>
      </c>
      <c r="M133">
        <f t="shared" si="18"/>
        <v>0</v>
      </c>
      <c r="N133">
        <f t="shared" si="19"/>
        <v>0</v>
      </c>
      <c r="O133">
        <f t="shared" si="20"/>
        <v>0</v>
      </c>
      <c r="P133">
        <f t="shared" si="21"/>
        <v>0</v>
      </c>
      <c r="Q133">
        <f t="shared" si="22"/>
        <v>0</v>
      </c>
      <c r="R133">
        <f t="shared" si="23"/>
        <v>0</v>
      </c>
      <c r="V133">
        <f>VLOOKUP(A133,'MARGIN REQUIREMNT'!$A$3:$M$210,13,0)</f>
        <v>2.34165</v>
      </c>
    </row>
    <row r="134" spans="1:22" x14ac:dyDescent="0.2">
      <c r="A134" t="s">
        <v>72</v>
      </c>
      <c r="B134" s="1" t="s">
        <v>287</v>
      </c>
      <c r="C134">
        <v>10</v>
      </c>
      <c r="D134" t="s">
        <v>407</v>
      </c>
      <c r="G134" s="4">
        <v>43420</v>
      </c>
      <c r="H134" s="4">
        <v>43433</v>
      </c>
      <c r="I134">
        <f t="shared" si="16"/>
        <v>13</v>
      </c>
      <c r="J134">
        <f t="shared" si="17"/>
        <v>0</v>
      </c>
      <c r="M134">
        <f t="shared" si="18"/>
        <v>0</v>
      </c>
      <c r="N134">
        <f t="shared" si="19"/>
        <v>0</v>
      </c>
      <c r="O134">
        <f t="shared" si="20"/>
        <v>0</v>
      </c>
      <c r="P134">
        <f t="shared" si="21"/>
        <v>0</v>
      </c>
      <c r="Q134">
        <f t="shared" si="22"/>
        <v>0</v>
      </c>
      <c r="R134">
        <f t="shared" si="23"/>
        <v>0</v>
      </c>
      <c r="V134">
        <f>VLOOKUP(A134,'MARGIN REQUIREMNT'!$A$3:$M$210,13,0)</f>
        <v>2.34165</v>
      </c>
    </row>
    <row r="135" spans="1:22" x14ac:dyDescent="0.2">
      <c r="A135" t="s">
        <v>73</v>
      </c>
      <c r="B135" s="1" t="s">
        <v>286</v>
      </c>
      <c r="C135">
        <v>5</v>
      </c>
      <c r="D135" t="s">
        <v>406</v>
      </c>
      <c r="G135" s="4">
        <v>43420</v>
      </c>
      <c r="H135" s="4">
        <v>43433</v>
      </c>
      <c r="I135">
        <f t="shared" si="16"/>
        <v>13</v>
      </c>
      <c r="J135">
        <f t="shared" si="17"/>
        <v>0</v>
      </c>
      <c r="M135">
        <f t="shared" si="18"/>
        <v>0</v>
      </c>
      <c r="N135">
        <f t="shared" si="19"/>
        <v>0</v>
      </c>
      <c r="O135">
        <f t="shared" si="20"/>
        <v>0</v>
      </c>
      <c r="P135">
        <f t="shared" si="21"/>
        <v>0</v>
      </c>
      <c r="Q135">
        <f t="shared" si="22"/>
        <v>0</v>
      </c>
      <c r="R135">
        <f t="shared" si="23"/>
        <v>0</v>
      </c>
      <c r="V135">
        <f>VLOOKUP(A135,'MARGIN REQUIREMNT'!$A$3:$M$210,13,0)</f>
        <v>0.52885739999999992</v>
      </c>
    </row>
    <row r="136" spans="1:22" x14ac:dyDescent="0.2">
      <c r="A136" t="s">
        <v>73</v>
      </c>
      <c r="B136" s="1" t="s">
        <v>286</v>
      </c>
      <c r="C136">
        <v>5</v>
      </c>
      <c r="D136" t="s">
        <v>407</v>
      </c>
      <c r="G136" s="4">
        <v>43420</v>
      </c>
      <c r="H136" s="4">
        <v>43433</v>
      </c>
      <c r="I136">
        <f t="shared" si="16"/>
        <v>13</v>
      </c>
      <c r="J136">
        <f t="shared" si="17"/>
        <v>0</v>
      </c>
      <c r="M136">
        <f t="shared" si="18"/>
        <v>0</v>
      </c>
      <c r="N136">
        <f t="shared" si="19"/>
        <v>0</v>
      </c>
      <c r="O136">
        <f t="shared" si="20"/>
        <v>0</v>
      </c>
      <c r="P136">
        <f t="shared" si="21"/>
        <v>0</v>
      </c>
      <c r="Q136">
        <f t="shared" si="22"/>
        <v>0</v>
      </c>
      <c r="R136">
        <f t="shared" si="23"/>
        <v>0</v>
      </c>
      <c r="V136">
        <f>VLOOKUP(A136,'MARGIN REQUIREMNT'!$A$3:$M$210,13,0)</f>
        <v>0.52885739999999992</v>
      </c>
    </row>
    <row r="137" spans="1:22" x14ac:dyDescent="0.2">
      <c r="A137" t="s">
        <v>74</v>
      </c>
      <c r="B137" s="1" t="s">
        <v>292</v>
      </c>
      <c r="C137">
        <v>20</v>
      </c>
      <c r="D137" t="s">
        <v>406</v>
      </c>
      <c r="G137" s="4">
        <v>43420</v>
      </c>
      <c r="H137" s="4">
        <v>43433</v>
      </c>
      <c r="I137">
        <f t="shared" si="16"/>
        <v>13</v>
      </c>
      <c r="J137">
        <f t="shared" si="17"/>
        <v>0</v>
      </c>
      <c r="M137">
        <f t="shared" si="18"/>
        <v>0</v>
      </c>
      <c r="N137">
        <f t="shared" si="19"/>
        <v>0</v>
      </c>
      <c r="O137">
        <f t="shared" si="20"/>
        <v>0</v>
      </c>
      <c r="P137">
        <f t="shared" si="21"/>
        <v>0</v>
      </c>
      <c r="Q137">
        <f t="shared" si="22"/>
        <v>0</v>
      </c>
      <c r="R137">
        <f t="shared" si="23"/>
        <v>0</v>
      </c>
      <c r="V137">
        <f>VLOOKUP(A137,'MARGIN REQUIREMNT'!$A$3:$M$210,13,0)</f>
        <v>4.1570251999999996</v>
      </c>
    </row>
    <row r="138" spans="1:22" x14ac:dyDescent="0.2">
      <c r="A138" t="s">
        <v>74</v>
      </c>
      <c r="B138" s="1" t="s">
        <v>292</v>
      </c>
      <c r="C138">
        <v>20</v>
      </c>
      <c r="D138" t="s">
        <v>407</v>
      </c>
      <c r="G138" s="4">
        <v>43420</v>
      </c>
      <c r="H138" s="4">
        <v>43433</v>
      </c>
      <c r="I138">
        <f t="shared" si="16"/>
        <v>13</v>
      </c>
      <c r="J138">
        <f t="shared" si="17"/>
        <v>0</v>
      </c>
      <c r="M138">
        <f t="shared" si="18"/>
        <v>0</v>
      </c>
      <c r="N138">
        <f t="shared" si="19"/>
        <v>0</v>
      </c>
      <c r="O138">
        <f t="shared" si="20"/>
        <v>0</v>
      </c>
      <c r="P138">
        <f t="shared" si="21"/>
        <v>0</v>
      </c>
      <c r="Q138">
        <f t="shared" si="22"/>
        <v>0</v>
      </c>
      <c r="R138">
        <f t="shared" si="23"/>
        <v>0</v>
      </c>
      <c r="V138">
        <f>VLOOKUP(A138,'MARGIN REQUIREMNT'!$A$3:$M$210,13,0)</f>
        <v>4.1570251999999996</v>
      </c>
    </row>
    <row r="139" spans="1:22" x14ac:dyDescent="0.2">
      <c r="A139" t="s">
        <v>75</v>
      </c>
      <c r="B139" s="1" t="s">
        <v>361</v>
      </c>
      <c r="C139">
        <v>5</v>
      </c>
      <c r="D139" t="s">
        <v>406</v>
      </c>
      <c r="G139" s="4">
        <v>43420</v>
      </c>
      <c r="H139" s="4">
        <v>43433</v>
      </c>
      <c r="I139">
        <f t="shared" si="16"/>
        <v>13</v>
      </c>
      <c r="J139">
        <f t="shared" si="17"/>
        <v>0</v>
      </c>
      <c r="M139">
        <f t="shared" si="18"/>
        <v>0</v>
      </c>
      <c r="N139">
        <f t="shared" si="19"/>
        <v>0</v>
      </c>
      <c r="O139">
        <f t="shared" si="20"/>
        <v>0</v>
      </c>
      <c r="P139">
        <f t="shared" si="21"/>
        <v>0</v>
      </c>
      <c r="Q139">
        <f t="shared" si="22"/>
        <v>0</v>
      </c>
      <c r="R139">
        <f t="shared" si="23"/>
        <v>0</v>
      </c>
      <c r="V139">
        <f>VLOOKUP(A139,'MARGIN REQUIREMNT'!$A$3:$M$210,13,0)</f>
        <v>0.57974999999999999</v>
      </c>
    </row>
    <row r="140" spans="1:22" x14ac:dyDescent="0.2">
      <c r="A140" t="s">
        <v>75</v>
      </c>
      <c r="B140" s="1" t="s">
        <v>361</v>
      </c>
      <c r="C140">
        <v>5</v>
      </c>
      <c r="D140" t="s">
        <v>407</v>
      </c>
      <c r="G140" s="4">
        <v>43420</v>
      </c>
      <c r="H140" s="4">
        <v>43433</v>
      </c>
      <c r="I140">
        <f t="shared" si="16"/>
        <v>13</v>
      </c>
      <c r="J140">
        <f t="shared" si="17"/>
        <v>0</v>
      </c>
      <c r="M140">
        <f t="shared" si="18"/>
        <v>0</v>
      </c>
      <c r="N140">
        <f t="shared" si="19"/>
        <v>0</v>
      </c>
      <c r="O140">
        <f t="shared" si="20"/>
        <v>0</v>
      </c>
      <c r="P140">
        <f t="shared" si="21"/>
        <v>0</v>
      </c>
      <c r="Q140">
        <f t="shared" si="22"/>
        <v>0</v>
      </c>
      <c r="R140">
        <f t="shared" si="23"/>
        <v>0</v>
      </c>
      <c r="V140">
        <f>VLOOKUP(A140,'MARGIN REQUIREMNT'!$A$3:$M$210,13,0)</f>
        <v>0.57974999999999999</v>
      </c>
    </row>
    <row r="141" spans="1:22" x14ac:dyDescent="0.2">
      <c r="A141" t="s">
        <v>76</v>
      </c>
      <c r="B141" s="1" t="s">
        <v>291</v>
      </c>
      <c r="C141">
        <v>10</v>
      </c>
      <c r="D141" t="s">
        <v>406</v>
      </c>
      <c r="G141" s="4">
        <v>43420</v>
      </c>
      <c r="H141" s="4">
        <v>43433</v>
      </c>
      <c r="I141">
        <f t="shared" si="16"/>
        <v>13</v>
      </c>
      <c r="J141">
        <f t="shared" si="17"/>
        <v>0</v>
      </c>
      <c r="M141">
        <f t="shared" si="18"/>
        <v>0</v>
      </c>
      <c r="N141">
        <f t="shared" si="19"/>
        <v>0</v>
      </c>
      <c r="O141">
        <f t="shared" si="20"/>
        <v>0</v>
      </c>
      <c r="P141">
        <f t="shared" si="21"/>
        <v>0</v>
      </c>
      <c r="Q141">
        <f t="shared" si="22"/>
        <v>0</v>
      </c>
      <c r="R141">
        <f t="shared" si="23"/>
        <v>0</v>
      </c>
      <c r="V141">
        <f>VLOOKUP(A141,'MARGIN REQUIREMNT'!$A$3:$M$210,13,0)</f>
        <v>3.1700999999999997</v>
      </c>
    </row>
    <row r="142" spans="1:22" x14ac:dyDescent="0.2">
      <c r="A142" t="s">
        <v>76</v>
      </c>
      <c r="B142" s="1" t="s">
        <v>291</v>
      </c>
      <c r="C142">
        <v>10</v>
      </c>
      <c r="D142" t="s">
        <v>407</v>
      </c>
      <c r="G142" s="4">
        <v>43420</v>
      </c>
      <c r="H142" s="4">
        <v>43433</v>
      </c>
      <c r="I142">
        <f t="shared" si="16"/>
        <v>13</v>
      </c>
      <c r="J142">
        <f t="shared" si="17"/>
        <v>0</v>
      </c>
      <c r="M142">
        <f t="shared" si="18"/>
        <v>0</v>
      </c>
      <c r="N142">
        <f t="shared" si="19"/>
        <v>0</v>
      </c>
      <c r="O142">
        <f t="shared" si="20"/>
        <v>0</v>
      </c>
      <c r="P142">
        <f t="shared" si="21"/>
        <v>0</v>
      </c>
      <c r="Q142">
        <f t="shared" si="22"/>
        <v>0</v>
      </c>
      <c r="R142">
        <f t="shared" si="23"/>
        <v>0</v>
      </c>
      <c r="V142">
        <f>VLOOKUP(A142,'MARGIN REQUIREMNT'!$A$3:$M$210,13,0)</f>
        <v>3.1700999999999997</v>
      </c>
    </row>
    <row r="143" spans="1:22" x14ac:dyDescent="0.2">
      <c r="A143" t="s">
        <v>77</v>
      </c>
      <c r="B143" s="1" t="s">
        <v>308</v>
      </c>
      <c r="C143">
        <v>1</v>
      </c>
      <c r="D143" t="s">
        <v>406</v>
      </c>
      <c r="G143" s="4">
        <v>43420</v>
      </c>
      <c r="H143" s="4">
        <v>43433</v>
      </c>
      <c r="I143">
        <f t="shared" si="16"/>
        <v>13</v>
      </c>
      <c r="J143">
        <f t="shared" si="17"/>
        <v>0</v>
      </c>
      <c r="M143">
        <f t="shared" si="18"/>
        <v>0</v>
      </c>
      <c r="N143">
        <f t="shared" si="19"/>
        <v>0</v>
      </c>
      <c r="O143">
        <f t="shared" si="20"/>
        <v>0</v>
      </c>
      <c r="P143">
        <f t="shared" si="21"/>
        <v>0</v>
      </c>
      <c r="Q143">
        <f t="shared" si="22"/>
        <v>0</v>
      </c>
      <c r="R143">
        <f t="shared" si="23"/>
        <v>0</v>
      </c>
      <c r="V143">
        <f>VLOOKUP(A143,'MARGIN REQUIREMNT'!$A$3:$M$210,13,0)</f>
        <v>0.10204139999999999</v>
      </c>
    </row>
    <row r="144" spans="1:22" x14ac:dyDescent="0.2">
      <c r="A144" t="s">
        <v>77</v>
      </c>
      <c r="B144" s="1" t="s">
        <v>308</v>
      </c>
      <c r="C144">
        <v>1</v>
      </c>
      <c r="D144" t="s">
        <v>407</v>
      </c>
      <c r="G144" s="4">
        <v>43420</v>
      </c>
      <c r="H144" s="4">
        <v>43433</v>
      </c>
      <c r="I144">
        <f t="shared" si="16"/>
        <v>13</v>
      </c>
      <c r="J144">
        <f t="shared" si="17"/>
        <v>0</v>
      </c>
      <c r="M144">
        <f t="shared" si="18"/>
        <v>0</v>
      </c>
      <c r="N144">
        <f t="shared" si="19"/>
        <v>0</v>
      </c>
      <c r="O144">
        <f t="shared" si="20"/>
        <v>0</v>
      </c>
      <c r="P144">
        <f t="shared" si="21"/>
        <v>0</v>
      </c>
      <c r="Q144">
        <f t="shared" si="22"/>
        <v>0</v>
      </c>
      <c r="R144">
        <f t="shared" si="23"/>
        <v>0</v>
      </c>
      <c r="V144">
        <f>VLOOKUP(A144,'MARGIN REQUIREMNT'!$A$3:$M$210,13,0)</f>
        <v>0.10204139999999999</v>
      </c>
    </row>
    <row r="145" spans="1:22" x14ac:dyDescent="0.2">
      <c r="A145" t="s">
        <v>78</v>
      </c>
      <c r="B145" s="1" t="s">
        <v>279</v>
      </c>
      <c r="C145">
        <v>20</v>
      </c>
      <c r="D145" t="s">
        <v>406</v>
      </c>
      <c r="G145" s="4">
        <v>43420</v>
      </c>
      <c r="H145" s="4">
        <v>43433</v>
      </c>
      <c r="I145">
        <f t="shared" si="16"/>
        <v>13</v>
      </c>
      <c r="J145">
        <f t="shared" si="17"/>
        <v>0</v>
      </c>
      <c r="M145">
        <f t="shared" si="18"/>
        <v>0</v>
      </c>
      <c r="N145">
        <f t="shared" si="19"/>
        <v>0</v>
      </c>
      <c r="O145">
        <f t="shared" si="20"/>
        <v>0</v>
      </c>
      <c r="P145">
        <f t="shared" si="21"/>
        <v>0</v>
      </c>
      <c r="Q145">
        <f t="shared" si="22"/>
        <v>0</v>
      </c>
      <c r="R145">
        <f t="shared" si="23"/>
        <v>0</v>
      </c>
      <c r="V145">
        <f>VLOOKUP(A145,'MARGIN REQUIREMNT'!$A$3:$M$210,13,0)</f>
        <v>4.9238249999999999</v>
      </c>
    </row>
    <row r="146" spans="1:22" x14ac:dyDescent="0.2">
      <c r="A146" t="s">
        <v>78</v>
      </c>
      <c r="B146" s="1" t="s">
        <v>279</v>
      </c>
      <c r="C146">
        <v>20</v>
      </c>
      <c r="D146" t="s">
        <v>407</v>
      </c>
      <c r="G146" s="4">
        <v>43420</v>
      </c>
      <c r="H146" s="4">
        <v>43433</v>
      </c>
      <c r="I146">
        <f t="shared" si="16"/>
        <v>13</v>
      </c>
      <c r="J146">
        <f t="shared" si="17"/>
        <v>0</v>
      </c>
      <c r="M146">
        <f t="shared" si="18"/>
        <v>0</v>
      </c>
      <c r="N146">
        <f t="shared" si="19"/>
        <v>0</v>
      </c>
      <c r="O146">
        <f t="shared" si="20"/>
        <v>0</v>
      </c>
      <c r="P146">
        <f t="shared" si="21"/>
        <v>0</v>
      </c>
      <c r="Q146">
        <f t="shared" si="22"/>
        <v>0</v>
      </c>
      <c r="R146">
        <f t="shared" si="23"/>
        <v>0</v>
      </c>
      <c r="V146">
        <f>VLOOKUP(A146,'MARGIN REQUIREMNT'!$A$3:$M$210,13,0)</f>
        <v>4.9238249999999999</v>
      </c>
    </row>
    <row r="147" spans="1:22" x14ac:dyDescent="0.2">
      <c r="A147" t="s">
        <v>79</v>
      </c>
      <c r="B147" s="1" t="s">
        <v>290</v>
      </c>
      <c r="C147">
        <v>20</v>
      </c>
      <c r="D147" t="s">
        <v>406</v>
      </c>
      <c r="G147" s="4">
        <v>43420</v>
      </c>
      <c r="H147" s="4">
        <v>43433</v>
      </c>
      <c r="I147">
        <f t="shared" si="16"/>
        <v>13</v>
      </c>
      <c r="J147">
        <f t="shared" si="17"/>
        <v>0</v>
      </c>
      <c r="M147">
        <f t="shared" si="18"/>
        <v>0</v>
      </c>
      <c r="N147">
        <f t="shared" si="19"/>
        <v>0</v>
      </c>
      <c r="O147">
        <f t="shared" si="20"/>
        <v>0</v>
      </c>
      <c r="P147">
        <f t="shared" si="21"/>
        <v>0</v>
      </c>
      <c r="Q147">
        <f t="shared" si="22"/>
        <v>0</v>
      </c>
      <c r="R147">
        <f t="shared" si="23"/>
        <v>0</v>
      </c>
      <c r="V147">
        <f>VLOOKUP(A147,'MARGIN REQUIREMNT'!$A$3:$M$210,13,0)</f>
        <v>8.9375999999999998</v>
      </c>
    </row>
    <row r="148" spans="1:22" x14ac:dyDescent="0.2">
      <c r="A148" t="s">
        <v>79</v>
      </c>
      <c r="B148" s="1" t="s">
        <v>290</v>
      </c>
      <c r="C148">
        <v>20</v>
      </c>
      <c r="D148" t="s">
        <v>407</v>
      </c>
      <c r="G148" s="4">
        <v>43420</v>
      </c>
      <c r="H148" s="4">
        <v>43433</v>
      </c>
      <c r="I148">
        <f t="shared" si="16"/>
        <v>13</v>
      </c>
      <c r="J148">
        <f t="shared" si="17"/>
        <v>0</v>
      </c>
      <c r="M148">
        <f t="shared" si="18"/>
        <v>0</v>
      </c>
      <c r="N148">
        <f t="shared" si="19"/>
        <v>0</v>
      </c>
      <c r="O148">
        <f t="shared" si="20"/>
        <v>0</v>
      </c>
      <c r="P148">
        <f t="shared" si="21"/>
        <v>0</v>
      </c>
      <c r="Q148">
        <f t="shared" si="22"/>
        <v>0</v>
      </c>
      <c r="R148">
        <f t="shared" si="23"/>
        <v>0</v>
      </c>
      <c r="V148">
        <f>VLOOKUP(A148,'MARGIN REQUIREMNT'!$A$3:$M$210,13,0)</f>
        <v>8.9375999999999998</v>
      </c>
    </row>
    <row r="149" spans="1:22" x14ac:dyDescent="0.2">
      <c r="A149" t="s">
        <v>80</v>
      </c>
      <c r="B149" s="1" t="s">
        <v>251</v>
      </c>
      <c r="C149">
        <v>20</v>
      </c>
      <c r="D149" t="s">
        <v>406</v>
      </c>
      <c r="G149" s="4">
        <v>43420</v>
      </c>
      <c r="H149" s="4">
        <v>43433</v>
      </c>
      <c r="I149">
        <f t="shared" si="16"/>
        <v>13</v>
      </c>
      <c r="J149">
        <f t="shared" si="17"/>
        <v>0</v>
      </c>
      <c r="M149">
        <f t="shared" si="18"/>
        <v>0</v>
      </c>
      <c r="N149">
        <f t="shared" si="19"/>
        <v>0</v>
      </c>
      <c r="O149">
        <f t="shared" si="20"/>
        <v>0</v>
      </c>
      <c r="P149">
        <f t="shared" si="21"/>
        <v>0</v>
      </c>
      <c r="Q149">
        <f t="shared" si="22"/>
        <v>0</v>
      </c>
      <c r="R149">
        <f t="shared" si="23"/>
        <v>0</v>
      </c>
      <c r="V149">
        <f>VLOOKUP(A149,'MARGIN REQUIREMNT'!$A$3:$M$210,13,0)</f>
        <v>9.55626</v>
      </c>
    </row>
    <row r="150" spans="1:22" x14ac:dyDescent="0.2">
      <c r="A150" t="s">
        <v>80</v>
      </c>
      <c r="B150" s="1" t="s">
        <v>251</v>
      </c>
      <c r="C150">
        <v>20</v>
      </c>
      <c r="D150" t="s">
        <v>407</v>
      </c>
      <c r="G150" s="4">
        <v>43420</v>
      </c>
      <c r="H150" s="4">
        <v>43433</v>
      </c>
      <c r="I150">
        <f t="shared" si="16"/>
        <v>13</v>
      </c>
      <c r="J150">
        <f t="shared" si="17"/>
        <v>0</v>
      </c>
      <c r="M150">
        <f t="shared" si="18"/>
        <v>0</v>
      </c>
      <c r="N150">
        <f t="shared" si="19"/>
        <v>0</v>
      </c>
      <c r="O150">
        <f t="shared" si="20"/>
        <v>0</v>
      </c>
      <c r="P150">
        <f t="shared" si="21"/>
        <v>0</v>
      </c>
      <c r="Q150">
        <f t="shared" si="22"/>
        <v>0</v>
      </c>
      <c r="R150">
        <f t="shared" si="23"/>
        <v>0</v>
      </c>
      <c r="V150">
        <f>VLOOKUP(A150,'MARGIN REQUIREMNT'!$A$3:$M$210,13,0)</f>
        <v>9.55626</v>
      </c>
    </row>
    <row r="151" spans="1:22" x14ac:dyDescent="0.2">
      <c r="A151" t="s">
        <v>81</v>
      </c>
      <c r="B151" s="1" t="s">
        <v>252</v>
      </c>
      <c r="C151">
        <v>50</v>
      </c>
      <c r="D151" t="s">
        <v>406</v>
      </c>
      <c r="G151" s="4">
        <v>43420</v>
      </c>
      <c r="H151" s="4">
        <v>43433</v>
      </c>
      <c r="I151">
        <f t="shared" si="16"/>
        <v>13</v>
      </c>
      <c r="J151">
        <f t="shared" si="17"/>
        <v>0</v>
      </c>
      <c r="M151">
        <f t="shared" si="18"/>
        <v>0</v>
      </c>
      <c r="N151">
        <f t="shared" si="19"/>
        <v>0</v>
      </c>
      <c r="O151">
        <f t="shared" si="20"/>
        <v>0</v>
      </c>
      <c r="P151">
        <f t="shared" si="21"/>
        <v>0</v>
      </c>
      <c r="Q151">
        <f t="shared" si="22"/>
        <v>0</v>
      </c>
      <c r="R151">
        <f t="shared" si="23"/>
        <v>0</v>
      </c>
      <c r="V151">
        <f>VLOOKUP(A151,'MARGIN REQUIREMNT'!$A$3:$M$210,13,0)</f>
        <v>14.196149999999999</v>
      </c>
    </row>
    <row r="152" spans="1:22" x14ac:dyDescent="0.2">
      <c r="A152" t="s">
        <v>81</v>
      </c>
      <c r="B152" s="1" t="s">
        <v>252</v>
      </c>
      <c r="C152">
        <v>50</v>
      </c>
      <c r="D152" t="s">
        <v>407</v>
      </c>
      <c r="G152" s="4">
        <v>43420</v>
      </c>
      <c r="H152" s="4">
        <v>43433</v>
      </c>
      <c r="I152">
        <f t="shared" si="16"/>
        <v>13</v>
      </c>
      <c r="J152">
        <f t="shared" si="17"/>
        <v>0</v>
      </c>
      <c r="M152">
        <f t="shared" si="18"/>
        <v>0</v>
      </c>
      <c r="N152">
        <f t="shared" si="19"/>
        <v>0</v>
      </c>
      <c r="O152">
        <f t="shared" si="20"/>
        <v>0</v>
      </c>
      <c r="P152">
        <f t="shared" si="21"/>
        <v>0</v>
      </c>
      <c r="Q152">
        <f t="shared" si="22"/>
        <v>0</v>
      </c>
      <c r="R152">
        <f t="shared" si="23"/>
        <v>0</v>
      </c>
      <c r="V152">
        <f>VLOOKUP(A152,'MARGIN REQUIREMNT'!$A$3:$M$210,13,0)</f>
        <v>14.196149999999999</v>
      </c>
    </row>
    <row r="153" spans="1:22" x14ac:dyDescent="0.2">
      <c r="A153" t="s">
        <v>82</v>
      </c>
      <c r="B153" s="1" t="s">
        <v>307</v>
      </c>
      <c r="C153">
        <v>20</v>
      </c>
      <c r="D153" t="s">
        <v>406</v>
      </c>
      <c r="G153" s="4">
        <v>43420</v>
      </c>
      <c r="H153" s="4">
        <v>43433</v>
      </c>
      <c r="I153">
        <f t="shared" si="16"/>
        <v>13</v>
      </c>
      <c r="J153">
        <f t="shared" si="17"/>
        <v>0</v>
      </c>
      <c r="M153">
        <f t="shared" si="18"/>
        <v>0</v>
      </c>
      <c r="N153">
        <f t="shared" si="19"/>
        <v>0</v>
      </c>
      <c r="O153">
        <f t="shared" si="20"/>
        <v>0</v>
      </c>
      <c r="P153">
        <f t="shared" si="21"/>
        <v>0</v>
      </c>
      <c r="Q153">
        <f t="shared" si="22"/>
        <v>0</v>
      </c>
      <c r="R153">
        <f t="shared" si="23"/>
        <v>0</v>
      </c>
      <c r="V153">
        <f>VLOOKUP(A153,'MARGIN REQUIREMNT'!$A$3:$M$210,13,0)</f>
        <v>1.5285</v>
      </c>
    </row>
    <row r="154" spans="1:22" x14ac:dyDescent="0.2">
      <c r="A154" t="s">
        <v>82</v>
      </c>
      <c r="B154" s="1" t="s">
        <v>307</v>
      </c>
      <c r="C154">
        <v>20</v>
      </c>
      <c r="D154" t="s">
        <v>407</v>
      </c>
      <c r="G154" s="4">
        <v>43420</v>
      </c>
      <c r="H154" s="4">
        <v>43433</v>
      </c>
      <c r="I154">
        <f t="shared" si="16"/>
        <v>13</v>
      </c>
      <c r="J154">
        <f t="shared" si="17"/>
        <v>0</v>
      </c>
      <c r="M154">
        <f t="shared" si="18"/>
        <v>0</v>
      </c>
      <c r="N154">
        <f t="shared" si="19"/>
        <v>0</v>
      </c>
      <c r="O154">
        <f t="shared" si="20"/>
        <v>0</v>
      </c>
      <c r="P154">
        <f t="shared" si="21"/>
        <v>0</v>
      </c>
      <c r="Q154">
        <f t="shared" si="22"/>
        <v>0</v>
      </c>
      <c r="R154">
        <f t="shared" si="23"/>
        <v>0</v>
      </c>
      <c r="V154">
        <f>VLOOKUP(A154,'MARGIN REQUIREMNT'!$A$3:$M$210,13,0)</f>
        <v>1.5285</v>
      </c>
    </row>
    <row r="155" spans="1:22" x14ac:dyDescent="0.2">
      <c r="A155" t="s">
        <v>83</v>
      </c>
      <c r="B155" s="1" t="s">
        <v>306</v>
      </c>
      <c r="C155">
        <v>5</v>
      </c>
      <c r="D155" t="s">
        <v>406</v>
      </c>
      <c r="G155" s="4">
        <v>43420</v>
      </c>
      <c r="H155" s="4">
        <v>43433</v>
      </c>
      <c r="I155">
        <f t="shared" si="16"/>
        <v>13</v>
      </c>
      <c r="J155">
        <f t="shared" si="17"/>
        <v>0</v>
      </c>
      <c r="M155">
        <f t="shared" si="18"/>
        <v>0</v>
      </c>
      <c r="N155">
        <f t="shared" si="19"/>
        <v>0</v>
      </c>
      <c r="O155">
        <f t="shared" si="20"/>
        <v>0</v>
      </c>
      <c r="P155">
        <f t="shared" si="21"/>
        <v>0</v>
      </c>
      <c r="Q155">
        <f t="shared" si="22"/>
        <v>0</v>
      </c>
      <c r="R155">
        <f t="shared" si="23"/>
        <v>0</v>
      </c>
      <c r="V155">
        <f>VLOOKUP(A155,'MARGIN REQUIREMNT'!$A$3:$M$210,13,0)</f>
        <v>1.1774249999999999</v>
      </c>
    </row>
    <row r="156" spans="1:22" x14ac:dyDescent="0.2">
      <c r="A156" t="s">
        <v>83</v>
      </c>
      <c r="B156" s="1" t="s">
        <v>306</v>
      </c>
      <c r="C156">
        <v>5</v>
      </c>
      <c r="D156" t="s">
        <v>407</v>
      </c>
      <c r="G156" s="4">
        <v>43420</v>
      </c>
      <c r="H156" s="4">
        <v>43433</v>
      </c>
      <c r="I156">
        <f t="shared" si="16"/>
        <v>13</v>
      </c>
      <c r="J156">
        <f t="shared" si="17"/>
        <v>0</v>
      </c>
      <c r="M156">
        <f t="shared" si="18"/>
        <v>0</v>
      </c>
      <c r="N156">
        <f t="shared" si="19"/>
        <v>0</v>
      </c>
      <c r="O156">
        <f t="shared" si="20"/>
        <v>0</v>
      </c>
      <c r="P156">
        <f t="shared" si="21"/>
        <v>0</v>
      </c>
      <c r="Q156">
        <f t="shared" si="22"/>
        <v>0</v>
      </c>
      <c r="R156">
        <f t="shared" si="23"/>
        <v>0</v>
      </c>
      <c r="V156">
        <f>VLOOKUP(A156,'MARGIN REQUIREMNT'!$A$3:$M$210,13,0)</f>
        <v>1.1774249999999999</v>
      </c>
    </row>
    <row r="157" spans="1:22" x14ac:dyDescent="0.2">
      <c r="A157" t="s">
        <v>84</v>
      </c>
      <c r="B157" s="1" t="s">
        <v>305</v>
      </c>
      <c r="C157">
        <v>5</v>
      </c>
      <c r="D157" t="s">
        <v>406</v>
      </c>
      <c r="G157" s="4">
        <v>43420</v>
      </c>
      <c r="H157" s="4">
        <v>43433</v>
      </c>
      <c r="I157">
        <f t="shared" si="16"/>
        <v>13</v>
      </c>
      <c r="J157">
        <f t="shared" si="17"/>
        <v>0</v>
      </c>
      <c r="M157">
        <f t="shared" si="18"/>
        <v>0</v>
      </c>
      <c r="N157">
        <f t="shared" si="19"/>
        <v>0</v>
      </c>
      <c r="O157">
        <f t="shared" si="20"/>
        <v>0</v>
      </c>
      <c r="P157">
        <f t="shared" si="21"/>
        <v>0</v>
      </c>
      <c r="Q157">
        <f t="shared" si="22"/>
        <v>0</v>
      </c>
      <c r="R157">
        <f t="shared" si="23"/>
        <v>0</v>
      </c>
      <c r="V157">
        <f>VLOOKUP(A157,'MARGIN REQUIREMNT'!$A$3:$M$210,13,0)</f>
        <v>1.970946476190476</v>
      </c>
    </row>
    <row r="158" spans="1:22" x14ac:dyDescent="0.2">
      <c r="A158" t="s">
        <v>84</v>
      </c>
      <c r="B158" s="1" t="s">
        <v>305</v>
      </c>
      <c r="C158">
        <v>5</v>
      </c>
      <c r="D158" t="s">
        <v>407</v>
      </c>
      <c r="G158" s="4">
        <v>43420</v>
      </c>
      <c r="H158" s="4">
        <v>43433</v>
      </c>
      <c r="I158">
        <f t="shared" si="16"/>
        <v>13</v>
      </c>
      <c r="J158">
        <f t="shared" si="17"/>
        <v>0</v>
      </c>
      <c r="M158">
        <f t="shared" si="18"/>
        <v>0</v>
      </c>
      <c r="N158">
        <f t="shared" si="19"/>
        <v>0</v>
      </c>
      <c r="O158">
        <f t="shared" si="20"/>
        <v>0</v>
      </c>
      <c r="P158">
        <f t="shared" si="21"/>
        <v>0</v>
      </c>
      <c r="Q158">
        <f t="shared" si="22"/>
        <v>0</v>
      </c>
      <c r="R158">
        <f t="shared" si="23"/>
        <v>0</v>
      </c>
      <c r="V158">
        <f>VLOOKUP(A158,'MARGIN REQUIREMNT'!$A$3:$M$210,13,0)</f>
        <v>1.970946476190476</v>
      </c>
    </row>
    <row r="159" spans="1:22" x14ac:dyDescent="0.2">
      <c r="A159" t="s">
        <v>85</v>
      </c>
      <c r="B159" s="1" t="s">
        <v>294</v>
      </c>
      <c r="C159">
        <v>20</v>
      </c>
      <c r="D159" t="s">
        <v>406</v>
      </c>
      <c r="G159" s="4">
        <v>43420</v>
      </c>
      <c r="H159" s="4">
        <v>43433</v>
      </c>
      <c r="I159">
        <f t="shared" si="16"/>
        <v>13</v>
      </c>
      <c r="J159">
        <f t="shared" si="17"/>
        <v>0</v>
      </c>
      <c r="M159">
        <f t="shared" si="18"/>
        <v>0</v>
      </c>
      <c r="N159">
        <f t="shared" si="19"/>
        <v>0</v>
      </c>
      <c r="O159">
        <f t="shared" si="20"/>
        <v>0</v>
      </c>
      <c r="P159">
        <f t="shared" si="21"/>
        <v>0</v>
      </c>
      <c r="Q159">
        <f t="shared" si="22"/>
        <v>0</v>
      </c>
      <c r="R159">
        <f t="shared" si="23"/>
        <v>0</v>
      </c>
      <c r="V159">
        <f>VLOOKUP(A159,'MARGIN REQUIREMNT'!$A$3:$M$210,13,0)</f>
        <v>8.025525</v>
      </c>
    </row>
    <row r="160" spans="1:22" x14ac:dyDescent="0.2">
      <c r="A160" t="s">
        <v>85</v>
      </c>
      <c r="B160" s="1" t="s">
        <v>294</v>
      </c>
      <c r="C160">
        <v>20</v>
      </c>
      <c r="D160" t="s">
        <v>407</v>
      </c>
      <c r="G160" s="4">
        <v>43420</v>
      </c>
      <c r="H160" s="4">
        <v>43433</v>
      </c>
      <c r="I160">
        <f t="shared" si="16"/>
        <v>13</v>
      </c>
      <c r="J160">
        <f t="shared" si="17"/>
        <v>0</v>
      </c>
      <c r="M160">
        <f t="shared" si="18"/>
        <v>0</v>
      </c>
      <c r="N160">
        <f t="shared" si="19"/>
        <v>0</v>
      </c>
      <c r="O160">
        <f t="shared" si="20"/>
        <v>0</v>
      </c>
      <c r="P160">
        <f t="shared" si="21"/>
        <v>0</v>
      </c>
      <c r="Q160">
        <f t="shared" si="22"/>
        <v>0</v>
      </c>
      <c r="R160">
        <f t="shared" si="23"/>
        <v>0</v>
      </c>
      <c r="V160">
        <f>VLOOKUP(A160,'MARGIN REQUIREMNT'!$A$3:$M$210,13,0)</f>
        <v>8.025525</v>
      </c>
    </row>
    <row r="161" spans="1:22" x14ac:dyDescent="0.2">
      <c r="A161" t="s">
        <v>86</v>
      </c>
      <c r="B161" s="1" t="s">
        <v>278</v>
      </c>
      <c r="C161">
        <v>5</v>
      </c>
      <c r="D161" t="s">
        <v>406</v>
      </c>
      <c r="G161" s="4">
        <v>43420</v>
      </c>
      <c r="H161" s="4">
        <v>43433</v>
      </c>
      <c r="I161">
        <f t="shared" si="16"/>
        <v>13</v>
      </c>
      <c r="J161">
        <f t="shared" si="17"/>
        <v>0</v>
      </c>
      <c r="M161">
        <f t="shared" si="18"/>
        <v>0</v>
      </c>
      <c r="N161">
        <f t="shared" si="19"/>
        <v>0</v>
      </c>
      <c r="O161">
        <f t="shared" si="20"/>
        <v>0</v>
      </c>
      <c r="P161">
        <f t="shared" si="21"/>
        <v>0</v>
      </c>
      <c r="Q161">
        <f t="shared" si="22"/>
        <v>0</v>
      </c>
      <c r="R161">
        <f t="shared" si="23"/>
        <v>0</v>
      </c>
      <c r="V161">
        <f>VLOOKUP(A161,'MARGIN REQUIREMNT'!$A$3:$M$210,13,0)</f>
        <v>1.2954749999999999</v>
      </c>
    </row>
    <row r="162" spans="1:22" x14ac:dyDescent="0.2">
      <c r="A162" t="s">
        <v>86</v>
      </c>
      <c r="B162" s="1" t="s">
        <v>278</v>
      </c>
      <c r="C162">
        <v>5</v>
      </c>
      <c r="D162" t="s">
        <v>407</v>
      </c>
      <c r="G162" s="4">
        <v>43420</v>
      </c>
      <c r="H162" s="4">
        <v>43433</v>
      </c>
      <c r="I162">
        <f t="shared" si="16"/>
        <v>13</v>
      </c>
      <c r="J162">
        <f t="shared" si="17"/>
        <v>0</v>
      </c>
      <c r="M162">
        <f t="shared" si="18"/>
        <v>0</v>
      </c>
      <c r="N162">
        <f t="shared" si="19"/>
        <v>0</v>
      </c>
      <c r="O162">
        <f t="shared" si="20"/>
        <v>0</v>
      </c>
      <c r="P162">
        <f t="shared" si="21"/>
        <v>0</v>
      </c>
      <c r="Q162">
        <f t="shared" si="22"/>
        <v>0</v>
      </c>
      <c r="R162">
        <f t="shared" si="23"/>
        <v>0</v>
      </c>
      <c r="V162">
        <f>VLOOKUP(A162,'MARGIN REQUIREMNT'!$A$3:$M$210,13,0)</f>
        <v>1.2954749999999999</v>
      </c>
    </row>
    <row r="163" spans="1:22" x14ac:dyDescent="0.2">
      <c r="A163" t="s">
        <v>87</v>
      </c>
      <c r="B163" s="1" t="s">
        <v>277</v>
      </c>
      <c r="C163">
        <v>20</v>
      </c>
      <c r="D163" t="s">
        <v>406</v>
      </c>
      <c r="G163" s="4">
        <v>43420</v>
      </c>
      <c r="H163" s="4">
        <v>43433</v>
      </c>
      <c r="I163">
        <f t="shared" si="16"/>
        <v>13</v>
      </c>
      <c r="J163">
        <f t="shared" si="17"/>
        <v>0</v>
      </c>
      <c r="M163">
        <f t="shared" si="18"/>
        <v>0</v>
      </c>
      <c r="N163">
        <f t="shared" si="19"/>
        <v>0</v>
      </c>
      <c r="O163">
        <f t="shared" si="20"/>
        <v>0</v>
      </c>
      <c r="P163">
        <f t="shared" si="21"/>
        <v>0</v>
      </c>
      <c r="Q163">
        <f t="shared" si="22"/>
        <v>0</v>
      </c>
      <c r="R163">
        <f t="shared" si="23"/>
        <v>0</v>
      </c>
      <c r="V163">
        <f>VLOOKUP(A163,'MARGIN REQUIREMNT'!$A$3:$M$210,13,0)</f>
        <v>9.3668171999999998</v>
      </c>
    </row>
    <row r="164" spans="1:22" x14ac:dyDescent="0.2">
      <c r="A164" t="s">
        <v>87</v>
      </c>
      <c r="B164" s="1" t="s">
        <v>277</v>
      </c>
      <c r="C164">
        <v>20</v>
      </c>
      <c r="D164" t="s">
        <v>407</v>
      </c>
      <c r="G164" s="4">
        <v>43420</v>
      </c>
      <c r="H164" s="4">
        <v>43433</v>
      </c>
      <c r="I164">
        <f t="shared" si="16"/>
        <v>13</v>
      </c>
      <c r="J164">
        <f t="shared" si="17"/>
        <v>0</v>
      </c>
      <c r="M164">
        <f t="shared" si="18"/>
        <v>0</v>
      </c>
      <c r="N164">
        <f t="shared" si="19"/>
        <v>0</v>
      </c>
      <c r="O164">
        <f t="shared" si="20"/>
        <v>0</v>
      </c>
      <c r="P164">
        <f t="shared" si="21"/>
        <v>0</v>
      </c>
      <c r="Q164">
        <f t="shared" si="22"/>
        <v>0</v>
      </c>
      <c r="R164">
        <f t="shared" si="23"/>
        <v>0</v>
      </c>
      <c r="V164">
        <f>VLOOKUP(A164,'MARGIN REQUIREMNT'!$A$3:$M$210,13,0)</f>
        <v>9.3668171999999998</v>
      </c>
    </row>
    <row r="165" spans="1:22" x14ac:dyDescent="0.2">
      <c r="A165" t="s">
        <v>88</v>
      </c>
      <c r="B165" s="1" t="s">
        <v>295</v>
      </c>
      <c r="C165">
        <v>5</v>
      </c>
      <c r="D165" t="s">
        <v>406</v>
      </c>
      <c r="G165" s="4">
        <v>43420</v>
      </c>
      <c r="H165" s="4">
        <v>43433</v>
      </c>
      <c r="I165">
        <f t="shared" si="16"/>
        <v>13</v>
      </c>
      <c r="J165">
        <f t="shared" si="17"/>
        <v>0</v>
      </c>
      <c r="M165">
        <f t="shared" si="18"/>
        <v>0</v>
      </c>
      <c r="N165">
        <f t="shared" si="19"/>
        <v>0</v>
      </c>
      <c r="O165">
        <f t="shared" si="20"/>
        <v>0</v>
      </c>
      <c r="P165">
        <f t="shared" si="21"/>
        <v>0</v>
      </c>
      <c r="Q165">
        <f t="shared" si="22"/>
        <v>0</v>
      </c>
      <c r="R165">
        <f t="shared" si="23"/>
        <v>0</v>
      </c>
      <c r="V165">
        <f>VLOOKUP(A165,'MARGIN REQUIREMNT'!$A$3:$M$210,13,0)</f>
        <v>1.7369305090909091</v>
      </c>
    </row>
    <row r="166" spans="1:22" x14ac:dyDescent="0.2">
      <c r="A166" t="s">
        <v>88</v>
      </c>
      <c r="B166" s="1" t="s">
        <v>295</v>
      </c>
      <c r="C166">
        <v>5</v>
      </c>
      <c r="D166" t="s">
        <v>407</v>
      </c>
      <c r="G166" s="4">
        <v>43420</v>
      </c>
      <c r="H166" s="4">
        <v>43433</v>
      </c>
      <c r="I166">
        <f t="shared" si="16"/>
        <v>13</v>
      </c>
      <c r="J166">
        <f t="shared" si="17"/>
        <v>0</v>
      </c>
      <c r="M166">
        <f t="shared" si="18"/>
        <v>0</v>
      </c>
      <c r="N166">
        <f t="shared" si="19"/>
        <v>0</v>
      </c>
      <c r="O166">
        <f t="shared" si="20"/>
        <v>0</v>
      </c>
      <c r="P166">
        <f t="shared" si="21"/>
        <v>0</v>
      </c>
      <c r="Q166">
        <f t="shared" si="22"/>
        <v>0</v>
      </c>
      <c r="R166">
        <f t="shared" si="23"/>
        <v>0</v>
      </c>
      <c r="V166">
        <f>VLOOKUP(A166,'MARGIN REQUIREMNT'!$A$3:$M$210,13,0)</f>
        <v>1.7369305090909091</v>
      </c>
    </row>
    <row r="167" spans="1:22" x14ac:dyDescent="0.2">
      <c r="A167" t="s">
        <v>90</v>
      </c>
      <c r="B167" s="1" t="s">
        <v>296</v>
      </c>
      <c r="C167">
        <v>5</v>
      </c>
      <c r="D167" t="s">
        <v>406</v>
      </c>
      <c r="G167" s="4">
        <v>43420</v>
      </c>
      <c r="H167" s="4">
        <v>43433</v>
      </c>
      <c r="I167">
        <f t="shared" si="16"/>
        <v>13</v>
      </c>
      <c r="J167">
        <f t="shared" si="17"/>
        <v>0</v>
      </c>
      <c r="M167">
        <f t="shared" si="18"/>
        <v>0</v>
      </c>
      <c r="N167">
        <f t="shared" si="19"/>
        <v>0</v>
      </c>
      <c r="O167">
        <f t="shared" si="20"/>
        <v>0</v>
      </c>
      <c r="P167">
        <f t="shared" si="21"/>
        <v>0</v>
      </c>
      <c r="Q167">
        <f t="shared" si="22"/>
        <v>0</v>
      </c>
      <c r="R167">
        <f t="shared" si="23"/>
        <v>0</v>
      </c>
      <c r="V167">
        <f>VLOOKUP(A167,'MARGIN REQUIREMNT'!$A$3:$M$210,13,0)</f>
        <v>0.29002499999999998</v>
      </c>
    </row>
    <row r="168" spans="1:22" x14ac:dyDescent="0.2">
      <c r="A168" t="s">
        <v>90</v>
      </c>
      <c r="B168" s="1" t="s">
        <v>296</v>
      </c>
      <c r="C168">
        <v>5</v>
      </c>
      <c r="D168" t="s">
        <v>407</v>
      </c>
      <c r="G168" s="4">
        <v>43420</v>
      </c>
      <c r="H168" s="4">
        <v>43433</v>
      </c>
      <c r="I168">
        <f t="shared" si="16"/>
        <v>13</v>
      </c>
      <c r="J168">
        <f t="shared" si="17"/>
        <v>0</v>
      </c>
      <c r="M168">
        <f t="shared" si="18"/>
        <v>0</v>
      </c>
      <c r="N168">
        <f t="shared" si="19"/>
        <v>0</v>
      </c>
      <c r="O168">
        <f t="shared" si="20"/>
        <v>0</v>
      </c>
      <c r="P168">
        <f t="shared" si="21"/>
        <v>0</v>
      </c>
      <c r="Q168">
        <f t="shared" si="22"/>
        <v>0</v>
      </c>
      <c r="R168">
        <f t="shared" si="23"/>
        <v>0</v>
      </c>
      <c r="V168">
        <f>VLOOKUP(A168,'MARGIN REQUIREMNT'!$A$3:$M$210,13,0)</f>
        <v>0.29002499999999998</v>
      </c>
    </row>
    <row r="169" spans="1:22" x14ac:dyDescent="0.2">
      <c r="A169" t="s">
        <v>91</v>
      </c>
      <c r="B169" s="1" t="s">
        <v>297</v>
      </c>
      <c r="C169">
        <v>1</v>
      </c>
      <c r="D169" t="s">
        <v>406</v>
      </c>
      <c r="G169" s="4">
        <v>43420</v>
      </c>
      <c r="H169" s="4">
        <v>43433</v>
      </c>
      <c r="I169">
        <f t="shared" si="16"/>
        <v>13</v>
      </c>
      <c r="J169">
        <f t="shared" si="17"/>
        <v>0</v>
      </c>
      <c r="M169">
        <f t="shared" si="18"/>
        <v>0</v>
      </c>
      <c r="N169">
        <f t="shared" si="19"/>
        <v>0</v>
      </c>
      <c r="O169">
        <f t="shared" si="20"/>
        <v>0</v>
      </c>
      <c r="P169">
        <f t="shared" si="21"/>
        <v>0</v>
      </c>
      <c r="Q169">
        <f t="shared" si="22"/>
        <v>0</v>
      </c>
      <c r="R169">
        <f t="shared" si="23"/>
        <v>0</v>
      </c>
      <c r="V169">
        <f>VLOOKUP(A169,'MARGIN REQUIREMNT'!$A$3:$M$210,13,0)</f>
        <v>0.19919999999999999</v>
      </c>
    </row>
    <row r="170" spans="1:22" x14ac:dyDescent="0.2">
      <c r="A170" t="s">
        <v>91</v>
      </c>
      <c r="B170" s="1" t="s">
        <v>297</v>
      </c>
      <c r="C170">
        <v>1</v>
      </c>
      <c r="D170" t="s">
        <v>407</v>
      </c>
      <c r="G170" s="4">
        <v>43420</v>
      </c>
      <c r="H170" s="4">
        <v>43433</v>
      </c>
      <c r="I170">
        <f t="shared" si="16"/>
        <v>13</v>
      </c>
      <c r="J170">
        <f t="shared" si="17"/>
        <v>0</v>
      </c>
      <c r="M170">
        <f t="shared" si="18"/>
        <v>0</v>
      </c>
      <c r="N170">
        <f t="shared" si="19"/>
        <v>0</v>
      </c>
      <c r="O170">
        <f t="shared" si="20"/>
        <v>0</v>
      </c>
      <c r="P170">
        <f t="shared" si="21"/>
        <v>0</v>
      </c>
      <c r="Q170">
        <f t="shared" si="22"/>
        <v>0</v>
      </c>
      <c r="R170">
        <f t="shared" si="23"/>
        <v>0</v>
      </c>
      <c r="V170">
        <f>VLOOKUP(A170,'MARGIN REQUIREMNT'!$A$3:$M$210,13,0)</f>
        <v>0.19919999999999999</v>
      </c>
    </row>
    <row r="171" spans="1:22" x14ac:dyDescent="0.2">
      <c r="A171" t="s">
        <v>92</v>
      </c>
      <c r="B171" s="1" t="s">
        <v>299</v>
      </c>
      <c r="C171">
        <v>1</v>
      </c>
      <c r="D171" t="s">
        <v>406</v>
      </c>
      <c r="G171" s="4">
        <v>43420</v>
      </c>
      <c r="H171" s="4">
        <v>43433</v>
      </c>
      <c r="I171">
        <f t="shared" si="16"/>
        <v>13</v>
      </c>
      <c r="J171">
        <f t="shared" si="17"/>
        <v>0</v>
      </c>
      <c r="M171">
        <f t="shared" si="18"/>
        <v>0</v>
      </c>
      <c r="N171">
        <f t="shared" si="19"/>
        <v>0</v>
      </c>
      <c r="O171">
        <f t="shared" si="20"/>
        <v>0</v>
      </c>
      <c r="P171">
        <f t="shared" si="21"/>
        <v>0</v>
      </c>
      <c r="Q171">
        <f t="shared" si="22"/>
        <v>0</v>
      </c>
      <c r="R171">
        <f t="shared" si="23"/>
        <v>0</v>
      </c>
      <c r="V171">
        <f>VLOOKUP(A171,'MARGIN REQUIREMNT'!$A$3:$M$210,13,0)</f>
        <v>0.186225</v>
      </c>
    </row>
    <row r="172" spans="1:22" x14ac:dyDescent="0.2">
      <c r="A172" t="s">
        <v>92</v>
      </c>
      <c r="B172" s="1" t="s">
        <v>299</v>
      </c>
      <c r="C172">
        <v>1</v>
      </c>
      <c r="D172" t="s">
        <v>407</v>
      </c>
      <c r="G172" s="4">
        <v>43420</v>
      </c>
      <c r="H172" s="4">
        <v>43433</v>
      </c>
      <c r="I172">
        <f t="shared" si="16"/>
        <v>13</v>
      </c>
      <c r="J172">
        <f t="shared" si="17"/>
        <v>0</v>
      </c>
      <c r="M172">
        <f t="shared" si="18"/>
        <v>0</v>
      </c>
      <c r="N172">
        <f t="shared" si="19"/>
        <v>0</v>
      </c>
      <c r="O172">
        <f t="shared" si="20"/>
        <v>0</v>
      </c>
      <c r="P172">
        <f t="shared" si="21"/>
        <v>0</v>
      </c>
      <c r="Q172">
        <f t="shared" si="22"/>
        <v>0</v>
      </c>
      <c r="R172">
        <f t="shared" si="23"/>
        <v>0</v>
      </c>
      <c r="V172">
        <f>VLOOKUP(A172,'MARGIN REQUIREMNT'!$A$3:$M$210,13,0)</f>
        <v>0.186225</v>
      </c>
    </row>
    <row r="173" spans="1:22" x14ac:dyDescent="0.2">
      <c r="A173" t="s">
        <v>93</v>
      </c>
      <c r="B173" s="1" t="s">
        <v>298</v>
      </c>
      <c r="C173">
        <v>1</v>
      </c>
      <c r="D173" t="s">
        <v>406</v>
      </c>
      <c r="G173" s="4">
        <v>43420</v>
      </c>
      <c r="H173" s="4">
        <v>43433</v>
      </c>
      <c r="I173">
        <f t="shared" si="16"/>
        <v>13</v>
      </c>
      <c r="J173">
        <f t="shared" si="17"/>
        <v>0</v>
      </c>
      <c r="M173">
        <f t="shared" si="18"/>
        <v>0</v>
      </c>
      <c r="N173">
        <f t="shared" si="19"/>
        <v>0</v>
      </c>
      <c r="O173">
        <f t="shared" si="20"/>
        <v>0</v>
      </c>
      <c r="P173">
        <f t="shared" si="21"/>
        <v>0</v>
      </c>
      <c r="Q173">
        <f t="shared" si="22"/>
        <v>0</v>
      </c>
      <c r="R173">
        <f t="shared" si="23"/>
        <v>0</v>
      </c>
      <c r="V173">
        <f>VLOOKUP(A173,'MARGIN REQUIREMNT'!$A$3:$M$210,13,0)</f>
        <v>0.17429999999999998</v>
      </c>
    </row>
    <row r="174" spans="1:22" x14ac:dyDescent="0.2">
      <c r="A174" t="s">
        <v>93</v>
      </c>
      <c r="B174" s="1" t="s">
        <v>298</v>
      </c>
      <c r="C174">
        <v>1</v>
      </c>
      <c r="D174" t="s">
        <v>407</v>
      </c>
      <c r="G174" s="4">
        <v>43420</v>
      </c>
      <c r="H174" s="4">
        <v>43433</v>
      </c>
      <c r="I174">
        <f t="shared" si="16"/>
        <v>13</v>
      </c>
      <c r="J174">
        <f t="shared" si="17"/>
        <v>0</v>
      </c>
      <c r="M174">
        <f t="shared" si="18"/>
        <v>0</v>
      </c>
      <c r="N174">
        <f t="shared" si="19"/>
        <v>0</v>
      </c>
      <c r="O174">
        <f t="shared" si="20"/>
        <v>0</v>
      </c>
      <c r="P174">
        <f t="shared" si="21"/>
        <v>0</v>
      </c>
      <c r="Q174">
        <f t="shared" si="22"/>
        <v>0</v>
      </c>
      <c r="R174">
        <f t="shared" si="23"/>
        <v>0</v>
      </c>
      <c r="V174">
        <f>VLOOKUP(A174,'MARGIN REQUIREMNT'!$A$3:$M$210,13,0)</f>
        <v>0.17429999999999998</v>
      </c>
    </row>
    <row r="175" spans="1:22" x14ac:dyDescent="0.2">
      <c r="A175" t="s">
        <v>94</v>
      </c>
      <c r="B175" s="1" t="s">
        <v>276</v>
      </c>
      <c r="C175">
        <v>1</v>
      </c>
      <c r="D175" t="s">
        <v>406</v>
      </c>
      <c r="G175" s="4">
        <v>43420</v>
      </c>
      <c r="H175" s="4">
        <v>43433</v>
      </c>
      <c r="I175">
        <f t="shared" si="16"/>
        <v>13</v>
      </c>
      <c r="J175">
        <f t="shared" si="17"/>
        <v>0</v>
      </c>
      <c r="M175">
        <f t="shared" si="18"/>
        <v>0</v>
      </c>
      <c r="N175">
        <f t="shared" si="19"/>
        <v>0</v>
      </c>
      <c r="O175">
        <f t="shared" si="20"/>
        <v>0</v>
      </c>
      <c r="P175">
        <f t="shared" si="21"/>
        <v>0</v>
      </c>
      <c r="Q175">
        <f t="shared" si="22"/>
        <v>0</v>
      </c>
      <c r="R175">
        <f t="shared" si="23"/>
        <v>0</v>
      </c>
      <c r="V175">
        <f>VLOOKUP(A175,'MARGIN REQUIREMNT'!$A$3:$M$210,13,0)</f>
        <v>7.2900000000000006E-2</v>
      </c>
    </row>
    <row r="176" spans="1:22" x14ac:dyDescent="0.2">
      <c r="A176" t="s">
        <v>94</v>
      </c>
      <c r="B176" s="1" t="s">
        <v>276</v>
      </c>
      <c r="C176">
        <v>1</v>
      </c>
      <c r="D176" t="s">
        <v>407</v>
      </c>
      <c r="G176" s="4">
        <v>43420</v>
      </c>
      <c r="H176" s="4">
        <v>43433</v>
      </c>
      <c r="I176">
        <f t="shared" si="16"/>
        <v>13</v>
      </c>
      <c r="J176">
        <f t="shared" si="17"/>
        <v>0</v>
      </c>
      <c r="M176">
        <f t="shared" si="18"/>
        <v>0</v>
      </c>
      <c r="N176">
        <f t="shared" si="19"/>
        <v>0</v>
      </c>
      <c r="O176">
        <f t="shared" si="20"/>
        <v>0</v>
      </c>
      <c r="P176">
        <f t="shared" si="21"/>
        <v>0</v>
      </c>
      <c r="Q176">
        <f t="shared" si="22"/>
        <v>0</v>
      </c>
      <c r="R176">
        <f t="shared" si="23"/>
        <v>0</v>
      </c>
      <c r="V176">
        <f>VLOOKUP(A176,'MARGIN REQUIREMNT'!$A$3:$M$210,13,0)</f>
        <v>7.2900000000000006E-2</v>
      </c>
    </row>
    <row r="177" spans="1:22" x14ac:dyDescent="0.2">
      <c r="A177" t="s">
        <v>95</v>
      </c>
      <c r="B177" s="1" t="s">
        <v>362</v>
      </c>
      <c r="C177">
        <v>5</v>
      </c>
      <c r="D177" t="s">
        <v>406</v>
      </c>
      <c r="G177" s="4">
        <v>43420</v>
      </c>
      <c r="H177" s="4">
        <v>43433</v>
      </c>
      <c r="I177">
        <f t="shared" si="16"/>
        <v>13</v>
      </c>
      <c r="J177">
        <f t="shared" si="17"/>
        <v>0</v>
      </c>
      <c r="M177">
        <f t="shared" si="18"/>
        <v>0</v>
      </c>
      <c r="N177">
        <f t="shared" si="19"/>
        <v>0</v>
      </c>
      <c r="O177">
        <f t="shared" si="20"/>
        <v>0</v>
      </c>
      <c r="P177">
        <f t="shared" si="21"/>
        <v>0</v>
      </c>
      <c r="Q177">
        <f t="shared" si="22"/>
        <v>0</v>
      </c>
      <c r="R177">
        <f t="shared" si="23"/>
        <v>0</v>
      </c>
      <c r="V177">
        <f>VLOOKUP(A177,'MARGIN REQUIREMNT'!$A$3:$M$210,13,0)</f>
        <v>1.3814250545454545</v>
      </c>
    </row>
    <row r="178" spans="1:22" x14ac:dyDescent="0.2">
      <c r="A178" t="s">
        <v>95</v>
      </c>
      <c r="B178" s="1" t="s">
        <v>362</v>
      </c>
      <c r="C178">
        <v>5</v>
      </c>
      <c r="D178" t="s">
        <v>407</v>
      </c>
      <c r="G178" s="4">
        <v>43420</v>
      </c>
      <c r="H178" s="4">
        <v>43433</v>
      </c>
      <c r="I178">
        <f t="shared" si="16"/>
        <v>13</v>
      </c>
      <c r="J178">
        <f t="shared" si="17"/>
        <v>0</v>
      </c>
      <c r="M178">
        <f t="shared" si="18"/>
        <v>0</v>
      </c>
      <c r="N178">
        <f t="shared" si="19"/>
        <v>0</v>
      </c>
      <c r="O178">
        <f t="shared" si="20"/>
        <v>0</v>
      </c>
      <c r="P178">
        <f t="shared" si="21"/>
        <v>0</v>
      </c>
      <c r="Q178">
        <f t="shared" si="22"/>
        <v>0</v>
      </c>
      <c r="R178">
        <f t="shared" si="23"/>
        <v>0</v>
      </c>
      <c r="V178">
        <f>VLOOKUP(A178,'MARGIN REQUIREMNT'!$A$3:$M$210,13,0)</f>
        <v>1.3814250545454545</v>
      </c>
    </row>
    <row r="179" spans="1:22" x14ac:dyDescent="0.2">
      <c r="A179" t="s">
        <v>96</v>
      </c>
      <c r="B179" s="1" t="s">
        <v>253</v>
      </c>
      <c r="C179">
        <v>5</v>
      </c>
      <c r="D179" t="s">
        <v>406</v>
      </c>
      <c r="G179" s="4">
        <v>43420</v>
      </c>
      <c r="H179" s="4">
        <v>43433</v>
      </c>
      <c r="I179">
        <f t="shared" si="16"/>
        <v>13</v>
      </c>
      <c r="J179">
        <f t="shared" si="17"/>
        <v>0</v>
      </c>
      <c r="M179">
        <f t="shared" si="18"/>
        <v>0</v>
      </c>
      <c r="N179">
        <f t="shared" si="19"/>
        <v>0</v>
      </c>
      <c r="O179">
        <f t="shared" si="20"/>
        <v>0</v>
      </c>
      <c r="P179">
        <f t="shared" si="21"/>
        <v>0</v>
      </c>
      <c r="Q179">
        <f t="shared" si="22"/>
        <v>0</v>
      </c>
      <c r="R179">
        <f t="shared" si="23"/>
        <v>0</v>
      </c>
      <c r="V179">
        <f>VLOOKUP(A179,'MARGIN REQUIREMNT'!$A$3:$M$210,13,0)</f>
        <v>0.46545000000000003</v>
      </c>
    </row>
    <row r="180" spans="1:22" x14ac:dyDescent="0.2">
      <c r="A180" t="s">
        <v>96</v>
      </c>
      <c r="B180" s="1" t="s">
        <v>253</v>
      </c>
      <c r="C180">
        <v>5</v>
      </c>
      <c r="D180" t="s">
        <v>407</v>
      </c>
      <c r="G180" s="4">
        <v>43420</v>
      </c>
      <c r="H180" s="4">
        <v>43433</v>
      </c>
      <c r="I180">
        <f t="shared" si="16"/>
        <v>13</v>
      </c>
      <c r="J180">
        <f t="shared" si="17"/>
        <v>0</v>
      </c>
      <c r="M180">
        <f t="shared" si="18"/>
        <v>0</v>
      </c>
      <c r="N180">
        <f t="shared" si="19"/>
        <v>0</v>
      </c>
      <c r="O180">
        <f t="shared" si="20"/>
        <v>0</v>
      </c>
      <c r="P180">
        <f t="shared" si="21"/>
        <v>0</v>
      </c>
      <c r="Q180">
        <f t="shared" si="22"/>
        <v>0</v>
      </c>
      <c r="R180">
        <f t="shared" si="23"/>
        <v>0</v>
      </c>
      <c r="V180">
        <f>VLOOKUP(A180,'MARGIN REQUIREMNT'!$A$3:$M$210,13,0)</f>
        <v>0.46545000000000003</v>
      </c>
    </row>
    <row r="181" spans="1:22" x14ac:dyDescent="0.2">
      <c r="A181" t="s">
        <v>97</v>
      </c>
      <c r="B181" s="1" t="s">
        <v>254</v>
      </c>
      <c r="C181">
        <v>10</v>
      </c>
      <c r="D181" t="s">
        <v>406</v>
      </c>
      <c r="G181" s="4">
        <v>43420</v>
      </c>
      <c r="H181" s="4">
        <v>43433</v>
      </c>
      <c r="I181">
        <f t="shared" si="16"/>
        <v>13</v>
      </c>
      <c r="J181">
        <f t="shared" si="17"/>
        <v>0</v>
      </c>
      <c r="M181">
        <f t="shared" si="18"/>
        <v>0</v>
      </c>
      <c r="N181">
        <f t="shared" si="19"/>
        <v>0</v>
      </c>
      <c r="O181">
        <f t="shared" si="20"/>
        <v>0</v>
      </c>
      <c r="P181">
        <f t="shared" si="21"/>
        <v>0</v>
      </c>
      <c r="Q181">
        <f t="shared" si="22"/>
        <v>0</v>
      </c>
      <c r="R181">
        <f t="shared" si="23"/>
        <v>0</v>
      </c>
      <c r="V181">
        <f>VLOOKUP(A181,'MARGIN REQUIREMNT'!$A$3:$M$210,13,0)</f>
        <v>1.3966499999999999</v>
      </c>
    </row>
    <row r="182" spans="1:22" x14ac:dyDescent="0.2">
      <c r="A182" t="s">
        <v>97</v>
      </c>
      <c r="B182" s="1" t="s">
        <v>254</v>
      </c>
      <c r="C182">
        <v>10</v>
      </c>
      <c r="D182" t="s">
        <v>407</v>
      </c>
      <c r="G182" s="4">
        <v>43420</v>
      </c>
      <c r="H182" s="4">
        <v>43433</v>
      </c>
      <c r="I182">
        <f t="shared" si="16"/>
        <v>13</v>
      </c>
      <c r="J182">
        <f t="shared" si="17"/>
        <v>0</v>
      </c>
      <c r="M182">
        <f t="shared" si="18"/>
        <v>0</v>
      </c>
      <c r="N182">
        <f t="shared" si="19"/>
        <v>0</v>
      </c>
      <c r="O182">
        <f t="shared" si="20"/>
        <v>0</v>
      </c>
      <c r="P182">
        <f t="shared" si="21"/>
        <v>0</v>
      </c>
      <c r="Q182">
        <f t="shared" si="22"/>
        <v>0</v>
      </c>
      <c r="R182">
        <f t="shared" si="23"/>
        <v>0</v>
      </c>
      <c r="V182">
        <f>VLOOKUP(A182,'MARGIN REQUIREMNT'!$A$3:$M$210,13,0)</f>
        <v>1.3966499999999999</v>
      </c>
    </row>
    <row r="183" spans="1:22" x14ac:dyDescent="0.2">
      <c r="A183" t="s">
        <v>98</v>
      </c>
      <c r="B183" s="1" t="s">
        <v>300</v>
      </c>
      <c r="C183">
        <v>20</v>
      </c>
      <c r="D183" t="s">
        <v>406</v>
      </c>
      <c r="G183" s="4">
        <v>43420</v>
      </c>
      <c r="H183" s="4">
        <v>43433</v>
      </c>
      <c r="I183">
        <f t="shared" si="16"/>
        <v>13</v>
      </c>
      <c r="J183">
        <f t="shared" si="17"/>
        <v>0</v>
      </c>
      <c r="M183">
        <f t="shared" si="18"/>
        <v>0</v>
      </c>
      <c r="N183">
        <f t="shared" si="19"/>
        <v>0</v>
      </c>
      <c r="O183">
        <f t="shared" si="20"/>
        <v>0</v>
      </c>
      <c r="P183">
        <f t="shared" si="21"/>
        <v>0</v>
      </c>
      <c r="Q183">
        <f t="shared" si="22"/>
        <v>0</v>
      </c>
      <c r="R183">
        <f t="shared" si="23"/>
        <v>0</v>
      </c>
      <c r="V183">
        <f>VLOOKUP(A183,'MARGIN REQUIREMNT'!$A$3:$M$210,13,0)</f>
        <v>5.0867249999999995</v>
      </c>
    </row>
    <row r="184" spans="1:22" x14ac:dyDescent="0.2">
      <c r="A184" t="s">
        <v>98</v>
      </c>
      <c r="B184" s="1" t="s">
        <v>300</v>
      </c>
      <c r="C184">
        <v>20</v>
      </c>
      <c r="D184" t="s">
        <v>407</v>
      </c>
      <c r="G184" s="4">
        <v>43420</v>
      </c>
      <c r="H184" s="4">
        <v>43433</v>
      </c>
      <c r="I184">
        <f t="shared" si="16"/>
        <v>13</v>
      </c>
      <c r="J184">
        <f t="shared" si="17"/>
        <v>0</v>
      </c>
      <c r="M184">
        <f t="shared" si="18"/>
        <v>0</v>
      </c>
      <c r="N184">
        <f t="shared" si="19"/>
        <v>0</v>
      </c>
      <c r="O184">
        <f t="shared" si="20"/>
        <v>0</v>
      </c>
      <c r="P184">
        <f t="shared" si="21"/>
        <v>0</v>
      </c>
      <c r="Q184">
        <f t="shared" si="22"/>
        <v>0</v>
      </c>
      <c r="R184">
        <f t="shared" si="23"/>
        <v>0</v>
      </c>
      <c r="V184">
        <f>VLOOKUP(A184,'MARGIN REQUIREMNT'!$A$3:$M$210,13,0)</f>
        <v>5.0867249999999995</v>
      </c>
    </row>
    <row r="185" spans="1:22" x14ac:dyDescent="0.2">
      <c r="A185" t="s">
        <v>99</v>
      </c>
      <c r="B185" s="1" t="s">
        <v>301</v>
      </c>
      <c r="C185">
        <v>20</v>
      </c>
      <c r="D185" t="s">
        <v>406</v>
      </c>
      <c r="G185" s="4">
        <v>43420</v>
      </c>
      <c r="H185" s="4">
        <v>43433</v>
      </c>
      <c r="I185">
        <f t="shared" si="16"/>
        <v>13</v>
      </c>
      <c r="J185">
        <f t="shared" si="17"/>
        <v>0</v>
      </c>
      <c r="M185">
        <f t="shared" si="18"/>
        <v>0</v>
      </c>
      <c r="N185">
        <f t="shared" si="19"/>
        <v>0</v>
      </c>
      <c r="O185">
        <f t="shared" si="20"/>
        <v>0</v>
      </c>
      <c r="P185">
        <f t="shared" si="21"/>
        <v>0</v>
      </c>
      <c r="Q185">
        <f t="shared" si="22"/>
        <v>0</v>
      </c>
      <c r="R185">
        <f t="shared" si="23"/>
        <v>0</v>
      </c>
      <c r="V185">
        <f>VLOOKUP(A185,'MARGIN REQUIREMNT'!$A$3:$M$210,13,0)</f>
        <v>7.5515999999999996</v>
      </c>
    </row>
    <row r="186" spans="1:22" x14ac:dyDescent="0.2">
      <c r="A186" t="s">
        <v>99</v>
      </c>
      <c r="B186" s="1" t="s">
        <v>301</v>
      </c>
      <c r="C186">
        <v>20</v>
      </c>
      <c r="D186" t="s">
        <v>407</v>
      </c>
      <c r="G186" s="4">
        <v>43420</v>
      </c>
      <c r="H186" s="4">
        <v>43433</v>
      </c>
      <c r="I186">
        <f t="shared" si="16"/>
        <v>13</v>
      </c>
      <c r="J186">
        <f t="shared" si="17"/>
        <v>0</v>
      </c>
      <c r="M186">
        <f t="shared" si="18"/>
        <v>0</v>
      </c>
      <c r="N186">
        <f t="shared" si="19"/>
        <v>0</v>
      </c>
      <c r="O186">
        <f t="shared" si="20"/>
        <v>0</v>
      </c>
      <c r="P186">
        <f t="shared" si="21"/>
        <v>0</v>
      </c>
      <c r="Q186">
        <f t="shared" si="22"/>
        <v>0</v>
      </c>
      <c r="R186">
        <f t="shared" si="23"/>
        <v>0</v>
      </c>
      <c r="V186">
        <f>VLOOKUP(A186,'MARGIN REQUIREMNT'!$A$3:$M$210,13,0)</f>
        <v>7.5515999999999996</v>
      </c>
    </row>
    <row r="187" spans="1:22" x14ac:dyDescent="0.2">
      <c r="A187" t="s">
        <v>100</v>
      </c>
      <c r="B187" s="1" t="s">
        <v>302</v>
      </c>
      <c r="C187">
        <v>2.5</v>
      </c>
      <c r="D187" t="s">
        <v>406</v>
      </c>
      <c r="G187" s="4">
        <v>43420</v>
      </c>
      <c r="H187" s="4">
        <v>43433</v>
      </c>
      <c r="I187">
        <f t="shared" si="16"/>
        <v>13</v>
      </c>
      <c r="J187">
        <f t="shared" si="17"/>
        <v>0</v>
      </c>
      <c r="M187">
        <f t="shared" si="18"/>
        <v>0</v>
      </c>
      <c r="N187">
        <f t="shared" si="19"/>
        <v>0</v>
      </c>
      <c r="O187">
        <f t="shared" si="20"/>
        <v>0</v>
      </c>
      <c r="P187">
        <f t="shared" si="21"/>
        <v>0</v>
      </c>
      <c r="Q187">
        <f t="shared" si="22"/>
        <v>0</v>
      </c>
      <c r="R187">
        <f t="shared" si="23"/>
        <v>0</v>
      </c>
      <c r="V187">
        <f>VLOOKUP(A187,'MARGIN REQUIREMNT'!$A$3:$M$210,13,0)</f>
        <v>0.97314089999999986</v>
      </c>
    </row>
    <row r="188" spans="1:22" x14ac:dyDescent="0.2">
      <c r="A188" t="s">
        <v>100</v>
      </c>
      <c r="B188" s="1" t="s">
        <v>302</v>
      </c>
      <c r="C188">
        <v>2.5</v>
      </c>
      <c r="D188" t="s">
        <v>407</v>
      </c>
      <c r="G188" s="4">
        <v>43420</v>
      </c>
      <c r="H188" s="4">
        <v>43433</v>
      </c>
      <c r="I188">
        <f t="shared" si="16"/>
        <v>13</v>
      </c>
      <c r="J188">
        <f t="shared" si="17"/>
        <v>0</v>
      </c>
      <c r="M188">
        <f t="shared" si="18"/>
        <v>0</v>
      </c>
      <c r="N188">
        <f t="shared" si="19"/>
        <v>0</v>
      </c>
      <c r="O188">
        <f t="shared" si="20"/>
        <v>0</v>
      </c>
      <c r="P188">
        <f t="shared" si="21"/>
        <v>0</v>
      </c>
      <c r="Q188">
        <f t="shared" si="22"/>
        <v>0</v>
      </c>
      <c r="R188">
        <f t="shared" si="23"/>
        <v>0</v>
      </c>
      <c r="V188">
        <f>VLOOKUP(A188,'MARGIN REQUIREMNT'!$A$3:$M$210,13,0)</f>
        <v>0.97314089999999986</v>
      </c>
    </row>
    <row r="189" spans="1:22" x14ac:dyDescent="0.2">
      <c r="A189" t="s">
        <v>101</v>
      </c>
      <c r="B189" s="1" t="s">
        <v>303</v>
      </c>
      <c r="C189">
        <v>5</v>
      </c>
      <c r="D189" t="s">
        <v>406</v>
      </c>
      <c r="G189" s="4">
        <v>43420</v>
      </c>
      <c r="H189" s="4">
        <v>43433</v>
      </c>
      <c r="I189">
        <f t="shared" si="16"/>
        <v>13</v>
      </c>
      <c r="J189">
        <f t="shared" si="17"/>
        <v>0</v>
      </c>
      <c r="M189">
        <f t="shared" si="18"/>
        <v>0</v>
      </c>
      <c r="N189">
        <f t="shared" si="19"/>
        <v>0</v>
      </c>
      <c r="O189">
        <f t="shared" si="20"/>
        <v>0</v>
      </c>
      <c r="P189">
        <f t="shared" si="21"/>
        <v>0</v>
      </c>
      <c r="Q189">
        <f t="shared" si="22"/>
        <v>0</v>
      </c>
      <c r="R189">
        <f t="shared" si="23"/>
        <v>0</v>
      </c>
      <c r="V189">
        <f>VLOOKUP(A189,'MARGIN REQUIREMNT'!$A$3:$M$210,13,0)</f>
        <v>1.2852749999999999</v>
      </c>
    </row>
    <row r="190" spans="1:22" x14ac:dyDescent="0.2">
      <c r="A190" t="s">
        <v>101</v>
      </c>
      <c r="B190" s="1" t="s">
        <v>303</v>
      </c>
      <c r="C190">
        <v>5</v>
      </c>
      <c r="D190" t="s">
        <v>407</v>
      </c>
      <c r="G190" s="4">
        <v>43420</v>
      </c>
      <c r="H190" s="4">
        <v>43433</v>
      </c>
      <c r="I190">
        <f t="shared" si="16"/>
        <v>13</v>
      </c>
      <c r="J190">
        <f t="shared" si="17"/>
        <v>0</v>
      </c>
      <c r="M190">
        <f t="shared" si="18"/>
        <v>0</v>
      </c>
      <c r="N190">
        <f t="shared" si="19"/>
        <v>0</v>
      </c>
      <c r="O190">
        <f t="shared" si="20"/>
        <v>0</v>
      </c>
      <c r="P190">
        <f t="shared" si="21"/>
        <v>0</v>
      </c>
      <c r="Q190">
        <f t="shared" si="22"/>
        <v>0</v>
      </c>
      <c r="R190">
        <f t="shared" si="23"/>
        <v>0</v>
      </c>
      <c r="V190">
        <f>VLOOKUP(A190,'MARGIN REQUIREMNT'!$A$3:$M$210,13,0)</f>
        <v>1.2852749999999999</v>
      </c>
    </row>
    <row r="191" spans="1:22" x14ac:dyDescent="0.2">
      <c r="A191" t="s">
        <v>102</v>
      </c>
      <c r="B191" s="1" t="s">
        <v>275</v>
      </c>
      <c r="C191">
        <v>10</v>
      </c>
      <c r="D191" t="s">
        <v>406</v>
      </c>
      <c r="G191" s="4">
        <v>43420</v>
      </c>
      <c r="H191" s="4">
        <v>43433</v>
      </c>
      <c r="I191">
        <f t="shared" si="16"/>
        <v>13</v>
      </c>
      <c r="J191">
        <f t="shared" si="17"/>
        <v>0</v>
      </c>
      <c r="M191">
        <f t="shared" si="18"/>
        <v>0</v>
      </c>
      <c r="N191">
        <f t="shared" si="19"/>
        <v>0</v>
      </c>
      <c r="O191">
        <f t="shared" si="20"/>
        <v>0</v>
      </c>
      <c r="P191">
        <f t="shared" si="21"/>
        <v>0</v>
      </c>
      <c r="Q191">
        <f t="shared" si="22"/>
        <v>0</v>
      </c>
      <c r="R191">
        <f t="shared" si="23"/>
        <v>0</v>
      </c>
      <c r="V191">
        <f>VLOOKUP(A191,'MARGIN REQUIREMNT'!$A$3:$M$210,13,0)</f>
        <v>3.2468249999999999</v>
      </c>
    </row>
    <row r="192" spans="1:22" x14ac:dyDescent="0.2">
      <c r="A192" t="s">
        <v>102</v>
      </c>
      <c r="B192" s="1" t="s">
        <v>275</v>
      </c>
      <c r="C192">
        <v>10</v>
      </c>
      <c r="D192" t="s">
        <v>407</v>
      </c>
      <c r="G192" s="4">
        <v>43420</v>
      </c>
      <c r="H192" s="4">
        <v>43433</v>
      </c>
      <c r="I192">
        <f t="shared" si="16"/>
        <v>13</v>
      </c>
      <c r="J192">
        <f t="shared" si="17"/>
        <v>0</v>
      </c>
      <c r="M192">
        <f t="shared" si="18"/>
        <v>0</v>
      </c>
      <c r="N192">
        <f t="shared" si="19"/>
        <v>0</v>
      </c>
      <c r="O192">
        <f t="shared" si="20"/>
        <v>0</v>
      </c>
      <c r="P192">
        <f t="shared" si="21"/>
        <v>0</v>
      </c>
      <c r="Q192">
        <f t="shared" si="22"/>
        <v>0</v>
      </c>
      <c r="R192">
        <f t="shared" si="23"/>
        <v>0</v>
      </c>
      <c r="V192">
        <f>VLOOKUP(A192,'MARGIN REQUIREMNT'!$A$3:$M$210,13,0)</f>
        <v>3.2468249999999999</v>
      </c>
    </row>
    <row r="193" spans="1:22" x14ac:dyDescent="0.2">
      <c r="A193" t="s">
        <v>103</v>
      </c>
      <c r="B193" s="1" t="s">
        <v>309</v>
      </c>
      <c r="C193">
        <v>5</v>
      </c>
      <c r="D193" t="s">
        <v>406</v>
      </c>
      <c r="G193" s="4">
        <v>43420</v>
      </c>
      <c r="H193" s="4">
        <v>43433</v>
      </c>
      <c r="I193">
        <f t="shared" si="16"/>
        <v>13</v>
      </c>
      <c r="J193">
        <f t="shared" si="17"/>
        <v>0</v>
      </c>
      <c r="M193">
        <f t="shared" si="18"/>
        <v>0</v>
      </c>
      <c r="N193">
        <f t="shared" si="19"/>
        <v>0</v>
      </c>
      <c r="O193">
        <f t="shared" si="20"/>
        <v>0</v>
      </c>
      <c r="P193">
        <f t="shared" si="21"/>
        <v>0</v>
      </c>
      <c r="Q193">
        <f t="shared" si="22"/>
        <v>0</v>
      </c>
      <c r="R193">
        <f t="shared" si="23"/>
        <v>0</v>
      </c>
      <c r="V193">
        <f>VLOOKUP(A193,'MARGIN REQUIREMNT'!$A$3:$M$210,13,0)</f>
        <v>0.89564999999999995</v>
      </c>
    </row>
    <row r="194" spans="1:22" x14ac:dyDescent="0.2">
      <c r="A194" t="s">
        <v>103</v>
      </c>
      <c r="B194" s="1" t="s">
        <v>309</v>
      </c>
      <c r="C194">
        <v>5</v>
      </c>
      <c r="D194" t="s">
        <v>407</v>
      </c>
      <c r="G194" s="4">
        <v>43420</v>
      </c>
      <c r="H194" s="4">
        <v>43433</v>
      </c>
      <c r="I194">
        <f t="shared" ref="I194:I257" si="24">H194-G194</f>
        <v>13</v>
      </c>
      <c r="J194">
        <f t="shared" ref="J194:J257" si="25">MROUND(F194,C194)</f>
        <v>0</v>
      </c>
      <c r="M194">
        <f t="shared" ref="M194:M257" si="26">((I194/365.25)^(1/2))*(F194*L194)</f>
        <v>0</v>
      </c>
      <c r="N194">
        <f t="shared" ref="N194:N257" si="27">IF(D194="CE",F194+M194,F194-M194)</f>
        <v>0</v>
      </c>
      <c r="O194">
        <f t="shared" ref="O194:O257" si="28">IF(D194="CE",F194+M194*2,F194-M194*2)</f>
        <v>0</v>
      </c>
      <c r="P194">
        <f t="shared" ref="P194:P257" si="29">IF(D194="CE",F194+M194*3,F194-M194*3)</f>
        <v>0</v>
      </c>
      <c r="Q194">
        <f t="shared" ref="Q194:Q257" si="30">MROUND(O194,C194)</f>
        <v>0</v>
      </c>
      <c r="R194">
        <f t="shared" ref="R194:R257" si="31">MROUND(P194,C194)</f>
        <v>0</v>
      </c>
      <c r="V194">
        <f>VLOOKUP(A194,'MARGIN REQUIREMNT'!$A$3:$M$210,13,0)</f>
        <v>0.89564999999999995</v>
      </c>
    </row>
    <row r="195" spans="1:22" x14ac:dyDescent="0.2">
      <c r="A195" t="s">
        <v>104</v>
      </c>
      <c r="B195" s="1" t="s">
        <v>310</v>
      </c>
      <c r="C195">
        <v>5</v>
      </c>
      <c r="D195" t="s">
        <v>406</v>
      </c>
      <c r="G195" s="4">
        <v>43420</v>
      </c>
      <c r="H195" s="4">
        <v>43433</v>
      </c>
      <c r="I195">
        <f t="shared" si="24"/>
        <v>13</v>
      </c>
      <c r="J195">
        <f t="shared" si="25"/>
        <v>0</v>
      </c>
      <c r="M195">
        <f t="shared" si="26"/>
        <v>0</v>
      </c>
      <c r="N195">
        <f t="shared" si="27"/>
        <v>0</v>
      </c>
      <c r="O195">
        <f t="shared" si="28"/>
        <v>0</v>
      </c>
      <c r="P195">
        <f t="shared" si="29"/>
        <v>0</v>
      </c>
      <c r="Q195">
        <f t="shared" si="30"/>
        <v>0</v>
      </c>
      <c r="R195">
        <f t="shared" si="31"/>
        <v>0</v>
      </c>
      <c r="V195">
        <f>VLOOKUP(A195,'MARGIN REQUIREMNT'!$A$3:$M$210,13,0)</f>
        <v>0.84397500000000003</v>
      </c>
    </row>
    <row r="196" spans="1:22" x14ac:dyDescent="0.2">
      <c r="A196" t="s">
        <v>104</v>
      </c>
      <c r="B196" s="1" t="s">
        <v>310</v>
      </c>
      <c r="C196">
        <v>5</v>
      </c>
      <c r="D196" t="s">
        <v>407</v>
      </c>
      <c r="G196" s="4">
        <v>43420</v>
      </c>
      <c r="H196" s="4">
        <v>43433</v>
      </c>
      <c r="I196">
        <f t="shared" si="24"/>
        <v>13</v>
      </c>
      <c r="J196">
        <f t="shared" si="25"/>
        <v>0</v>
      </c>
      <c r="M196">
        <f t="shared" si="26"/>
        <v>0</v>
      </c>
      <c r="N196">
        <f t="shared" si="27"/>
        <v>0</v>
      </c>
      <c r="O196">
        <f t="shared" si="28"/>
        <v>0</v>
      </c>
      <c r="P196">
        <f t="shared" si="29"/>
        <v>0</v>
      </c>
      <c r="Q196">
        <f t="shared" si="30"/>
        <v>0</v>
      </c>
      <c r="R196">
        <f t="shared" si="31"/>
        <v>0</v>
      </c>
      <c r="V196">
        <f>VLOOKUP(A196,'MARGIN REQUIREMNT'!$A$3:$M$210,13,0)</f>
        <v>0.84397500000000003</v>
      </c>
    </row>
    <row r="197" spans="1:22" x14ac:dyDescent="0.2">
      <c r="A197" t="s">
        <v>105</v>
      </c>
      <c r="B197" s="1" t="s">
        <v>256</v>
      </c>
      <c r="C197">
        <v>5</v>
      </c>
      <c r="D197" t="s">
        <v>406</v>
      </c>
      <c r="G197" s="4">
        <v>43420</v>
      </c>
      <c r="H197" s="4">
        <v>43433</v>
      </c>
      <c r="I197">
        <f t="shared" si="24"/>
        <v>13</v>
      </c>
      <c r="J197">
        <f t="shared" si="25"/>
        <v>0</v>
      </c>
      <c r="M197">
        <f t="shared" si="26"/>
        <v>0</v>
      </c>
      <c r="N197">
        <f t="shared" si="27"/>
        <v>0</v>
      </c>
      <c r="O197">
        <f t="shared" si="28"/>
        <v>0</v>
      </c>
      <c r="P197">
        <f t="shared" si="29"/>
        <v>0</v>
      </c>
      <c r="Q197">
        <f t="shared" si="30"/>
        <v>0</v>
      </c>
      <c r="R197">
        <f t="shared" si="31"/>
        <v>0</v>
      </c>
      <c r="V197">
        <f>VLOOKUP(A197,'MARGIN REQUIREMNT'!$A$3:$M$210,13,0)</f>
        <v>1.3877249999999999</v>
      </c>
    </row>
    <row r="198" spans="1:22" x14ac:dyDescent="0.2">
      <c r="A198" t="s">
        <v>105</v>
      </c>
      <c r="B198" s="1" t="s">
        <v>256</v>
      </c>
      <c r="C198">
        <v>5</v>
      </c>
      <c r="D198" t="s">
        <v>407</v>
      </c>
      <c r="G198" s="4">
        <v>43420</v>
      </c>
      <c r="H198" s="4">
        <v>43433</v>
      </c>
      <c r="I198">
        <f t="shared" si="24"/>
        <v>13</v>
      </c>
      <c r="J198">
        <f t="shared" si="25"/>
        <v>0</v>
      </c>
      <c r="M198">
        <f t="shared" si="26"/>
        <v>0</v>
      </c>
      <c r="N198">
        <f t="shared" si="27"/>
        <v>0</v>
      </c>
      <c r="O198">
        <f t="shared" si="28"/>
        <v>0</v>
      </c>
      <c r="P198">
        <f t="shared" si="29"/>
        <v>0</v>
      </c>
      <c r="Q198">
        <f t="shared" si="30"/>
        <v>0</v>
      </c>
      <c r="R198">
        <f t="shared" si="31"/>
        <v>0</v>
      </c>
      <c r="V198">
        <f>VLOOKUP(A198,'MARGIN REQUIREMNT'!$A$3:$M$210,13,0)</f>
        <v>1.3877249999999999</v>
      </c>
    </row>
    <row r="199" spans="1:22" x14ac:dyDescent="0.2">
      <c r="A199" t="s">
        <v>106</v>
      </c>
      <c r="B199" s="1" t="s">
        <v>255</v>
      </c>
      <c r="C199">
        <v>10</v>
      </c>
      <c r="D199" t="s">
        <v>406</v>
      </c>
      <c r="G199" s="4">
        <v>43420</v>
      </c>
      <c r="H199" s="4">
        <v>43433</v>
      </c>
      <c r="I199">
        <f t="shared" si="24"/>
        <v>13</v>
      </c>
      <c r="J199">
        <f t="shared" si="25"/>
        <v>0</v>
      </c>
      <c r="M199">
        <f t="shared" si="26"/>
        <v>0</v>
      </c>
      <c r="N199">
        <f t="shared" si="27"/>
        <v>0</v>
      </c>
      <c r="O199">
        <f t="shared" si="28"/>
        <v>0</v>
      </c>
      <c r="P199">
        <f t="shared" si="29"/>
        <v>0</v>
      </c>
      <c r="Q199">
        <f t="shared" si="30"/>
        <v>0</v>
      </c>
      <c r="R199">
        <f t="shared" si="31"/>
        <v>0</v>
      </c>
      <c r="V199">
        <f>VLOOKUP(A199,'MARGIN REQUIREMNT'!$A$3:$M$210,13,0)</f>
        <v>1.6556654999999998</v>
      </c>
    </row>
    <row r="200" spans="1:22" x14ac:dyDescent="0.2">
      <c r="A200" t="s">
        <v>106</v>
      </c>
      <c r="B200" s="1" t="s">
        <v>255</v>
      </c>
      <c r="C200">
        <v>10</v>
      </c>
      <c r="D200" t="s">
        <v>407</v>
      </c>
      <c r="G200" s="4">
        <v>43420</v>
      </c>
      <c r="H200" s="4">
        <v>43433</v>
      </c>
      <c r="I200">
        <f t="shared" si="24"/>
        <v>13</v>
      </c>
      <c r="J200">
        <f t="shared" si="25"/>
        <v>0</v>
      </c>
      <c r="M200">
        <f t="shared" si="26"/>
        <v>0</v>
      </c>
      <c r="N200">
        <f t="shared" si="27"/>
        <v>0</v>
      </c>
      <c r="O200">
        <f t="shared" si="28"/>
        <v>0</v>
      </c>
      <c r="P200">
        <f t="shared" si="29"/>
        <v>0</v>
      </c>
      <c r="Q200">
        <f t="shared" si="30"/>
        <v>0</v>
      </c>
      <c r="R200">
        <f t="shared" si="31"/>
        <v>0</v>
      </c>
      <c r="V200">
        <f>VLOOKUP(A200,'MARGIN REQUIREMNT'!$A$3:$M$210,13,0)</f>
        <v>1.6556654999999998</v>
      </c>
    </row>
    <row r="201" spans="1:22" x14ac:dyDescent="0.2">
      <c r="A201" t="s">
        <v>107</v>
      </c>
      <c r="B201" s="1" t="s">
        <v>390</v>
      </c>
      <c r="C201">
        <v>10</v>
      </c>
      <c r="D201" t="s">
        <v>406</v>
      </c>
      <c r="G201" s="4">
        <v>43420</v>
      </c>
      <c r="H201" s="4">
        <v>43433</v>
      </c>
      <c r="I201">
        <f t="shared" si="24"/>
        <v>13</v>
      </c>
      <c r="J201">
        <f t="shared" si="25"/>
        <v>0</v>
      </c>
      <c r="M201">
        <f t="shared" si="26"/>
        <v>0</v>
      </c>
      <c r="N201">
        <f t="shared" si="27"/>
        <v>0</v>
      </c>
      <c r="O201">
        <f t="shared" si="28"/>
        <v>0</v>
      </c>
      <c r="P201">
        <f t="shared" si="29"/>
        <v>0</v>
      </c>
      <c r="Q201">
        <f t="shared" si="30"/>
        <v>0</v>
      </c>
      <c r="R201">
        <f t="shared" si="31"/>
        <v>0</v>
      </c>
      <c r="V201">
        <f>VLOOKUP(A201,'MARGIN REQUIREMNT'!$A$3:$M$210,13,0)</f>
        <v>1.0867482666666666</v>
      </c>
    </row>
    <row r="202" spans="1:22" x14ac:dyDescent="0.2">
      <c r="A202" t="s">
        <v>107</v>
      </c>
      <c r="B202" s="1" t="s">
        <v>390</v>
      </c>
      <c r="C202">
        <v>10</v>
      </c>
      <c r="D202" t="s">
        <v>407</v>
      </c>
      <c r="G202" s="4">
        <v>43420</v>
      </c>
      <c r="H202" s="4">
        <v>43433</v>
      </c>
      <c r="I202">
        <f t="shared" si="24"/>
        <v>13</v>
      </c>
      <c r="J202">
        <f t="shared" si="25"/>
        <v>0</v>
      </c>
      <c r="M202">
        <f t="shared" si="26"/>
        <v>0</v>
      </c>
      <c r="N202">
        <f t="shared" si="27"/>
        <v>0</v>
      </c>
      <c r="O202">
        <f t="shared" si="28"/>
        <v>0</v>
      </c>
      <c r="P202">
        <f t="shared" si="29"/>
        <v>0</v>
      </c>
      <c r="Q202">
        <f t="shared" si="30"/>
        <v>0</v>
      </c>
      <c r="R202">
        <f t="shared" si="31"/>
        <v>0</v>
      </c>
      <c r="V202">
        <f>VLOOKUP(A202,'MARGIN REQUIREMNT'!$A$3:$M$210,13,0)</f>
        <v>1.0867482666666666</v>
      </c>
    </row>
    <row r="203" spans="1:22" x14ac:dyDescent="0.2">
      <c r="A203" t="s">
        <v>108</v>
      </c>
      <c r="B203" s="1" t="s">
        <v>311</v>
      </c>
      <c r="C203">
        <v>5</v>
      </c>
      <c r="D203" t="s">
        <v>406</v>
      </c>
      <c r="G203" s="4">
        <v>43420</v>
      </c>
      <c r="H203" s="4">
        <v>43433</v>
      </c>
      <c r="I203">
        <f t="shared" si="24"/>
        <v>13</v>
      </c>
      <c r="J203">
        <f t="shared" si="25"/>
        <v>0</v>
      </c>
      <c r="M203">
        <f t="shared" si="26"/>
        <v>0</v>
      </c>
      <c r="N203">
        <f t="shared" si="27"/>
        <v>0</v>
      </c>
      <c r="O203">
        <f t="shared" si="28"/>
        <v>0</v>
      </c>
      <c r="P203">
        <f t="shared" si="29"/>
        <v>0</v>
      </c>
      <c r="Q203">
        <f t="shared" si="30"/>
        <v>0</v>
      </c>
      <c r="R203">
        <f t="shared" si="31"/>
        <v>0</v>
      </c>
      <c r="V203">
        <f>VLOOKUP(A203,'MARGIN REQUIREMNT'!$A$3:$M$210,13,0)</f>
        <v>0.425985</v>
      </c>
    </row>
    <row r="204" spans="1:22" x14ac:dyDescent="0.2">
      <c r="A204" t="s">
        <v>108</v>
      </c>
      <c r="B204" s="1" t="s">
        <v>311</v>
      </c>
      <c r="C204">
        <v>5</v>
      </c>
      <c r="D204" t="s">
        <v>407</v>
      </c>
      <c r="G204" s="4">
        <v>43420</v>
      </c>
      <c r="H204" s="4">
        <v>43433</v>
      </c>
      <c r="I204">
        <f t="shared" si="24"/>
        <v>13</v>
      </c>
      <c r="J204">
        <f t="shared" si="25"/>
        <v>0</v>
      </c>
      <c r="M204">
        <f t="shared" si="26"/>
        <v>0</v>
      </c>
      <c r="N204">
        <f t="shared" si="27"/>
        <v>0</v>
      </c>
      <c r="O204">
        <f t="shared" si="28"/>
        <v>0</v>
      </c>
      <c r="P204">
        <f t="shared" si="29"/>
        <v>0</v>
      </c>
      <c r="Q204">
        <f t="shared" si="30"/>
        <v>0</v>
      </c>
      <c r="R204">
        <f t="shared" si="31"/>
        <v>0</v>
      </c>
      <c r="V204">
        <f>VLOOKUP(A204,'MARGIN REQUIREMNT'!$A$3:$M$210,13,0)</f>
        <v>0.425985</v>
      </c>
    </row>
    <row r="205" spans="1:22" x14ac:dyDescent="0.2">
      <c r="A205" t="s">
        <v>109</v>
      </c>
      <c r="B205" s="1" t="s">
        <v>312</v>
      </c>
      <c r="C205">
        <v>1</v>
      </c>
      <c r="D205" t="s">
        <v>406</v>
      </c>
      <c r="G205" s="4">
        <v>43420</v>
      </c>
      <c r="H205" s="4">
        <v>43433</v>
      </c>
      <c r="I205">
        <f t="shared" si="24"/>
        <v>13</v>
      </c>
      <c r="J205">
        <f t="shared" si="25"/>
        <v>0</v>
      </c>
      <c r="M205">
        <f t="shared" si="26"/>
        <v>0</v>
      </c>
      <c r="N205">
        <f t="shared" si="27"/>
        <v>0</v>
      </c>
      <c r="O205">
        <f t="shared" si="28"/>
        <v>0</v>
      </c>
      <c r="P205">
        <f t="shared" si="29"/>
        <v>0</v>
      </c>
      <c r="Q205">
        <f t="shared" si="30"/>
        <v>0</v>
      </c>
      <c r="R205">
        <f t="shared" si="31"/>
        <v>0</v>
      </c>
      <c r="V205">
        <f>VLOOKUP(A205,'MARGIN REQUIREMNT'!$A$3:$M$210,13,0)</f>
        <v>5.0172000000000001E-2</v>
      </c>
    </row>
    <row r="206" spans="1:22" x14ac:dyDescent="0.2">
      <c r="A206" t="s">
        <v>109</v>
      </c>
      <c r="B206" s="1" t="s">
        <v>312</v>
      </c>
      <c r="C206">
        <v>1</v>
      </c>
      <c r="D206" t="s">
        <v>407</v>
      </c>
      <c r="G206" s="4">
        <v>43420</v>
      </c>
      <c r="H206" s="4">
        <v>43433</v>
      </c>
      <c r="I206">
        <f t="shared" si="24"/>
        <v>13</v>
      </c>
      <c r="J206">
        <f t="shared" si="25"/>
        <v>0</v>
      </c>
      <c r="M206">
        <f t="shared" si="26"/>
        <v>0</v>
      </c>
      <c r="N206">
        <f t="shared" si="27"/>
        <v>0</v>
      </c>
      <c r="O206">
        <f t="shared" si="28"/>
        <v>0</v>
      </c>
      <c r="P206">
        <f t="shared" si="29"/>
        <v>0</v>
      </c>
      <c r="Q206">
        <f t="shared" si="30"/>
        <v>0</v>
      </c>
      <c r="R206">
        <f t="shared" si="31"/>
        <v>0</v>
      </c>
      <c r="V206">
        <f>VLOOKUP(A206,'MARGIN REQUIREMNT'!$A$3:$M$210,13,0)</f>
        <v>5.0172000000000001E-2</v>
      </c>
    </row>
    <row r="207" spans="1:22" x14ac:dyDescent="0.2">
      <c r="A207" t="s">
        <v>110</v>
      </c>
      <c r="B207" s="1" t="s">
        <v>313</v>
      </c>
      <c r="C207">
        <v>10</v>
      </c>
      <c r="D207" t="s">
        <v>406</v>
      </c>
      <c r="G207" s="4">
        <v>43420</v>
      </c>
      <c r="H207" s="4">
        <v>43433</v>
      </c>
      <c r="I207">
        <f t="shared" si="24"/>
        <v>13</v>
      </c>
      <c r="J207">
        <f t="shared" si="25"/>
        <v>0</v>
      </c>
      <c r="M207">
        <f t="shared" si="26"/>
        <v>0</v>
      </c>
      <c r="N207">
        <f t="shared" si="27"/>
        <v>0</v>
      </c>
      <c r="O207">
        <f t="shared" si="28"/>
        <v>0</v>
      </c>
      <c r="P207">
        <f t="shared" si="29"/>
        <v>0</v>
      </c>
      <c r="Q207">
        <f t="shared" si="30"/>
        <v>0</v>
      </c>
      <c r="R207">
        <f t="shared" si="31"/>
        <v>0</v>
      </c>
      <c r="V207">
        <f>VLOOKUP(A207,'MARGIN REQUIREMNT'!$A$3:$M$210,13,0)</f>
        <v>1.728375</v>
      </c>
    </row>
    <row r="208" spans="1:22" x14ac:dyDescent="0.2">
      <c r="A208" t="s">
        <v>110</v>
      </c>
      <c r="B208" s="1" t="s">
        <v>313</v>
      </c>
      <c r="C208">
        <v>10</v>
      </c>
      <c r="D208" t="s">
        <v>407</v>
      </c>
      <c r="G208" s="4">
        <v>43420</v>
      </c>
      <c r="H208" s="4">
        <v>43433</v>
      </c>
      <c r="I208">
        <f t="shared" si="24"/>
        <v>13</v>
      </c>
      <c r="J208">
        <f t="shared" si="25"/>
        <v>0</v>
      </c>
      <c r="M208">
        <f t="shared" si="26"/>
        <v>0</v>
      </c>
      <c r="N208">
        <f t="shared" si="27"/>
        <v>0</v>
      </c>
      <c r="O208">
        <f t="shared" si="28"/>
        <v>0</v>
      </c>
      <c r="P208">
        <f t="shared" si="29"/>
        <v>0</v>
      </c>
      <c r="Q208">
        <f t="shared" si="30"/>
        <v>0</v>
      </c>
      <c r="R208">
        <f t="shared" si="31"/>
        <v>0</v>
      </c>
      <c r="V208">
        <f>VLOOKUP(A208,'MARGIN REQUIREMNT'!$A$3:$M$210,13,0)</f>
        <v>1.728375</v>
      </c>
    </row>
    <row r="209" spans="1:22" x14ac:dyDescent="0.2">
      <c r="A209" t="s">
        <v>111</v>
      </c>
      <c r="B209" s="1" t="s">
        <v>274</v>
      </c>
      <c r="C209">
        <v>10</v>
      </c>
      <c r="D209" t="s">
        <v>406</v>
      </c>
      <c r="G209" s="4">
        <v>43420</v>
      </c>
      <c r="H209" s="4">
        <v>43433</v>
      </c>
      <c r="I209">
        <f t="shared" si="24"/>
        <v>13</v>
      </c>
      <c r="J209">
        <f t="shared" si="25"/>
        <v>0</v>
      </c>
      <c r="M209">
        <f t="shared" si="26"/>
        <v>0</v>
      </c>
      <c r="N209">
        <f t="shared" si="27"/>
        <v>0</v>
      </c>
      <c r="O209">
        <f t="shared" si="28"/>
        <v>0</v>
      </c>
      <c r="P209">
        <f t="shared" si="29"/>
        <v>0</v>
      </c>
      <c r="Q209">
        <f t="shared" si="30"/>
        <v>0</v>
      </c>
      <c r="R209">
        <f t="shared" si="31"/>
        <v>0</v>
      </c>
      <c r="V209">
        <f>VLOOKUP(A209,'MARGIN REQUIREMNT'!$A$3:$M$210,13,0)</f>
        <v>5.5613999999999999</v>
      </c>
    </row>
    <row r="210" spans="1:22" x14ac:dyDescent="0.2">
      <c r="A210" t="s">
        <v>111</v>
      </c>
      <c r="B210" s="1" t="s">
        <v>274</v>
      </c>
      <c r="C210">
        <v>10</v>
      </c>
      <c r="D210" t="s">
        <v>407</v>
      </c>
      <c r="G210" s="4">
        <v>43420</v>
      </c>
      <c r="H210" s="4">
        <v>43433</v>
      </c>
      <c r="I210">
        <f t="shared" si="24"/>
        <v>13</v>
      </c>
      <c r="J210">
        <f t="shared" si="25"/>
        <v>0</v>
      </c>
      <c r="M210">
        <f t="shared" si="26"/>
        <v>0</v>
      </c>
      <c r="N210">
        <f t="shared" si="27"/>
        <v>0</v>
      </c>
      <c r="O210">
        <f t="shared" si="28"/>
        <v>0</v>
      </c>
      <c r="P210">
        <f t="shared" si="29"/>
        <v>0</v>
      </c>
      <c r="Q210">
        <f t="shared" si="30"/>
        <v>0</v>
      </c>
      <c r="R210">
        <f t="shared" si="31"/>
        <v>0</v>
      </c>
      <c r="V210">
        <f>VLOOKUP(A210,'MARGIN REQUIREMNT'!$A$3:$M$210,13,0)</f>
        <v>5.5613999999999999</v>
      </c>
    </row>
    <row r="211" spans="1:22" x14ac:dyDescent="0.2">
      <c r="A211" t="s">
        <v>112</v>
      </c>
      <c r="B211" s="1" t="s">
        <v>314</v>
      </c>
      <c r="C211">
        <v>10</v>
      </c>
      <c r="D211" t="s">
        <v>406</v>
      </c>
      <c r="G211" s="4">
        <v>43420</v>
      </c>
      <c r="H211" s="4">
        <v>43433</v>
      </c>
      <c r="I211">
        <f t="shared" si="24"/>
        <v>13</v>
      </c>
      <c r="J211">
        <f t="shared" si="25"/>
        <v>0</v>
      </c>
      <c r="M211">
        <f t="shared" si="26"/>
        <v>0</v>
      </c>
      <c r="N211">
        <f t="shared" si="27"/>
        <v>0</v>
      </c>
      <c r="O211">
        <f t="shared" si="28"/>
        <v>0</v>
      </c>
      <c r="P211">
        <f t="shared" si="29"/>
        <v>0</v>
      </c>
      <c r="Q211">
        <f t="shared" si="30"/>
        <v>0</v>
      </c>
      <c r="R211">
        <f t="shared" si="31"/>
        <v>0</v>
      </c>
      <c r="V211">
        <f>VLOOKUP(A211,'MARGIN REQUIREMNT'!$A$3:$M$210,13,0)</f>
        <v>3.2379036428571428</v>
      </c>
    </row>
    <row r="212" spans="1:22" x14ac:dyDescent="0.2">
      <c r="A212" t="s">
        <v>112</v>
      </c>
      <c r="B212" s="1" t="s">
        <v>314</v>
      </c>
      <c r="C212">
        <v>10</v>
      </c>
      <c r="D212" t="s">
        <v>407</v>
      </c>
      <c r="G212" s="4">
        <v>43420</v>
      </c>
      <c r="H212" s="4">
        <v>43433</v>
      </c>
      <c r="I212">
        <f t="shared" si="24"/>
        <v>13</v>
      </c>
      <c r="J212">
        <f t="shared" si="25"/>
        <v>0</v>
      </c>
      <c r="M212">
        <f t="shared" si="26"/>
        <v>0</v>
      </c>
      <c r="N212">
        <f t="shared" si="27"/>
        <v>0</v>
      </c>
      <c r="O212">
        <f t="shared" si="28"/>
        <v>0</v>
      </c>
      <c r="P212">
        <f t="shared" si="29"/>
        <v>0</v>
      </c>
      <c r="Q212">
        <f t="shared" si="30"/>
        <v>0</v>
      </c>
      <c r="R212">
        <f t="shared" si="31"/>
        <v>0</v>
      </c>
      <c r="V212">
        <f>VLOOKUP(A212,'MARGIN REQUIREMNT'!$A$3:$M$210,13,0)</f>
        <v>3.2379036428571428</v>
      </c>
    </row>
    <row r="213" spans="1:22" x14ac:dyDescent="0.2">
      <c r="A213" t="s">
        <v>114</v>
      </c>
      <c r="B213" s="1" t="s">
        <v>257</v>
      </c>
      <c r="C213">
        <v>20</v>
      </c>
      <c r="D213" t="s">
        <v>406</v>
      </c>
      <c r="G213" s="4">
        <v>43420</v>
      </c>
      <c r="H213" s="4">
        <v>43433</v>
      </c>
      <c r="I213">
        <f t="shared" si="24"/>
        <v>13</v>
      </c>
      <c r="J213">
        <f t="shared" si="25"/>
        <v>0</v>
      </c>
      <c r="M213">
        <f t="shared" si="26"/>
        <v>0</v>
      </c>
      <c r="N213">
        <f t="shared" si="27"/>
        <v>0</v>
      </c>
      <c r="O213">
        <f t="shared" si="28"/>
        <v>0</v>
      </c>
      <c r="P213">
        <f t="shared" si="29"/>
        <v>0</v>
      </c>
      <c r="Q213">
        <f t="shared" si="30"/>
        <v>0</v>
      </c>
      <c r="R213">
        <f t="shared" si="31"/>
        <v>0</v>
      </c>
      <c r="V213">
        <f>VLOOKUP(A213,'MARGIN REQUIREMNT'!$A$3:$M$210,13,0)</f>
        <v>5.550675</v>
      </c>
    </row>
    <row r="214" spans="1:22" x14ac:dyDescent="0.2">
      <c r="A214" t="s">
        <v>114</v>
      </c>
      <c r="B214" s="1" t="s">
        <v>257</v>
      </c>
      <c r="C214">
        <v>20</v>
      </c>
      <c r="D214" t="s">
        <v>407</v>
      </c>
      <c r="G214" s="4">
        <v>43420</v>
      </c>
      <c r="H214" s="4">
        <v>43433</v>
      </c>
      <c r="I214">
        <f t="shared" si="24"/>
        <v>13</v>
      </c>
      <c r="J214">
        <f t="shared" si="25"/>
        <v>0</v>
      </c>
      <c r="M214">
        <f t="shared" si="26"/>
        <v>0</v>
      </c>
      <c r="N214">
        <f t="shared" si="27"/>
        <v>0</v>
      </c>
      <c r="O214">
        <f t="shared" si="28"/>
        <v>0</v>
      </c>
      <c r="P214">
        <f t="shared" si="29"/>
        <v>0</v>
      </c>
      <c r="Q214">
        <f t="shared" si="30"/>
        <v>0</v>
      </c>
      <c r="R214">
        <f t="shared" si="31"/>
        <v>0</v>
      </c>
      <c r="V214">
        <f>VLOOKUP(A214,'MARGIN REQUIREMNT'!$A$3:$M$210,13,0)</f>
        <v>5.550675</v>
      </c>
    </row>
    <row r="215" spans="1:22" x14ac:dyDescent="0.2">
      <c r="A215" t="s">
        <v>115</v>
      </c>
      <c r="B215" s="1" t="s">
        <v>258</v>
      </c>
      <c r="C215">
        <v>10</v>
      </c>
      <c r="D215" t="s">
        <v>406</v>
      </c>
      <c r="G215" s="4">
        <v>43420</v>
      </c>
      <c r="H215" s="4">
        <v>43433</v>
      </c>
      <c r="I215">
        <f t="shared" si="24"/>
        <v>13</v>
      </c>
      <c r="J215">
        <f t="shared" si="25"/>
        <v>0</v>
      </c>
      <c r="M215">
        <f t="shared" si="26"/>
        <v>0</v>
      </c>
      <c r="N215">
        <f t="shared" si="27"/>
        <v>0</v>
      </c>
      <c r="O215">
        <f t="shared" si="28"/>
        <v>0</v>
      </c>
      <c r="P215">
        <f t="shared" si="29"/>
        <v>0</v>
      </c>
      <c r="Q215">
        <f t="shared" si="30"/>
        <v>0</v>
      </c>
      <c r="R215">
        <f t="shared" si="31"/>
        <v>0</v>
      </c>
      <c r="V215">
        <f>VLOOKUP(A215,'MARGIN REQUIREMNT'!$A$3:$M$210,13,0)</f>
        <v>1.1190066666666667</v>
      </c>
    </row>
    <row r="216" spans="1:22" x14ac:dyDescent="0.2">
      <c r="A216" t="s">
        <v>115</v>
      </c>
      <c r="B216" s="1" t="s">
        <v>258</v>
      </c>
      <c r="C216">
        <v>10</v>
      </c>
      <c r="D216" t="s">
        <v>407</v>
      </c>
      <c r="G216" s="4">
        <v>43420</v>
      </c>
      <c r="H216" s="4">
        <v>43433</v>
      </c>
      <c r="I216">
        <f t="shared" si="24"/>
        <v>13</v>
      </c>
      <c r="J216">
        <f t="shared" si="25"/>
        <v>0</v>
      </c>
      <c r="M216">
        <f t="shared" si="26"/>
        <v>0</v>
      </c>
      <c r="N216">
        <f t="shared" si="27"/>
        <v>0</v>
      </c>
      <c r="O216">
        <f t="shared" si="28"/>
        <v>0</v>
      </c>
      <c r="P216">
        <f t="shared" si="29"/>
        <v>0</v>
      </c>
      <c r="Q216">
        <f t="shared" si="30"/>
        <v>0</v>
      </c>
      <c r="R216">
        <f t="shared" si="31"/>
        <v>0</v>
      </c>
      <c r="V216">
        <f>VLOOKUP(A216,'MARGIN REQUIREMNT'!$A$3:$M$210,13,0)</f>
        <v>1.1190066666666667</v>
      </c>
    </row>
    <row r="217" spans="1:22" x14ac:dyDescent="0.2">
      <c r="A217" t="s">
        <v>116</v>
      </c>
      <c r="B217" s="1" t="s">
        <v>364</v>
      </c>
      <c r="C217">
        <v>10</v>
      </c>
      <c r="D217" t="s">
        <v>406</v>
      </c>
      <c r="G217" s="4">
        <v>43420</v>
      </c>
      <c r="H217" s="4">
        <v>43433</v>
      </c>
      <c r="I217">
        <f t="shared" si="24"/>
        <v>13</v>
      </c>
      <c r="J217">
        <f t="shared" si="25"/>
        <v>0</v>
      </c>
      <c r="M217">
        <f t="shared" si="26"/>
        <v>0</v>
      </c>
      <c r="N217">
        <f t="shared" si="27"/>
        <v>0</v>
      </c>
      <c r="O217">
        <f t="shared" si="28"/>
        <v>0</v>
      </c>
      <c r="P217">
        <f t="shared" si="29"/>
        <v>0</v>
      </c>
      <c r="Q217">
        <f t="shared" si="30"/>
        <v>0</v>
      </c>
      <c r="R217">
        <f t="shared" si="31"/>
        <v>0</v>
      </c>
      <c r="V217">
        <f>VLOOKUP(A217,'MARGIN REQUIREMNT'!$A$3:$M$210,13,0)</f>
        <v>2.6066699999999998</v>
      </c>
    </row>
    <row r="218" spans="1:22" x14ac:dyDescent="0.2">
      <c r="A218" t="s">
        <v>116</v>
      </c>
      <c r="B218" s="1" t="s">
        <v>364</v>
      </c>
      <c r="C218">
        <v>10</v>
      </c>
      <c r="D218" t="s">
        <v>407</v>
      </c>
      <c r="G218" s="4">
        <v>43420</v>
      </c>
      <c r="H218" s="4">
        <v>43433</v>
      </c>
      <c r="I218">
        <f t="shared" si="24"/>
        <v>13</v>
      </c>
      <c r="J218">
        <f t="shared" si="25"/>
        <v>0</v>
      </c>
      <c r="M218">
        <f t="shared" si="26"/>
        <v>0</v>
      </c>
      <c r="N218">
        <f t="shared" si="27"/>
        <v>0</v>
      </c>
      <c r="O218">
        <f t="shared" si="28"/>
        <v>0</v>
      </c>
      <c r="P218">
        <f t="shared" si="29"/>
        <v>0</v>
      </c>
      <c r="Q218">
        <f t="shared" si="30"/>
        <v>0</v>
      </c>
      <c r="R218">
        <f t="shared" si="31"/>
        <v>0</v>
      </c>
      <c r="V218">
        <f>VLOOKUP(A218,'MARGIN REQUIREMNT'!$A$3:$M$210,13,0)</f>
        <v>2.6066699999999998</v>
      </c>
    </row>
    <row r="219" spans="1:22" x14ac:dyDescent="0.2">
      <c r="A219" t="s">
        <v>117</v>
      </c>
      <c r="B219" s="1" t="s">
        <v>365</v>
      </c>
      <c r="C219">
        <v>5</v>
      </c>
      <c r="D219" t="s">
        <v>406</v>
      </c>
      <c r="G219" s="4">
        <v>43420</v>
      </c>
      <c r="H219" s="4">
        <v>43433</v>
      </c>
      <c r="I219">
        <f t="shared" si="24"/>
        <v>13</v>
      </c>
      <c r="J219">
        <f t="shared" si="25"/>
        <v>0</v>
      </c>
      <c r="M219">
        <f t="shared" si="26"/>
        <v>0</v>
      </c>
      <c r="N219">
        <f t="shared" si="27"/>
        <v>0</v>
      </c>
      <c r="O219">
        <f t="shared" si="28"/>
        <v>0</v>
      </c>
      <c r="P219">
        <f t="shared" si="29"/>
        <v>0</v>
      </c>
      <c r="Q219">
        <f t="shared" si="30"/>
        <v>0</v>
      </c>
      <c r="R219">
        <f t="shared" si="31"/>
        <v>0</v>
      </c>
      <c r="V219">
        <f>VLOOKUP(A219,'MARGIN REQUIREMNT'!$A$3:$M$210,13,0)</f>
        <v>0.51082499999999997</v>
      </c>
    </row>
    <row r="220" spans="1:22" x14ac:dyDescent="0.2">
      <c r="A220" t="s">
        <v>117</v>
      </c>
      <c r="B220" s="1" t="s">
        <v>365</v>
      </c>
      <c r="C220">
        <v>5</v>
      </c>
      <c r="D220" t="s">
        <v>407</v>
      </c>
      <c r="G220" s="4">
        <v>43420</v>
      </c>
      <c r="H220" s="4">
        <v>43433</v>
      </c>
      <c r="I220">
        <f t="shared" si="24"/>
        <v>13</v>
      </c>
      <c r="J220">
        <f t="shared" si="25"/>
        <v>0</v>
      </c>
      <c r="M220">
        <f t="shared" si="26"/>
        <v>0</v>
      </c>
      <c r="N220">
        <f t="shared" si="27"/>
        <v>0</v>
      </c>
      <c r="O220">
        <f t="shared" si="28"/>
        <v>0</v>
      </c>
      <c r="P220">
        <f t="shared" si="29"/>
        <v>0</v>
      </c>
      <c r="Q220">
        <f t="shared" si="30"/>
        <v>0</v>
      </c>
      <c r="R220">
        <f t="shared" si="31"/>
        <v>0</v>
      </c>
      <c r="V220">
        <f>VLOOKUP(A220,'MARGIN REQUIREMNT'!$A$3:$M$210,13,0)</f>
        <v>0.51082499999999997</v>
      </c>
    </row>
    <row r="221" spans="1:22" x14ac:dyDescent="0.2">
      <c r="A221" t="s">
        <v>118</v>
      </c>
      <c r="B221" s="1" t="s">
        <v>363</v>
      </c>
      <c r="C221">
        <v>5</v>
      </c>
      <c r="D221" t="s">
        <v>406</v>
      </c>
      <c r="G221" s="4">
        <v>43420</v>
      </c>
      <c r="H221" s="4">
        <v>43433</v>
      </c>
      <c r="I221">
        <f t="shared" si="24"/>
        <v>13</v>
      </c>
      <c r="J221">
        <f t="shared" si="25"/>
        <v>0</v>
      </c>
      <c r="M221">
        <f t="shared" si="26"/>
        <v>0</v>
      </c>
      <c r="N221">
        <f t="shared" si="27"/>
        <v>0</v>
      </c>
      <c r="O221">
        <f t="shared" si="28"/>
        <v>0</v>
      </c>
      <c r="P221">
        <f t="shared" si="29"/>
        <v>0</v>
      </c>
      <c r="Q221">
        <f t="shared" si="30"/>
        <v>0</v>
      </c>
      <c r="R221">
        <f t="shared" si="31"/>
        <v>0</v>
      </c>
      <c r="V221">
        <f>VLOOKUP(A221,'MARGIN REQUIREMNT'!$A$3:$M$210,13,0)</f>
        <v>0.76019999999999999</v>
      </c>
    </row>
    <row r="222" spans="1:22" x14ac:dyDescent="0.2">
      <c r="A222" t="s">
        <v>118</v>
      </c>
      <c r="B222" s="1" t="s">
        <v>363</v>
      </c>
      <c r="C222">
        <v>5</v>
      </c>
      <c r="D222" t="s">
        <v>407</v>
      </c>
      <c r="G222" s="4">
        <v>43420</v>
      </c>
      <c r="H222" s="4">
        <v>43433</v>
      </c>
      <c r="I222">
        <f t="shared" si="24"/>
        <v>13</v>
      </c>
      <c r="J222">
        <f t="shared" si="25"/>
        <v>0</v>
      </c>
      <c r="M222">
        <f t="shared" si="26"/>
        <v>0</v>
      </c>
      <c r="N222">
        <f t="shared" si="27"/>
        <v>0</v>
      </c>
      <c r="O222">
        <f t="shared" si="28"/>
        <v>0</v>
      </c>
      <c r="P222">
        <f t="shared" si="29"/>
        <v>0</v>
      </c>
      <c r="Q222">
        <f t="shared" si="30"/>
        <v>0</v>
      </c>
      <c r="R222">
        <f t="shared" si="31"/>
        <v>0</v>
      </c>
      <c r="V222">
        <f>VLOOKUP(A222,'MARGIN REQUIREMNT'!$A$3:$M$210,13,0)</f>
        <v>0.76019999999999999</v>
      </c>
    </row>
    <row r="223" spans="1:22" x14ac:dyDescent="0.2">
      <c r="A223" t="s">
        <v>119</v>
      </c>
      <c r="B223" s="1" t="s">
        <v>273</v>
      </c>
      <c r="C223">
        <v>10</v>
      </c>
      <c r="D223" t="s">
        <v>406</v>
      </c>
      <c r="G223" s="4">
        <v>43420</v>
      </c>
      <c r="H223" s="4">
        <v>43433</v>
      </c>
      <c r="I223">
        <f t="shared" si="24"/>
        <v>13</v>
      </c>
      <c r="J223">
        <f t="shared" si="25"/>
        <v>0</v>
      </c>
      <c r="M223">
        <f t="shared" si="26"/>
        <v>0</v>
      </c>
      <c r="N223">
        <f t="shared" si="27"/>
        <v>0</v>
      </c>
      <c r="O223">
        <f t="shared" si="28"/>
        <v>0</v>
      </c>
      <c r="P223">
        <f t="shared" si="29"/>
        <v>0</v>
      </c>
      <c r="Q223">
        <f t="shared" si="30"/>
        <v>0</v>
      </c>
      <c r="R223">
        <f t="shared" si="31"/>
        <v>0</v>
      </c>
      <c r="V223">
        <f>VLOOKUP(A223,'MARGIN REQUIREMNT'!$A$3:$M$210,13,0)</f>
        <v>2.1094499999999998</v>
      </c>
    </row>
    <row r="224" spans="1:22" x14ac:dyDescent="0.2">
      <c r="A224" t="s">
        <v>119</v>
      </c>
      <c r="B224" s="1" t="s">
        <v>273</v>
      </c>
      <c r="C224">
        <v>10</v>
      </c>
      <c r="D224" t="s">
        <v>407</v>
      </c>
      <c r="G224" s="4">
        <v>43420</v>
      </c>
      <c r="H224" s="4">
        <v>43433</v>
      </c>
      <c r="I224">
        <f t="shared" si="24"/>
        <v>13</v>
      </c>
      <c r="J224">
        <f t="shared" si="25"/>
        <v>0</v>
      </c>
      <c r="M224">
        <f t="shared" si="26"/>
        <v>0</v>
      </c>
      <c r="N224">
        <f t="shared" si="27"/>
        <v>0</v>
      </c>
      <c r="O224">
        <f t="shared" si="28"/>
        <v>0</v>
      </c>
      <c r="P224">
        <f t="shared" si="29"/>
        <v>0</v>
      </c>
      <c r="Q224">
        <f t="shared" si="30"/>
        <v>0</v>
      </c>
      <c r="R224">
        <f t="shared" si="31"/>
        <v>0</v>
      </c>
      <c r="V224">
        <f>VLOOKUP(A224,'MARGIN REQUIREMNT'!$A$3:$M$210,13,0)</f>
        <v>2.1094499999999998</v>
      </c>
    </row>
    <row r="225" spans="1:22" x14ac:dyDescent="0.2">
      <c r="A225" t="s">
        <v>120</v>
      </c>
      <c r="B225" s="1" t="s">
        <v>391</v>
      </c>
      <c r="C225">
        <v>20</v>
      </c>
      <c r="D225" t="s">
        <v>406</v>
      </c>
      <c r="G225" s="4">
        <v>43420</v>
      </c>
      <c r="H225" s="4">
        <v>43433</v>
      </c>
      <c r="I225">
        <f t="shared" si="24"/>
        <v>13</v>
      </c>
      <c r="J225">
        <f t="shared" si="25"/>
        <v>0</v>
      </c>
      <c r="M225">
        <f t="shared" si="26"/>
        <v>0</v>
      </c>
      <c r="N225">
        <f t="shared" si="27"/>
        <v>0</v>
      </c>
      <c r="O225">
        <f t="shared" si="28"/>
        <v>0</v>
      </c>
      <c r="P225">
        <f t="shared" si="29"/>
        <v>0</v>
      </c>
      <c r="Q225">
        <f t="shared" si="30"/>
        <v>0</v>
      </c>
      <c r="R225">
        <f t="shared" si="31"/>
        <v>0</v>
      </c>
      <c r="V225">
        <f>VLOOKUP(A225,'MARGIN REQUIREMNT'!$A$3:$M$210,13,0)</f>
        <v>6.6598504000000007</v>
      </c>
    </row>
    <row r="226" spans="1:22" x14ac:dyDescent="0.2">
      <c r="A226" t="s">
        <v>120</v>
      </c>
      <c r="B226" s="1" t="s">
        <v>391</v>
      </c>
      <c r="C226">
        <v>20</v>
      </c>
      <c r="D226" t="s">
        <v>407</v>
      </c>
      <c r="G226" s="4">
        <v>43420</v>
      </c>
      <c r="H226" s="4">
        <v>43433</v>
      </c>
      <c r="I226">
        <f t="shared" si="24"/>
        <v>13</v>
      </c>
      <c r="J226">
        <f t="shared" si="25"/>
        <v>0</v>
      </c>
      <c r="M226">
        <f t="shared" si="26"/>
        <v>0</v>
      </c>
      <c r="N226">
        <f t="shared" si="27"/>
        <v>0</v>
      </c>
      <c r="O226">
        <f t="shared" si="28"/>
        <v>0</v>
      </c>
      <c r="P226">
        <f t="shared" si="29"/>
        <v>0</v>
      </c>
      <c r="Q226">
        <f t="shared" si="30"/>
        <v>0</v>
      </c>
      <c r="R226">
        <f t="shared" si="31"/>
        <v>0</v>
      </c>
      <c r="V226">
        <f>VLOOKUP(A226,'MARGIN REQUIREMNT'!$A$3:$M$210,13,0)</f>
        <v>6.6598504000000007</v>
      </c>
    </row>
    <row r="227" spans="1:22" x14ac:dyDescent="0.2">
      <c r="A227" t="s">
        <v>121</v>
      </c>
      <c r="B227" s="1" t="s">
        <v>272</v>
      </c>
      <c r="C227">
        <v>20</v>
      </c>
      <c r="D227" t="s">
        <v>406</v>
      </c>
      <c r="G227" s="4">
        <v>43420</v>
      </c>
      <c r="H227" s="4">
        <v>43433</v>
      </c>
      <c r="I227">
        <f t="shared" si="24"/>
        <v>13</v>
      </c>
      <c r="J227">
        <f t="shared" si="25"/>
        <v>0</v>
      </c>
      <c r="M227">
        <f t="shared" si="26"/>
        <v>0</v>
      </c>
      <c r="N227">
        <f t="shared" si="27"/>
        <v>0</v>
      </c>
      <c r="O227">
        <f t="shared" si="28"/>
        <v>0</v>
      </c>
      <c r="P227">
        <f t="shared" si="29"/>
        <v>0</v>
      </c>
      <c r="Q227">
        <f t="shared" si="30"/>
        <v>0</v>
      </c>
      <c r="R227">
        <f t="shared" si="31"/>
        <v>0</v>
      </c>
      <c r="V227">
        <f>VLOOKUP(A227,'MARGIN REQUIREMNT'!$A$3:$M$210,13,0)</f>
        <v>4.168425</v>
      </c>
    </row>
    <row r="228" spans="1:22" x14ac:dyDescent="0.2">
      <c r="A228" t="s">
        <v>121</v>
      </c>
      <c r="B228" s="1" t="s">
        <v>272</v>
      </c>
      <c r="C228">
        <v>20</v>
      </c>
      <c r="D228" t="s">
        <v>407</v>
      </c>
      <c r="G228" s="4">
        <v>43420</v>
      </c>
      <c r="H228" s="4">
        <v>43433</v>
      </c>
      <c r="I228">
        <f t="shared" si="24"/>
        <v>13</v>
      </c>
      <c r="J228">
        <f t="shared" si="25"/>
        <v>0</v>
      </c>
      <c r="M228">
        <f t="shared" si="26"/>
        <v>0</v>
      </c>
      <c r="N228">
        <f t="shared" si="27"/>
        <v>0</v>
      </c>
      <c r="O228">
        <f t="shared" si="28"/>
        <v>0</v>
      </c>
      <c r="P228">
        <f t="shared" si="29"/>
        <v>0</v>
      </c>
      <c r="Q228">
        <f t="shared" si="30"/>
        <v>0</v>
      </c>
      <c r="R228">
        <f t="shared" si="31"/>
        <v>0</v>
      </c>
      <c r="V228">
        <f>VLOOKUP(A228,'MARGIN REQUIREMNT'!$A$3:$M$210,13,0)</f>
        <v>4.168425</v>
      </c>
    </row>
    <row r="229" spans="1:22" x14ac:dyDescent="0.2">
      <c r="A229" t="s">
        <v>122</v>
      </c>
      <c r="B229" s="1" t="s">
        <v>271</v>
      </c>
      <c r="C229">
        <v>10</v>
      </c>
      <c r="D229" t="s">
        <v>406</v>
      </c>
      <c r="G229" s="4">
        <v>43420</v>
      </c>
      <c r="H229" s="4">
        <v>43433</v>
      </c>
      <c r="I229">
        <f t="shared" si="24"/>
        <v>13</v>
      </c>
      <c r="J229">
        <f t="shared" si="25"/>
        <v>0</v>
      </c>
      <c r="M229">
        <f t="shared" si="26"/>
        <v>0</v>
      </c>
      <c r="N229">
        <f t="shared" si="27"/>
        <v>0</v>
      </c>
      <c r="O229">
        <f t="shared" si="28"/>
        <v>0</v>
      </c>
      <c r="P229">
        <f t="shared" si="29"/>
        <v>0</v>
      </c>
      <c r="Q229">
        <f t="shared" si="30"/>
        <v>0</v>
      </c>
      <c r="R229">
        <f t="shared" si="31"/>
        <v>0</v>
      </c>
      <c r="V229">
        <f>VLOOKUP(A229,'MARGIN REQUIREMNT'!$A$3:$M$210,13,0)</f>
        <v>3.8376749999999999</v>
      </c>
    </row>
    <row r="230" spans="1:22" x14ac:dyDescent="0.2">
      <c r="A230" t="s">
        <v>122</v>
      </c>
      <c r="B230" s="1" t="s">
        <v>271</v>
      </c>
      <c r="C230">
        <v>10</v>
      </c>
      <c r="D230" t="s">
        <v>407</v>
      </c>
      <c r="G230" s="4">
        <v>43420</v>
      </c>
      <c r="H230" s="4">
        <v>43433</v>
      </c>
      <c r="I230">
        <f t="shared" si="24"/>
        <v>13</v>
      </c>
      <c r="J230">
        <f t="shared" si="25"/>
        <v>0</v>
      </c>
      <c r="M230">
        <f t="shared" si="26"/>
        <v>0</v>
      </c>
      <c r="N230">
        <f t="shared" si="27"/>
        <v>0</v>
      </c>
      <c r="O230">
        <f t="shared" si="28"/>
        <v>0</v>
      </c>
      <c r="P230">
        <f t="shared" si="29"/>
        <v>0</v>
      </c>
      <c r="Q230">
        <f t="shared" si="30"/>
        <v>0</v>
      </c>
      <c r="R230">
        <f t="shared" si="31"/>
        <v>0</v>
      </c>
      <c r="V230">
        <f>VLOOKUP(A230,'MARGIN REQUIREMNT'!$A$3:$M$210,13,0)</f>
        <v>3.8376749999999999</v>
      </c>
    </row>
    <row r="231" spans="1:22" x14ac:dyDescent="0.2">
      <c r="A231" t="s">
        <v>123</v>
      </c>
      <c r="B231" s="1" t="s">
        <v>392</v>
      </c>
      <c r="C231">
        <v>10</v>
      </c>
      <c r="D231" t="s">
        <v>406</v>
      </c>
      <c r="G231" s="4">
        <v>43420</v>
      </c>
      <c r="H231" s="4">
        <v>43433</v>
      </c>
      <c r="I231">
        <f t="shared" si="24"/>
        <v>13</v>
      </c>
      <c r="J231">
        <f t="shared" si="25"/>
        <v>0</v>
      </c>
      <c r="M231">
        <f t="shared" si="26"/>
        <v>0</v>
      </c>
      <c r="N231">
        <f t="shared" si="27"/>
        <v>0</v>
      </c>
      <c r="O231">
        <f t="shared" si="28"/>
        <v>0</v>
      </c>
      <c r="P231">
        <f t="shared" si="29"/>
        <v>0</v>
      </c>
      <c r="Q231">
        <f t="shared" si="30"/>
        <v>0</v>
      </c>
      <c r="R231">
        <f t="shared" si="31"/>
        <v>0</v>
      </c>
      <c r="V231">
        <f>VLOOKUP(A231,'MARGIN REQUIREMNT'!$A$3:$M$210,13,0)</f>
        <v>2.4278251200000001</v>
      </c>
    </row>
    <row r="232" spans="1:22" x14ac:dyDescent="0.2">
      <c r="A232" t="s">
        <v>123</v>
      </c>
      <c r="B232" s="1" t="s">
        <v>392</v>
      </c>
      <c r="C232">
        <v>10</v>
      </c>
      <c r="D232" t="s">
        <v>407</v>
      </c>
      <c r="G232" s="4">
        <v>43420</v>
      </c>
      <c r="H232" s="4">
        <v>43433</v>
      </c>
      <c r="I232">
        <f t="shared" si="24"/>
        <v>13</v>
      </c>
      <c r="J232">
        <f t="shared" si="25"/>
        <v>0</v>
      </c>
      <c r="M232">
        <f t="shared" si="26"/>
        <v>0</v>
      </c>
      <c r="N232">
        <f t="shared" si="27"/>
        <v>0</v>
      </c>
      <c r="O232">
        <f t="shared" si="28"/>
        <v>0</v>
      </c>
      <c r="P232">
        <f t="shared" si="29"/>
        <v>0</v>
      </c>
      <c r="Q232">
        <f t="shared" si="30"/>
        <v>0</v>
      </c>
      <c r="R232">
        <f t="shared" si="31"/>
        <v>0</v>
      </c>
      <c r="V232">
        <f>VLOOKUP(A232,'MARGIN REQUIREMNT'!$A$3:$M$210,13,0)</f>
        <v>2.4278251200000001</v>
      </c>
    </row>
    <row r="233" spans="1:22" x14ac:dyDescent="0.2">
      <c r="A233" t="s">
        <v>124</v>
      </c>
      <c r="B233" s="1" t="s">
        <v>259</v>
      </c>
      <c r="C233">
        <v>1</v>
      </c>
      <c r="D233" t="s">
        <v>406</v>
      </c>
      <c r="G233" s="4">
        <v>43420</v>
      </c>
      <c r="H233" s="4">
        <v>43433</v>
      </c>
      <c r="I233">
        <f t="shared" si="24"/>
        <v>13</v>
      </c>
      <c r="J233">
        <f t="shared" si="25"/>
        <v>0</v>
      </c>
      <c r="M233">
        <f t="shared" si="26"/>
        <v>0</v>
      </c>
      <c r="N233">
        <f t="shared" si="27"/>
        <v>0</v>
      </c>
      <c r="O233">
        <f t="shared" si="28"/>
        <v>0</v>
      </c>
      <c r="P233">
        <f t="shared" si="29"/>
        <v>0</v>
      </c>
      <c r="Q233">
        <f t="shared" si="30"/>
        <v>0</v>
      </c>
      <c r="R233">
        <f t="shared" si="31"/>
        <v>0</v>
      </c>
      <c r="V233">
        <f>VLOOKUP(A233,'MARGIN REQUIREMNT'!$A$3:$M$210,13,0)</f>
        <v>0.40552500000000002</v>
      </c>
    </row>
    <row r="234" spans="1:22" x14ac:dyDescent="0.2">
      <c r="A234" t="s">
        <v>124</v>
      </c>
      <c r="B234" s="1" t="s">
        <v>259</v>
      </c>
      <c r="C234">
        <v>1</v>
      </c>
      <c r="D234" t="s">
        <v>407</v>
      </c>
      <c r="G234" s="4">
        <v>43420</v>
      </c>
      <c r="H234" s="4">
        <v>43433</v>
      </c>
      <c r="I234">
        <f t="shared" si="24"/>
        <v>13</v>
      </c>
      <c r="J234">
        <f t="shared" si="25"/>
        <v>0</v>
      </c>
      <c r="M234">
        <f t="shared" si="26"/>
        <v>0</v>
      </c>
      <c r="N234">
        <f t="shared" si="27"/>
        <v>0</v>
      </c>
      <c r="O234">
        <f t="shared" si="28"/>
        <v>0</v>
      </c>
      <c r="P234">
        <f t="shared" si="29"/>
        <v>0</v>
      </c>
      <c r="Q234">
        <f t="shared" si="30"/>
        <v>0</v>
      </c>
      <c r="R234">
        <f t="shared" si="31"/>
        <v>0</v>
      </c>
      <c r="V234">
        <f>VLOOKUP(A234,'MARGIN REQUIREMNT'!$A$3:$M$210,13,0)</f>
        <v>0.40552500000000002</v>
      </c>
    </row>
    <row r="235" spans="1:22" x14ac:dyDescent="0.2">
      <c r="A235" t="s">
        <v>125</v>
      </c>
      <c r="B235" s="1" t="s">
        <v>393</v>
      </c>
      <c r="C235">
        <v>10</v>
      </c>
      <c r="D235" t="s">
        <v>406</v>
      </c>
      <c r="G235" s="4">
        <v>43420</v>
      </c>
      <c r="H235" s="4">
        <v>43433</v>
      </c>
      <c r="I235">
        <f t="shared" si="24"/>
        <v>13</v>
      </c>
      <c r="J235">
        <f t="shared" si="25"/>
        <v>0</v>
      </c>
      <c r="M235">
        <f t="shared" si="26"/>
        <v>0</v>
      </c>
      <c r="N235">
        <f t="shared" si="27"/>
        <v>0</v>
      </c>
      <c r="O235">
        <f t="shared" si="28"/>
        <v>0</v>
      </c>
      <c r="P235">
        <f t="shared" si="29"/>
        <v>0</v>
      </c>
      <c r="Q235">
        <f t="shared" si="30"/>
        <v>0</v>
      </c>
      <c r="R235">
        <f t="shared" si="31"/>
        <v>0</v>
      </c>
      <c r="V235">
        <f>VLOOKUP(A235,'MARGIN REQUIREMNT'!$A$3:$M$210,13,0)</f>
        <v>1.6551</v>
      </c>
    </row>
    <row r="236" spans="1:22" x14ac:dyDescent="0.2">
      <c r="A236" t="s">
        <v>125</v>
      </c>
      <c r="B236" s="1" t="s">
        <v>393</v>
      </c>
      <c r="C236">
        <v>10</v>
      </c>
      <c r="D236" t="s">
        <v>407</v>
      </c>
      <c r="G236" s="4">
        <v>43420</v>
      </c>
      <c r="H236" s="4">
        <v>43433</v>
      </c>
      <c r="I236">
        <f t="shared" si="24"/>
        <v>13</v>
      </c>
      <c r="J236">
        <f t="shared" si="25"/>
        <v>0</v>
      </c>
      <c r="M236">
        <f t="shared" si="26"/>
        <v>0</v>
      </c>
      <c r="N236">
        <f t="shared" si="27"/>
        <v>0</v>
      </c>
      <c r="O236">
        <f t="shared" si="28"/>
        <v>0</v>
      </c>
      <c r="P236">
        <f t="shared" si="29"/>
        <v>0</v>
      </c>
      <c r="Q236">
        <f t="shared" si="30"/>
        <v>0</v>
      </c>
      <c r="R236">
        <f t="shared" si="31"/>
        <v>0</v>
      </c>
      <c r="V236">
        <f>VLOOKUP(A236,'MARGIN REQUIREMNT'!$A$3:$M$210,13,0)</f>
        <v>1.6551</v>
      </c>
    </row>
    <row r="237" spans="1:22" x14ac:dyDescent="0.2">
      <c r="A237" t="s">
        <v>126</v>
      </c>
      <c r="B237" s="1" t="s">
        <v>315</v>
      </c>
      <c r="C237">
        <v>100</v>
      </c>
      <c r="D237" t="s">
        <v>406</v>
      </c>
      <c r="G237" s="4">
        <v>43420</v>
      </c>
      <c r="H237" s="4">
        <v>43433</v>
      </c>
      <c r="I237">
        <f t="shared" si="24"/>
        <v>13</v>
      </c>
      <c r="J237">
        <f t="shared" si="25"/>
        <v>0</v>
      </c>
      <c r="M237">
        <f t="shared" si="26"/>
        <v>0</v>
      </c>
      <c r="N237">
        <f t="shared" si="27"/>
        <v>0</v>
      </c>
      <c r="O237">
        <f t="shared" si="28"/>
        <v>0</v>
      </c>
      <c r="P237">
        <f t="shared" si="29"/>
        <v>0</v>
      </c>
      <c r="Q237">
        <f t="shared" si="30"/>
        <v>0</v>
      </c>
      <c r="R237">
        <f t="shared" si="31"/>
        <v>0</v>
      </c>
      <c r="V237">
        <f>VLOOKUP(A237,'MARGIN REQUIREMNT'!$A$3:$M$210,13,0)</f>
        <v>34.956223999999999</v>
      </c>
    </row>
    <row r="238" spans="1:22" x14ac:dyDescent="0.2">
      <c r="A238" t="s">
        <v>126</v>
      </c>
      <c r="B238" s="1" t="s">
        <v>315</v>
      </c>
      <c r="C238">
        <v>100</v>
      </c>
      <c r="D238" t="s">
        <v>407</v>
      </c>
      <c r="G238" s="4">
        <v>43420</v>
      </c>
      <c r="H238" s="4">
        <v>43433</v>
      </c>
      <c r="I238">
        <f t="shared" si="24"/>
        <v>13</v>
      </c>
      <c r="J238">
        <f t="shared" si="25"/>
        <v>0</v>
      </c>
      <c r="M238">
        <f t="shared" si="26"/>
        <v>0</v>
      </c>
      <c r="N238">
        <f t="shared" si="27"/>
        <v>0</v>
      </c>
      <c r="O238">
        <f t="shared" si="28"/>
        <v>0</v>
      </c>
      <c r="P238">
        <f t="shared" si="29"/>
        <v>0</v>
      </c>
      <c r="Q238">
        <f t="shared" si="30"/>
        <v>0</v>
      </c>
      <c r="R238">
        <f t="shared" si="31"/>
        <v>0</v>
      </c>
      <c r="V238">
        <f>VLOOKUP(A238,'MARGIN REQUIREMNT'!$A$3:$M$210,13,0)</f>
        <v>34.956223999999999</v>
      </c>
    </row>
    <row r="239" spans="1:22" x14ac:dyDescent="0.2">
      <c r="A239" t="s">
        <v>127</v>
      </c>
      <c r="B239" s="1" t="s">
        <v>394</v>
      </c>
      <c r="C239">
        <v>10</v>
      </c>
      <c r="D239" t="s">
        <v>406</v>
      </c>
      <c r="G239" s="4">
        <v>43420</v>
      </c>
      <c r="H239" s="4">
        <v>43433</v>
      </c>
      <c r="I239">
        <f t="shared" si="24"/>
        <v>13</v>
      </c>
      <c r="J239">
        <f t="shared" si="25"/>
        <v>0</v>
      </c>
      <c r="M239">
        <f t="shared" si="26"/>
        <v>0</v>
      </c>
      <c r="N239">
        <f t="shared" si="27"/>
        <v>0</v>
      </c>
      <c r="O239">
        <f t="shared" si="28"/>
        <v>0</v>
      </c>
      <c r="P239">
        <f t="shared" si="29"/>
        <v>0</v>
      </c>
      <c r="Q239">
        <f t="shared" si="30"/>
        <v>0</v>
      </c>
      <c r="R239">
        <f t="shared" si="31"/>
        <v>0</v>
      </c>
      <c r="V239">
        <f>VLOOKUP(A239,'MARGIN REQUIREMNT'!$A$3:$M$210,13,0)</f>
        <v>3.0172620000000001</v>
      </c>
    </row>
    <row r="240" spans="1:22" x14ac:dyDescent="0.2">
      <c r="A240" t="s">
        <v>127</v>
      </c>
      <c r="B240" s="1" t="s">
        <v>394</v>
      </c>
      <c r="C240">
        <v>10</v>
      </c>
      <c r="D240" t="s">
        <v>407</v>
      </c>
      <c r="G240" s="4">
        <v>43420</v>
      </c>
      <c r="H240" s="4">
        <v>43433</v>
      </c>
      <c r="I240">
        <f t="shared" si="24"/>
        <v>13</v>
      </c>
      <c r="J240">
        <f t="shared" si="25"/>
        <v>0</v>
      </c>
      <c r="M240">
        <f t="shared" si="26"/>
        <v>0</v>
      </c>
      <c r="N240">
        <f t="shared" si="27"/>
        <v>0</v>
      </c>
      <c r="O240">
        <f t="shared" si="28"/>
        <v>0</v>
      </c>
      <c r="P240">
        <f t="shared" si="29"/>
        <v>0</v>
      </c>
      <c r="Q240">
        <f t="shared" si="30"/>
        <v>0</v>
      </c>
      <c r="R240">
        <f t="shared" si="31"/>
        <v>0</v>
      </c>
      <c r="V240">
        <f>VLOOKUP(A240,'MARGIN REQUIREMNT'!$A$3:$M$210,13,0)</f>
        <v>3.0172620000000001</v>
      </c>
    </row>
    <row r="241" spans="1:22" x14ac:dyDescent="0.2">
      <c r="A241" t="s">
        <v>128</v>
      </c>
      <c r="B241" s="1" t="s">
        <v>269</v>
      </c>
      <c r="C241">
        <v>20</v>
      </c>
      <c r="D241" t="s">
        <v>406</v>
      </c>
      <c r="G241" s="4">
        <v>43420</v>
      </c>
      <c r="H241" s="4">
        <v>43433</v>
      </c>
      <c r="I241">
        <f t="shared" si="24"/>
        <v>13</v>
      </c>
      <c r="J241">
        <f t="shared" si="25"/>
        <v>0</v>
      </c>
      <c r="M241">
        <f t="shared" si="26"/>
        <v>0</v>
      </c>
      <c r="N241">
        <f t="shared" si="27"/>
        <v>0</v>
      </c>
      <c r="O241">
        <f t="shared" si="28"/>
        <v>0</v>
      </c>
      <c r="P241">
        <f t="shared" si="29"/>
        <v>0</v>
      </c>
      <c r="Q241">
        <f t="shared" si="30"/>
        <v>0</v>
      </c>
      <c r="R241">
        <f t="shared" si="31"/>
        <v>0</v>
      </c>
      <c r="V241">
        <f>VLOOKUP(A241,'MARGIN REQUIREMNT'!$A$3:$M$210,13,0)</f>
        <v>4.6475249999999999</v>
      </c>
    </row>
    <row r="242" spans="1:22" x14ac:dyDescent="0.2">
      <c r="A242" t="s">
        <v>128</v>
      </c>
      <c r="B242" s="1" t="s">
        <v>269</v>
      </c>
      <c r="C242">
        <v>20</v>
      </c>
      <c r="D242" t="s">
        <v>407</v>
      </c>
      <c r="G242" s="4">
        <v>43420</v>
      </c>
      <c r="H242" s="4">
        <v>43433</v>
      </c>
      <c r="I242">
        <f t="shared" si="24"/>
        <v>13</v>
      </c>
      <c r="J242">
        <f t="shared" si="25"/>
        <v>0</v>
      </c>
      <c r="M242">
        <f t="shared" si="26"/>
        <v>0</v>
      </c>
      <c r="N242">
        <f t="shared" si="27"/>
        <v>0</v>
      </c>
      <c r="O242">
        <f t="shared" si="28"/>
        <v>0</v>
      </c>
      <c r="P242">
        <f t="shared" si="29"/>
        <v>0</v>
      </c>
      <c r="Q242">
        <f t="shared" si="30"/>
        <v>0</v>
      </c>
      <c r="R242">
        <f t="shared" si="31"/>
        <v>0</v>
      </c>
      <c r="V242">
        <f>VLOOKUP(A242,'MARGIN REQUIREMNT'!$A$3:$M$210,13,0)</f>
        <v>4.6475249999999999</v>
      </c>
    </row>
    <row r="243" spans="1:22" x14ac:dyDescent="0.2">
      <c r="A243" t="s">
        <v>129</v>
      </c>
      <c r="B243" s="1" t="s">
        <v>395</v>
      </c>
      <c r="C243">
        <v>10</v>
      </c>
      <c r="D243" t="s">
        <v>406</v>
      </c>
      <c r="G243" s="4">
        <v>43420</v>
      </c>
      <c r="H243" s="4">
        <v>43433</v>
      </c>
      <c r="I243">
        <f t="shared" si="24"/>
        <v>13</v>
      </c>
      <c r="J243">
        <f t="shared" si="25"/>
        <v>0</v>
      </c>
      <c r="M243">
        <f t="shared" si="26"/>
        <v>0</v>
      </c>
      <c r="N243">
        <f t="shared" si="27"/>
        <v>0</v>
      </c>
      <c r="O243">
        <f t="shared" si="28"/>
        <v>0</v>
      </c>
      <c r="P243">
        <f t="shared" si="29"/>
        <v>0</v>
      </c>
      <c r="Q243">
        <f t="shared" si="30"/>
        <v>0</v>
      </c>
      <c r="R243">
        <f t="shared" si="31"/>
        <v>0</v>
      </c>
      <c r="V243">
        <f>VLOOKUP(A243,'MARGIN REQUIREMNT'!$A$3:$M$210,13,0)</f>
        <v>2.0842499999999999</v>
      </c>
    </row>
    <row r="244" spans="1:22" x14ac:dyDescent="0.2">
      <c r="A244" t="s">
        <v>129</v>
      </c>
      <c r="B244" s="1" t="s">
        <v>395</v>
      </c>
      <c r="C244">
        <v>10</v>
      </c>
      <c r="D244" t="s">
        <v>407</v>
      </c>
      <c r="G244" s="4">
        <v>43420</v>
      </c>
      <c r="H244" s="4">
        <v>43433</v>
      </c>
      <c r="I244">
        <f t="shared" si="24"/>
        <v>13</v>
      </c>
      <c r="J244">
        <f t="shared" si="25"/>
        <v>0</v>
      </c>
      <c r="M244">
        <f t="shared" si="26"/>
        <v>0</v>
      </c>
      <c r="N244">
        <f t="shared" si="27"/>
        <v>0</v>
      </c>
      <c r="O244">
        <f t="shared" si="28"/>
        <v>0</v>
      </c>
      <c r="P244">
        <f t="shared" si="29"/>
        <v>0</v>
      </c>
      <c r="Q244">
        <f t="shared" si="30"/>
        <v>0</v>
      </c>
      <c r="R244">
        <f t="shared" si="31"/>
        <v>0</v>
      </c>
      <c r="V244">
        <f>VLOOKUP(A244,'MARGIN REQUIREMNT'!$A$3:$M$210,13,0)</f>
        <v>2.0842499999999999</v>
      </c>
    </row>
    <row r="245" spans="1:22" x14ac:dyDescent="0.2">
      <c r="A245" t="s">
        <v>131</v>
      </c>
      <c r="B245" s="1" t="s">
        <v>270</v>
      </c>
      <c r="C245">
        <v>20</v>
      </c>
      <c r="D245" t="s">
        <v>406</v>
      </c>
      <c r="G245" s="4">
        <v>43420</v>
      </c>
      <c r="H245" s="4">
        <v>43433</v>
      </c>
      <c r="I245">
        <f t="shared" si="24"/>
        <v>13</v>
      </c>
      <c r="J245">
        <f t="shared" si="25"/>
        <v>0</v>
      </c>
      <c r="M245">
        <f t="shared" si="26"/>
        <v>0</v>
      </c>
      <c r="N245">
        <f t="shared" si="27"/>
        <v>0</v>
      </c>
      <c r="O245">
        <f t="shared" si="28"/>
        <v>0</v>
      </c>
      <c r="P245">
        <f t="shared" si="29"/>
        <v>0</v>
      </c>
      <c r="Q245">
        <f t="shared" si="30"/>
        <v>0</v>
      </c>
      <c r="R245">
        <f t="shared" si="31"/>
        <v>0</v>
      </c>
      <c r="V245">
        <f>VLOOKUP(A245,'MARGIN REQUIREMNT'!$A$3:$M$210,13,0)</f>
        <v>4.8050999999999995</v>
      </c>
    </row>
    <row r="246" spans="1:22" x14ac:dyDescent="0.2">
      <c r="A246" t="s">
        <v>131</v>
      </c>
      <c r="B246" s="1" t="s">
        <v>270</v>
      </c>
      <c r="C246">
        <v>20</v>
      </c>
      <c r="D246" t="s">
        <v>407</v>
      </c>
      <c r="G246" s="4">
        <v>43420</v>
      </c>
      <c r="H246" s="4">
        <v>43433</v>
      </c>
      <c r="I246">
        <f t="shared" si="24"/>
        <v>13</v>
      </c>
      <c r="J246">
        <f t="shared" si="25"/>
        <v>0</v>
      </c>
      <c r="M246">
        <f t="shared" si="26"/>
        <v>0</v>
      </c>
      <c r="N246">
        <f t="shared" si="27"/>
        <v>0</v>
      </c>
      <c r="O246">
        <f t="shared" si="28"/>
        <v>0</v>
      </c>
      <c r="P246">
        <f t="shared" si="29"/>
        <v>0</v>
      </c>
      <c r="Q246">
        <f t="shared" si="30"/>
        <v>0</v>
      </c>
      <c r="R246">
        <f t="shared" si="31"/>
        <v>0</v>
      </c>
      <c r="V246">
        <f>VLOOKUP(A246,'MARGIN REQUIREMNT'!$A$3:$M$210,13,0)</f>
        <v>4.8050999999999995</v>
      </c>
    </row>
    <row r="247" spans="1:22" x14ac:dyDescent="0.2">
      <c r="A247" t="s">
        <v>132</v>
      </c>
      <c r="B247" s="1" t="s">
        <v>260</v>
      </c>
      <c r="C247">
        <v>5</v>
      </c>
      <c r="D247" t="s">
        <v>406</v>
      </c>
      <c r="G247" s="4">
        <v>43420</v>
      </c>
      <c r="H247" s="4">
        <v>43433</v>
      </c>
      <c r="I247">
        <f t="shared" si="24"/>
        <v>13</v>
      </c>
      <c r="J247">
        <f t="shared" si="25"/>
        <v>0</v>
      </c>
      <c r="M247">
        <f t="shared" si="26"/>
        <v>0</v>
      </c>
      <c r="N247">
        <f t="shared" si="27"/>
        <v>0</v>
      </c>
      <c r="O247">
        <f t="shared" si="28"/>
        <v>0</v>
      </c>
      <c r="P247">
        <f t="shared" si="29"/>
        <v>0</v>
      </c>
      <c r="Q247">
        <f t="shared" si="30"/>
        <v>0</v>
      </c>
      <c r="R247">
        <f t="shared" si="31"/>
        <v>0</v>
      </c>
      <c r="V247">
        <f>VLOOKUP(A247,'MARGIN REQUIREMNT'!$A$3:$M$210,13,0)</f>
        <v>0.89002499999999996</v>
      </c>
    </row>
    <row r="248" spans="1:22" x14ac:dyDescent="0.2">
      <c r="A248" t="s">
        <v>132</v>
      </c>
      <c r="B248" s="1" t="s">
        <v>260</v>
      </c>
      <c r="C248">
        <v>5</v>
      </c>
      <c r="D248" t="s">
        <v>407</v>
      </c>
      <c r="G248" s="4">
        <v>43420</v>
      </c>
      <c r="H248" s="4">
        <v>43433</v>
      </c>
      <c r="I248">
        <f t="shared" si="24"/>
        <v>13</v>
      </c>
      <c r="J248">
        <f t="shared" si="25"/>
        <v>0</v>
      </c>
      <c r="M248">
        <f t="shared" si="26"/>
        <v>0</v>
      </c>
      <c r="N248">
        <f t="shared" si="27"/>
        <v>0</v>
      </c>
      <c r="O248">
        <f t="shared" si="28"/>
        <v>0</v>
      </c>
      <c r="P248">
        <f t="shared" si="29"/>
        <v>0</v>
      </c>
      <c r="Q248">
        <f t="shared" si="30"/>
        <v>0</v>
      </c>
      <c r="R248">
        <f t="shared" si="31"/>
        <v>0</v>
      </c>
      <c r="V248">
        <f>VLOOKUP(A248,'MARGIN REQUIREMNT'!$A$3:$M$210,13,0)</f>
        <v>0.89002499999999996</v>
      </c>
    </row>
    <row r="249" spans="1:22" x14ac:dyDescent="0.2">
      <c r="A249" t="s">
        <v>135</v>
      </c>
      <c r="B249" s="1" t="s">
        <v>316</v>
      </c>
      <c r="C249">
        <v>10</v>
      </c>
      <c r="D249" t="s">
        <v>406</v>
      </c>
      <c r="G249" s="4">
        <v>43420</v>
      </c>
      <c r="H249" s="4">
        <v>43433</v>
      </c>
      <c r="I249">
        <f t="shared" si="24"/>
        <v>13</v>
      </c>
      <c r="J249">
        <f t="shared" si="25"/>
        <v>0</v>
      </c>
      <c r="M249">
        <f t="shared" si="26"/>
        <v>0</v>
      </c>
      <c r="N249">
        <f t="shared" si="27"/>
        <v>0</v>
      </c>
      <c r="O249">
        <f t="shared" si="28"/>
        <v>0</v>
      </c>
      <c r="P249">
        <f t="shared" si="29"/>
        <v>0</v>
      </c>
      <c r="Q249">
        <f t="shared" si="30"/>
        <v>0</v>
      </c>
      <c r="R249">
        <f t="shared" si="31"/>
        <v>0</v>
      </c>
      <c r="V249">
        <f>VLOOKUP(A249,'MARGIN REQUIREMNT'!$A$3:$M$210,13,0)</f>
        <v>2.13375</v>
      </c>
    </row>
    <row r="250" spans="1:22" x14ac:dyDescent="0.2">
      <c r="A250" t="s">
        <v>135</v>
      </c>
      <c r="B250" s="1" t="s">
        <v>316</v>
      </c>
      <c r="C250">
        <v>10</v>
      </c>
      <c r="D250" t="s">
        <v>407</v>
      </c>
      <c r="G250" s="4">
        <v>43420</v>
      </c>
      <c r="H250" s="4">
        <v>43433</v>
      </c>
      <c r="I250">
        <f t="shared" si="24"/>
        <v>13</v>
      </c>
      <c r="J250">
        <f t="shared" si="25"/>
        <v>0</v>
      </c>
      <c r="M250">
        <f t="shared" si="26"/>
        <v>0</v>
      </c>
      <c r="N250">
        <f t="shared" si="27"/>
        <v>0</v>
      </c>
      <c r="O250">
        <f t="shared" si="28"/>
        <v>0</v>
      </c>
      <c r="P250">
        <f t="shared" si="29"/>
        <v>0</v>
      </c>
      <c r="Q250">
        <f t="shared" si="30"/>
        <v>0</v>
      </c>
      <c r="R250">
        <f t="shared" si="31"/>
        <v>0</v>
      </c>
      <c r="V250">
        <f>VLOOKUP(A250,'MARGIN REQUIREMNT'!$A$3:$M$210,13,0)</f>
        <v>2.13375</v>
      </c>
    </row>
    <row r="251" spans="1:22" x14ac:dyDescent="0.2">
      <c r="A251" t="s">
        <v>136</v>
      </c>
      <c r="B251" s="1" t="s">
        <v>317</v>
      </c>
      <c r="C251">
        <v>2.5</v>
      </c>
      <c r="D251" t="s">
        <v>406</v>
      </c>
      <c r="G251" s="4">
        <v>43420</v>
      </c>
      <c r="H251" s="4">
        <v>43433</v>
      </c>
      <c r="I251">
        <f t="shared" si="24"/>
        <v>13</v>
      </c>
      <c r="J251">
        <f t="shared" si="25"/>
        <v>0</v>
      </c>
      <c r="M251">
        <f t="shared" si="26"/>
        <v>0</v>
      </c>
      <c r="N251">
        <f t="shared" si="27"/>
        <v>0</v>
      </c>
      <c r="O251">
        <f t="shared" si="28"/>
        <v>0</v>
      </c>
      <c r="P251">
        <f t="shared" si="29"/>
        <v>0</v>
      </c>
      <c r="Q251">
        <f t="shared" si="30"/>
        <v>0</v>
      </c>
      <c r="R251">
        <f t="shared" si="31"/>
        <v>0</v>
      </c>
      <c r="V251">
        <f>VLOOKUP(A251,'MARGIN REQUIREMNT'!$A$3:$M$210,13,0)</f>
        <v>0.34005000000000002</v>
      </c>
    </row>
    <row r="252" spans="1:22" x14ac:dyDescent="0.2">
      <c r="A252" t="s">
        <v>136</v>
      </c>
      <c r="B252" s="1" t="s">
        <v>317</v>
      </c>
      <c r="C252">
        <v>2.5</v>
      </c>
      <c r="D252" t="s">
        <v>407</v>
      </c>
      <c r="G252" s="4">
        <v>43420</v>
      </c>
      <c r="H252" s="4">
        <v>43433</v>
      </c>
      <c r="I252">
        <f t="shared" si="24"/>
        <v>13</v>
      </c>
      <c r="J252">
        <f t="shared" si="25"/>
        <v>0</v>
      </c>
      <c r="M252">
        <f t="shared" si="26"/>
        <v>0</v>
      </c>
      <c r="N252">
        <f t="shared" si="27"/>
        <v>0</v>
      </c>
      <c r="O252">
        <f t="shared" si="28"/>
        <v>0</v>
      </c>
      <c r="P252">
        <f t="shared" si="29"/>
        <v>0</v>
      </c>
      <c r="Q252">
        <f t="shared" si="30"/>
        <v>0</v>
      </c>
      <c r="R252">
        <f t="shared" si="31"/>
        <v>0</v>
      </c>
      <c r="V252">
        <f>VLOOKUP(A252,'MARGIN REQUIREMNT'!$A$3:$M$210,13,0)</f>
        <v>0.34005000000000002</v>
      </c>
    </row>
    <row r="253" spans="1:22" x14ac:dyDescent="0.2">
      <c r="A253" t="s">
        <v>137</v>
      </c>
      <c r="B253" s="1" t="s">
        <v>319</v>
      </c>
      <c r="C253">
        <v>2.5</v>
      </c>
      <c r="D253" t="s">
        <v>406</v>
      </c>
      <c r="G253" s="4">
        <v>43420</v>
      </c>
      <c r="H253" s="4">
        <v>43433</v>
      </c>
      <c r="I253">
        <f t="shared" si="24"/>
        <v>13</v>
      </c>
      <c r="J253">
        <f t="shared" si="25"/>
        <v>0</v>
      </c>
      <c r="M253">
        <f t="shared" si="26"/>
        <v>0</v>
      </c>
      <c r="N253">
        <f t="shared" si="27"/>
        <v>0</v>
      </c>
      <c r="O253">
        <f t="shared" si="28"/>
        <v>0</v>
      </c>
      <c r="P253">
        <f t="shared" si="29"/>
        <v>0</v>
      </c>
      <c r="Q253">
        <f t="shared" si="30"/>
        <v>0</v>
      </c>
      <c r="R253">
        <f t="shared" si="31"/>
        <v>0</v>
      </c>
      <c r="V253">
        <f>VLOOKUP(A253,'MARGIN REQUIREMNT'!$A$3:$M$210,13,0)</f>
        <v>0.28889999999999999</v>
      </c>
    </row>
    <row r="254" spans="1:22" x14ac:dyDescent="0.2">
      <c r="A254" t="s">
        <v>137</v>
      </c>
      <c r="B254" s="1" t="s">
        <v>319</v>
      </c>
      <c r="C254">
        <v>2.5</v>
      </c>
      <c r="D254" t="s">
        <v>407</v>
      </c>
      <c r="G254" s="4">
        <v>43420</v>
      </c>
      <c r="H254" s="4">
        <v>43433</v>
      </c>
      <c r="I254">
        <f t="shared" si="24"/>
        <v>13</v>
      </c>
      <c r="J254">
        <f t="shared" si="25"/>
        <v>0</v>
      </c>
      <c r="M254">
        <f t="shared" si="26"/>
        <v>0</v>
      </c>
      <c r="N254">
        <f t="shared" si="27"/>
        <v>0</v>
      </c>
      <c r="O254">
        <f t="shared" si="28"/>
        <v>0</v>
      </c>
      <c r="P254">
        <f t="shared" si="29"/>
        <v>0</v>
      </c>
      <c r="Q254">
        <f t="shared" si="30"/>
        <v>0</v>
      </c>
      <c r="R254">
        <f t="shared" si="31"/>
        <v>0</v>
      </c>
      <c r="V254">
        <f>VLOOKUP(A254,'MARGIN REQUIREMNT'!$A$3:$M$210,13,0)</f>
        <v>0.28889999999999999</v>
      </c>
    </row>
    <row r="255" spans="1:22" x14ac:dyDescent="0.2">
      <c r="A255" t="s">
        <v>138</v>
      </c>
      <c r="B255" s="1" t="s">
        <v>320</v>
      </c>
      <c r="C255">
        <v>2.5</v>
      </c>
      <c r="D255" t="s">
        <v>406</v>
      </c>
      <c r="G255" s="4">
        <v>43420</v>
      </c>
      <c r="H255" s="4">
        <v>43433</v>
      </c>
      <c r="I255">
        <f t="shared" si="24"/>
        <v>13</v>
      </c>
      <c r="J255">
        <f t="shared" si="25"/>
        <v>0</v>
      </c>
      <c r="M255">
        <f t="shared" si="26"/>
        <v>0</v>
      </c>
      <c r="N255">
        <f t="shared" si="27"/>
        <v>0</v>
      </c>
      <c r="O255">
        <f t="shared" si="28"/>
        <v>0</v>
      </c>
      <c r="P255">
        <f t="shared" si="29"/>
        <v>0</v>
      </c>
      <c r="Q255">
        <f t="shared" si="30"/>
        <v>0</v>
      </c>
      <c r="R255">
        <f t="shared" si="31"/>
        <v>0</v>
      </c>
      <c r="V255">
        <f>VLOOKUP(A255,'MARGIN REQUIREMNT'!$A$3:$M$210,13,0)</f>
        <v>0.44162040000000002</v>
      </c>
    </row>
    <row r="256" spans="1:22" x14ac:dyDescent="0.2">
      <c r="A256" t="s">
        <v>138</v>
      </c>
      <c r="B256" s="1" t="s">
        <v>320</v>
      </c>
      <c r="C256">
        <v>2.5</v>
      </c>
      <c r="D256" t="s">
        <v>407</v>
      </c>
      <c r="G256" s="4">
        <v>43420</v>
      </c>
      <c r="H256" s="4">
        <v>43433</v>
      </c>
      <c r="I256">
        <f t="shared" si="24"/>
        <v>13</v>
      </c>
      <c r="J256">
        <f t="shared" si="25"/>
        <v>0</v>
      </c>
      <c r="M256">
        <f t="shared" si="26"/>
        <v>0</v>
      </c>
      <c r="N256">
        <f t="shared" si="27"/>
        <v>0</v>
      </c>
      <c r="O256">
        <f t="shared" si="28"/>
        <v>0</v>
      </c>
      <c r="P256">
        <f t="shared" si="29"/>
        <v>0</v>
      </c>
      <c r="Q256">
        <f t="shared" si="30"/>
        <v>0</v>
      </c>
      <c r="R256">
        <f t="shared" si="31"/>
        <v>0</v>
      </c>
      <c r="V256">
        <f>VLOOKUP(A256,'MARGIN REQUIREMNT'!$A$3:$M$210,13,0)</f>
        <v>0.44162040000000002</v>
      </c>
    </row>
    <row r="257" spans="1:22" x14ac:dyDescent="0.2">
      <c r="A257" t="s">
        <v>140</v>
      </c>
      <c r="B257" s="1" t="s">
        <v>321</v>
      </c>
      <c r="C257">
        <v>1</v>
      </c>
      <c r="D257" t="s">
        <v>406</v>
      </c>
      <c r="G257" s="4">
        <v>43420</v>
      </c>
      <c r="H257" s="4">
        <v>43433</v>
      </c>
      <c r="I257">
        <f t="shared" si="24"/>
        <v>13</v>
      </c>
      <c r="J257">
        <f t="shared" si="25"/>
        <v>0</v>
      </c>
      <c r="M257">
        <f t="shared" si="26"/>
        <v>0</v>
      </c>
      <c r="N257">
        <f t="shared" si="27"/>
        <v>0</v>
      </c>
      <c r="O257">
        <f t="shared" si="28"/>
        <v>0</v>
      </c>
      <c r="P257">
        <f t="shared" si="29"/>
        <v>0</v>
      </c>
      <c r="Q257">
        <f t="shared" si="30"/>
        <v>0</v>
      </c>
      <c r="R257">
        <f t="shared" si="31"/>
        <v>0</v>
      </c>
      <c r="V257">
        <f>VLOOKUP(A257,'MARGIN REQUIREMNT'!$A$3:$M$210,13,0)</f>
        <v>0.119325</v>
      </c>
    </row>
    <row r="258" spans="1:22" x14ac:dyDescent="0.2">
      <c r="A258" t="s">
        <v>140</v>
      </c>
      <c r="B258" s="1" t="s">
        <v>321</v>
      </c>
      <c r="C258">
        <v>1</v>
      </c>
      <c r="D258" t="s">
        <v>407</v>
      </c>
      <c r="G258" s="4">
        <v>43420</v>
      </c>
      <c r="H258" s="4">
        <v>43433</v>
      </c>
      <c r="I258">
        <f t="shared" ref="I258:I321" si="32">H258-G258</f>
        <v>13</v>
      </c>
      <c r="J258">
        <f t="shared" ref="J258:J321" si="33">MROUND(F258,C258)</f>
        <v>0</v>
      </c>
      <c r="M258">
        <f t="shared" ref="M258:M321" si="34">((I258/365.25)^(1/2))*(F258*L258)</f>
        <v>0</v>
      </c>
      <c r="N258">
        <f t="shared" ref="N258:N321" si="35">IF(D258="CE",F258+M258,F258-M258)</f>
        <v>0</v>
      </c>
      <c r="O258">
        <f t="shared" ref="O258:O321" si="36">IF(D258="CE",F258+M258*2,F258-M258*2)</f>
        <v>0</v>
      </c>
      <c r="P258">
        <f t="shared" ref="P258:P321" si="37">IF(D258="CE",F258+M258*3,F258-M258*3)</f>
        <v>0</v>
      </c>
      <c r="Q258">
        <f t="shared" ref="Q258:Q321" si="38">MROUND(O258,C258)</f>
        <v>0</v>
      </c>
      <c r="R258">
        <f t="shared" ref="R258:R321" si="39">MROUND(P258,C258)</f>
        <v>0</v>
      </c>
      <c r="V258">
        <f>VLOOKUP(A258,'MARGIN REQUIREMNT'!$A$3:$M$210,13,0)</f>
        <v>0.119325</v>
      </c>
    </row>
    <row r="259" spans="1:22" x14ac:dyDescent="0.2">
      <c r="A259" t="s">
        <v>1</v>
      </c>
      <c r="B259" s="1" t="s">
        <v>399</v>
      </c>
      <c r="C259">
        <v>50</v>
      </c>
      <c r="D259" t="s">
        <v>406</v>
      </c>
      <c r="G259" s="4">
        <v>43420</v>
      </c>
      <c r="H259" s="4">
        <v>43433</v>
      </c>
      <c r="I259">
        <f t="shared" si="32"/>
        <v>13</v>
      </c>
      <c r="J259">
        <f t="shared" si="33"/>
        <v>0</v>
      </c>
      <c r="M259">
        <f t="shared" si="34"/>
        <v>0</v>
      </c>
      <c r="N259">
        <f t="shared" si="35"/>
        <v>0</v>
      </c>
      <c r="O259">
        <f t="shared" si="36"/>
        <v>0</v>
      </c>
      <c r="P259">
        <f t="shared" si="37"/>
        <v>0</v>
      </c>
      <c r="Q259">
        <f t="shared" si="38"/>
        <v>0</v>
      </c>
      <c r="R259">
        <f t="shared" si="39"/>
        <v>0</v>
      </c>
      <c r="V259">
        <f>VLOOKUP(A259,'MARGIN REQUIREMNT'!$A$3:$M$210,13,0)</f>
        <v>30.265744000000002</v>
      </c>
    </row>
    <row r="260" spans="1:22" x14ac:dyDescent="0.2">
      <c r="A260" t="s">
        <v>1</v>
      </c>
      <c r="B260" s="1" t="s">
        <v>399</v>
      </c>
      <c r="C260">
        <v>50</v>
      </c>
      <c r="D260" t="s">
        <v>407</v>
      </c>
      <c r="G260" s="4">
        <v>43420</v>
      </c>
      <c r="H260" s="4">
        <v>43433</v>
      </c>
      <c r="I260">
        <f t="shared" si="32"/>
        <v>13</v>
      </c>
      <c r="J260">
        <f t="shared" si="33"/>
        <v>0</v>
      </c>
      <c r="M260">
        <f t="shared" si="34"/>
        <v>0</v>
      </c>
      <c r="N260">
        <f t="shared" si="35"/>
        <v>0</v>
      </c>
      <c r="O260">
        <f t="shared" si="36"/>
        <v>0</v>
      </c>
      <c r="P260">
        <f t="shared" si="37"/>
        <v>0</v>
      </c>
      <c r="Q260">
        <f t="shared" si="38"/>
        <v>0</v>
      </c>
      <c r="R260">
        <f t="shared" si="39"/>
        <v>0</v>
      </c>
      <c r="V260">
        <f>VLOOKUP(A260,'MARGIN REQUIREMNT'!$A$3:$M$210,13,0)</f>
        <v>30.265744000000002</v>
      </c>
    </row>
    <row r="261" spans="1:22" x14ac:dyDescent="0.2">
      <c r="A261" t="s">
        <v>141</v>
      </c>
      <c r="B261" s="1" t="s">
        <v>396</v>
      </c>
      <c r="C261">
        <v>20</v>
      </c>
      <c r="D261" t="s">
        <v>406</v>
      </c>
      <c r="G261" s="4">
        <v>43420</v>
      </c>
      <c r="H261" s="4">
        <v>43433</v>
      </c>
      <c r="I261">
        <f t="shared" si="32"/>
        <v>13</v>
      </c>
      <c r="J261">
        <f t="shared" si="33"/>
        <v>0</v>
      </c>
      <c r="M261">
        <f t="shared" si="34"/>
        <v>0</v>
      </c>
      <c r="N261">
        <f t="shared" si="35"/>
        <v>0</v>
      </c>
      <c r="O261">
        <f t="shared" si="36"/>
        <v>0</v>
      </c>
      <c r="P261">
        <f t="shared" si="37"/>
        <v>0</v>
      </c>
      <c r="Q261">
        <f t="shared" si="38"/>
        <v>0</v>
      </c>
      <c r="R261">
        <f t="shared" si="39"/>
        <v>0</v>
      </c>
      <c r="V261">
        <f>VLOOKUP(A261,'MARGIN REQUIREMNT'!$A$3:$M$210,13,0)</f>
        <v>6.2204252000000002</v>
      </c>
    </row>
    <row r="262" spans="1:22" x14ac:dyDescent="0.2">
      <c r="A262" t="s">
        <v>141</v>
      </c>
      <c r="B262" s="1" t="s">
        <v>396</v>
      </c>
      <c r="C262">
        <v>20</v>
      </c>
      <c r="D262" t="s">
        <v>407</v>
      </c>
      <c r="G262" s="4">
        <v>43420</v>
      </c>
      <c r="H262" s="4">
        <v>43433</v>
      </c>
      <c r="I262">
        <f t="shared" si="32"/>
        <v>13</v>
      </c>
      <c r="J262">
        <f t="shared" si="33"/>
        <v>0</v>
      </c>
      <c r="M262">
        <f t="shared" si="34"/>
        <v>0</v>
      </c>
      <c r="N262">
        <f t="shared" si="35"/>
        <v>0</v>
      </c>
      <c r="O262">
        <f t="shared" si="36"/>
        <v>0</v>
      </c>
      <c r="P262">
        <f t="shared" si="37"/>
        <v>0</v>
      </c>
      <c r="Q262">
        <f t="shared" si="38"/>
        <v>0</v>
      </c>
      <c r="R262">
        <f t="shared" si="39"/>
        <v>0</v>
      </c>
      <c r="V262">
        <f>VLOOKUP(A262,'MARGIN REQUIREMNT'!$A$3:$M$210,13,0)</f>
        <v>6.2204252000000002</v>
      </c>
    </row>
    <row r="263" spans="1:22" x14ac:dyDescent="0.2">
      <c r="A263" t="s">
        <v>142</v>
      </c>
      <c r="B263" t="s">
        <v>261</v>
      </c>
      <c r="C263">
        <v>5</v>
      </c>
      <c r="D263" t="s">
        <v>406</v>
      </c>
      <c r="G263" s="4">
        <v>43420</v>
      </c>
      <c r="H263" s="4">
        <v>43433</v>
      </c>
      <c r="I263">
        <f t="shared" si="32"/>
        <v>13</v>
      </c>
      <c r="J263">
        <f t="shared" si="33"/>
        <v>0</v>
      </c>
      <c r="M263">
        <f t="shared" si="34"/>
        <v>0</v>
      </c>
      <c r="N263">
        <f t="shared" si="35"/>
        <v>0</v>
      </c>
      <c r="O263">
        <f t="shared" si="36"/>
        <v>0</v>
      </c>
      <c r="P263">
        <f t="shared" si="37"/>
        <v>0</v>
      </c>
      <c r="Q263">
        <f t="shared" si="38"/>
        <v>0</v>
      </c>
      <c r="R263">
        <f t="shared" si="39"/>
        <v>0</v>
      </c>
      <c r="V263">
        <f>VLOOKUP(A263,'MARGIN REQUIREMNT'!$A$3:$M$210,13,0)</f>
        <v>0.56294999999999995</v>
      </c>
    </row>
    <row r="264" spans="1:22" x14ac:dyDescent="0.2">
      <c r="A264" t="s">
        <v>142</v>
      </c>
      <c r="B264" t="s">
        <v>261</v>
      </c>
      <c r="C264">
        <v>5</v>
      </c>
      <c r="D264" t="s">
        <v>407</v>
      </c>
      <c r="G264" s="4">
        <v>43420</v>
      </c>
      <c r="H264" s="4">
        <v>43433</v>
      </c>
      <c r="I264">
        <f t="shared" si="32"/>
        <v>13</v>
      </c>
      <c r="J264">
        <f t="shared" si="33"/>
        <v>0</v>
      </c>
      <c r="M264">
        <f t="shared" si="34"/>
        <v>0</v>
      </c>
      <c r="N264">
        <f t="shared" si="35"/>
        <v>0</v>
      </c>
      <c r="O264">
        <f t="shared" si="36"/>
        <v>0</v>
      </c>
      <c r="P264">
        <f t="shared" si="37"/>
        <v>0</v>
      </c>
      <c r="Q264">
        <f t="shared" si="38"/>
        <v>0</v>
      </c>
      <c r="R264">
        <f t="shared" si="39"/>
        <v>0</v>
      </c>
      <c r="V264">
        <f>VLOOKUP(A264,'MARGIN REQUIREMNT'!$A$3:$M$210,13,0)</f>
        <v>0.56294999999999995</v>
      </c>
    </row>
    <row r="265" spans="1:22" x14ac:dyDescent="0.2">
      <c r="A265" t="s">
        <v>143</v>
      </c>
      <c r="B265" s="1" t="s">
        <v>366</v>
      </c>
      <c r="C265">
        <v>5</v>
      </c>
      <c r="D265" t="s">
        <v>406</v>
      </c>
      <c r="G265" s="4">
        <v>43420</v>
      </c>
      <c r="H265" s="4">
        <v>43433</v>
      </c>
      <c r="I265">
        <f t="shared" si="32"/>
        <v>13</v>
      </c>
      <c r="J265">
        <f t="shared" si="33"/>
        <v>0</v>
      </c>
      <c r="M265">
        <f t="shared" si="34"/>
        <v>0</v>
      </c>
      <c r="N265">
        <f t="shared" si="35"/>
        <v>0</v>
      </c>
      <c r="O265">
        <f t="shared" si="36"/>
        <v>0</v>
      </c>
      <c r="P265">
        <f t="shared" si="37"/>
        <v>0</v>
      </c>
      <c r="Q265">
        <f t="shared" si="38"/>
        <v>0</v>
      </c>
      <c r="R265">
        <f t="shared" si="39"/>
        <v>0</v>
      </c>
      <c r="V265">
        <f>VLOOKUP(A265,'MARGIN REQUIREMNT'!$A$3:$M$210,13,0)</f>
        <v>0.77527499999999994</v>
      </c>
    </row>
    <row r="266" spans="1:22" x14ac:dyDescent="0.2">
      <c r="A266" t="s">
        <v>143</v>
      </c>
      <c r="B266" s="1" t="s">
        <v>366</v>
      </c>
      <c r="C266">
        <v>5</v>
      </c>
      <c r="D266" t="s">
        <v>407</v>
      </c>
      <c r="G266" s="4">
        <v>43420</v>
      </c>
      <c r="H266" s="4">
        <v>43433</v>
      </c>
      <c r="I266">
        <f t="shared" si="32"/>
        <v>13</v>
      </c>
      <c r="J266">
        <f t="shared" si="33"/>
        <v>0</v>
      </c>
      <c r="M266">
        <f t="shared" si="34"/>
        <v>0</v>
      </c>
      <c r="N266">
        <f t="shared" si="35"/>
        <v>0</v>
      </c>
      <c r="O266">
        <f t="shared" si="36"/>
        <v>0</v>
      </c>
      <c r="P266">
        <f t="shared" si="37"/>
        <v>0</v>
      </c>
      <c r="Q266">
        <f t="shared" si="38"/>
        <v>0</v>
      </c>
      <c r="R266">
        <f t="shared" si="39"/>
        <v>0</v>
      </c>
      <c r="V266">
        <f>VLOOKUP(A266,'MARGIN REQUIREMNT'!$A$3:$M$210,13,0)</f>
        <v>0.77527499999999994</v>
      </c>
    </row>
    <row r="267" spans="1:22" x14ac:dyDescent="0.2">
      <c r="A267" t="s">
        <v>146</v>
      </c>
      <c r="B267" s="1" t="s">
        <v>352</v>
      </c>
      <c r="C267">
        <v>2.5</v>
      </c>
      <c r="D267" t="s">
        <v>406</v>
      </c>
      <c r="G267" s="4">
        <v>43420</v>
      </c>
      <c r="H267" s="4">
        <v>43433</v>
      </c>
      <c r="I267">
        <f t="shared" si="32"/>
        <v>13</v>
      </c>
      <c r="J267">
        <f t="shared" si="33"/>
        <v>0</v>
      </c>
      <c r="M267">
        <f t="shared" si="34"/>
        <v>0</v>
      </c>
      <c r="N267">
        <f t="shared" si="35"/>
        <v>0</v>
      </c>
      <c r="O267">
        <f t="shared" si="36"/>
        <v>0</v>
      </c>
      <c r="P267">
        <f t="shared" si="37"/>
        <v>0</v>
      </c>
      <c r="Q267">
        <f t="shared" si="38"/>
        <v>0</v>
      </c>
      <c r="R267">
        <f t="shared" si="39"/>
        <v>0</v>
      </c>
      <c r="V267">
        <f>VLOOKUP(A267,'MARGIN REQUIREMNT'!$A$3:$M$210,13,0)</f>
        <v>0.76770000000000005</v>
      </c>
    </row>
    <row r="268" spans="1:22" x14ac:dyDescent="0.2">
      <c r="A268" t="s">
        <v>146</v>
      </c>
      <c r="B268" s="1" t="s">
        <v>352</v>
      </c>
      <c r="C268">
        <v>2.5</v>
      </c>
      <c r="D268" t="s">
        <v>407</v>
      </c>
      <c r="G268" s="4">
        <v>43420</v>
      </c>
      <c r="H268" s="4">
        <v>43433</v>
      </c>
      <c r="I268">
        <f t="shared" si="32"/>
        <v>13</v>
      </c>
      <c r="J268">
        <f t="shared" si="33"/>
        <v>0</v>
      </c>
      <c r="M268">
        <f t="shared" si="34"/>
        <v>0</v>
      </c>
      <c r="N268">
        <f t="shared" si="35"/>
        <v>0</v>
      </c>
      <c r="O268">
        <f t="shared" si="36"/>
        <v>0</v>
      </c>
      <c r="P268">
        <f t="shared" si="37"/>
        <v>0</v>
      </c>
      <c r="Q268">
        <f t="shared" si="38"/>
        <v>0</v>
      </c>
      <c r="R268">
        <f t="shared" si="39"/>
        <v>0</v>
      </c>
      <c r="V268">
        <f>VLOOKUP(A268,'MARGIN REQUIREMNT'!$A$3:$M$210,13,0)</f>
        <v>0.76770000000000005</v>
      </c>
    </row>
    <row r="269" spans="1:22" x14ac:dyDescent="0.2">
      <c r="A269" t="s">
        <v>147</v>
      </c>
      <c r="B269" s="1" t="s">
        <v>367</v>
      </c>
      <c r="C269">
        <v>2.5</v>
      </c>
      <c r="D269" t="s">
        <v>406</v>
      </c>
      <c r="G269" s="4">
        <v>43420</v>
      </c>
      <c r="H269" s="4">
        <v>43433</v>
      </c>
      <c r="I269">
        <f t="shared" si="32"/>
        <v>13</v>
      </c>
      <c r="J269">
        <f t="shared" si="33"/>
        <v>0</v>
      </c>
      <c r="M269">
        <f t="shared" si="34"/>
        <v>0</v>
      </c>
      <c r="N269">
        <f t="shared" si="35"/>
        <v>0</v>
      </c>
      <c r="O269">
        <f t="shared" si="36"/>
        <v>0</v>
      </c>
      <c r="P269">
        <f t="shared" si="37"/>
        <v>0</v>
      </c>
      <c r="Q269">
        <f t="shared" si="38"/>
        <v>0</v>
      </c>
      <c r="R269">
        <f t="shared" si="39"/>
        <v>0</v>
      </c>
      <c r="V269">
        <f>VLOOKUP(A269,'MARGIN REQUIREMNT'!$A$3:$M$210,13,0)</f>
        <v>0.45990000000000003</v>
      </c>
    </row>
    <row r="270" spans="1:22" x14ac:dyDescent="0.2">
      <c r="A270" t="s">
        <v>147</v>
      </c>
      <c r="B270" s="1" t="s">
        <v>367</v>
      </c>
      <c r="C270">
        <v>2.5</v>
      </c>
      <c r="D270" t="s">
        <v>407</v>
      </c>
      <c r="G270" s="4">
        <v>43420</v>
      </c>
      <c r="H270" s="4">
        <v>43433</v>
      </c>
      <c r="I270">
        <f t="shared" si="32"/>
        <v>13</v>
      </c>
      <c r="J270">
        <f t="shared" si="33"/>
        <v>0</v>
      </c>
      <c r="M270">
        <f t="shared" si="34"/>
        <v>0</v>
      </c>
      <c r="N270">
        <f t="shared" si="35"/>
        <v>0</v>
      </c>
      <c r="O270">
        <f t="shared" si="36"/>
        <v>0</v>
      </c>
      <c r="P270">
        <f t="shared" si="37"/>
        <v>0</v>
      </c>
      <c r="Q270">
        <f t="shared" si="38"/>
        <v>0</v>
      </c>
      <c r="R270">
        <f t="shared" si="39"/>
        <v>0</v>
      </c>
      <c r="V270">
        <f>VLOOKUP(A270,'MARGIN REQUIREMNT'!$A$3:$M$210,13,0)</f>
        <v>0.45990000000000003</v>
      </c>
    </row>
    <row r="271" spans="1:22" x14ac:dyDescent="0.2">
      <c r="A271" t="s">
        <v>149</v>
      </c>
      <c r="B271" s="1" t="s">
        <v>368</v>
      </c>
      <c r="C271">
        <v>5</v>
      </c>
      <c r="D271" t="s">
        <v>406</v>
      </c>
      <c r="G271" s="4">
        <v>43420</v>
      </c>
      <c r="H271" s="4">
        <v>43433</v>
      </c>
      <c r="I271">
        <f t="shared" si="32"/>
        <v>13</v>
      </c>
      <c r="J271">
        <f t="shared" si="33"/>
        <v>0</v>
      </c>
      <c r="M271">
        <f t="shared" si="34"/>
        <v>0</v>
      </c>
      <c r="N271">
        <f t="shared" si="35"/>
        <v>0</v>
      </c>
      <c r="O271">
        <f t="shared" si="36"/>
        <v>0</v>
      </c>
      <c r="P271">
        <f t="shared" si="37"/>
        <v>0</v>
      </c>
      <c r="Q271">
        <f t="shared" si="38"/>
        <v>0</v>
      </c>
      <c r="R271">
        <f t="shared" si="39"/>
        <v>0</v>
      </c>
      <c r="V271">
        <f>VLOOKUP(A271,'MARGIN REQUIREMNT'!$A$3:$M$210,13,0)</f>
        <v>1.079499</v>
      </c>
    </row>
    <row r="272" spans="1:22" x14ac:dyDescent="0.2">
      <c r="A272" t="s">
        <v>149</v>
      </c>
      <c r="B272" s="1" t="s">
        <v>368</v>
      </c>
      <c r="C272">
        <v>5</v>
      </c>
      <c r="D272" t="s">
        <v>407</v>
      </c>
      <c r="G272" s="4">
        <v>43420</v>
      </c>
      <c r="H272" s="4">
        <v>43433</v>
      </c>
      <c r="I272">
        <f t="shared" si="32"/>
        <v>13</v>
      </c>
      <c r="J272">
        <f t="shared" si="33"/>
        <v>0</v>
      </c>
      <c r="M272">
        <f t="shared" si="34"/>
        <v>0</v>
      </c>
      <c r="N272">
        <f t="shared" si="35"/>
        <v>0</v>
      </c>
      <c r="O272">
        <f t="shared" si="36"/>
        <v>0</v>
      </c>
      <c r="P272">
        <f t="shared" si="37"/>
        <v>0</v>
      </c>
      <c r="Q272">
        <f t="shared" si="38"/>
        <v>0</v>
      </c>
      <c r="R272">
        <f t="shared" si="39"/>
        <v>0</v>
      </c>
      <c r="V272">
        <f>VLOOKUP(A272,'MARGIN REQUIREMNT'!$A$3:$M$210,13,0)</f>
        <v>1.079499</v>
      </c>
    </row>
    <row r="273" spans="1:22" x14ac:dyDescent="0.2">
      <c r="A273" t="s">
        <v>150</v>
      </c>
      <c r="B273" s="1" t="s">
        <v>262</v>
      </c>
      <c r="C273">
        <v>50</v>
      </c>
      <c r="D273" t="s">
        <v>406</v>
      </c>
      <c r="G273" s="4">
        <v>43420</v>
      </c>
      <c r="H273" s="4">
        <v>43433</v>
      </c>
      <c r="I273">
        <f t="shared" si="32"/>
        <v>13</v>
      </c>
      <c r="J273">
        <f t="shared" si="33"/>
        <v>0</v>
      </c>
      <c r="M273">
        <f t="shared" si="34"/>
        <v>0</v>
      </c>
      <c r="N273">
        <f t="shared" si="35"/>
        <v>0</v>
      </c>
      <c r="O273">
        <f t="shared" si="36"/>
        <v>0</v>
      </c>
      <c r="P273">
        <f t="shared" si="37"/>
        <v>0</v>
      </c>
      <c r="Q273">
        <f t="shared" si="38"/>
        <v>0</v>
      </c>
      <c r="R273">
        <f t="shared" si="39"/>
        <v>0</v>
      </c>
      <c r="V273">
        <f>VLOOKUP(A273,'MARGIN REQUIREMNT'!$A$3:$M$210,13,0)</f>
        <v>13.652238079470196</v>
      </c>
    </row>
    <row r="274" spans="1:22" x14ac:dyDescent="0.2">
      <c r="A274" t="s">
        <v>150</v>
      </c>
      <c r="B274" s="1" t="s">
        <v>262</v>
      </c>
      <c r="C274">
        <v>50</v>
      </c>
      <c r="D274" t="s">
        <v>407</v>
      </c>
      <c r="G274" s="4">
        <v>43420</v>
      </c>
      <c r="H274" s="4">
        <v>43433</v>
      </c>
      <c r="I274">
        <f t="shared" si="32"/>
        <v>13</v>
      </c>
      <c r="J274">
        <f t="shared" si="33"/>
        <v>0</v>
      </c>
      <c r="M274">
        <f t="shared" si="34"/>
        <v>0</v>
      </c>
      <c r="N274">
        <f t="shared" si="35"/>
        <v>0</v>
      </c>
      <c r="O274">
        <f t="shared" si="36"/>
        <v>0</v>
      </c>
      <c r="P274">
        <f t="shared" si="37"/>
        <v>0</v>
      </c>
      <c r="Q274">
        <f t="shared" si="38"/>
        <v>0</v>
      </c>
      <c r="R274">
        <f t="shared" si="39"/>
        <v>0</v>
      </c>
      <c r="V274">
        <f>VLOOKUP(A274,'MARGIN REQUIREMNT'!$A$3:$M$210,13,0)</f>
        <v>13.652238079470196</v>
      </c>
    </row>
    <row r="275" spans="1:22" x14ac:dyDescent="0.2">
      <c r="A275" t="s">
        <v>151</v>
      </c>
      <c r="B275" s="1" t="s">
        <v>369</v>
      </c>
      <c r="C275">
        <v>5</v>
      </c>
      <c r="D275" t="s">
        <v>406</v>
      </c>
      <c r="G275" s="4">
        <v>43420</v>
      </c>
      <c r="H275" s="4">
        <v>43433</v>
      </c>
      <c r="I275">
        <f t="shared" si="32"/>
        <v>13</v>
      </c>
      <c r="J275">
        <f t="shared" si="33"/>
        <v>0</v>
      </c>
      <c r="M275">
        <f t="shared" si="34"/>
        <v>0</v>
      </c>
      <c r="N275">
        <f t="shared" si="35"/>
        <v>0</v>
      </c>
      <c r="O275">
        <f t="shared" si="36"/>
        <v>0</v>
      </c>
      <c r="P275">
        <f t="shared" si="37"/>
        <v>0</v>
      </c>
      <c r="Q275">
        <f t="shared" si="38"/>
        <v>0</v>
      </c>
      <c r="R275">
        <f t="shared" si="39"/>
        <v>0</v>
      </c>
      <c r="V275">
        <f>VLOOKUP(A275,'MARGIN REQUIREMNT'!$A$3:$M$210,13,0)</f>
        <v>1.0899749999999999</v>
      </c>
    </row>
    <row r="276" spans="1:22" x14ac:dyDescent="0.2">
      <c r="A276" t="s">
        <v>151</v>
      </c>
      <c r="B276" s="1" t="s">
        <v>369</v>
      </c>
      <c r="C276">
        <v>5</v>
      </c>
      <c r="D276" t="s">
        <v>407</v>
      </c>
      <c r="G276" s="4">
        <v>43420</v>
      </c>
      <c r="H276" s="4">
        <v>43433</v>
      </c>
      <c r="I276">
        <f t="shared" si="32"/>
        <v>13</v>
      </c>
      <c r="J276">
        <f t="shared" si="33"/>
        <v>0</v>
      </c>
      <c r="M276">
        <f t="shared" si="34"/>
        <v>0</v>
      </c>
      <c r="N276">
        <f t="shared" si="35"/>
        <v>0</v>
      </c>
      <c r="O276">
        <f t="shared" si="36"/>
        <v>0</v>
      </c>
      <c r="P276">
        <f t="shared" si="37"/>
        <v>0</v>
      </c>
      <c r="Q276">
        <f t="shared" si="38"/>
        <v>0</v>
      </c>
      <c r="R276">
        <f t="shared" si="39"/>
        <v>0</v>
      </c>
      <c r="V276">
        <f>VLOOKUP(A276,'MARGIN REQUIREMNT'!$A$3:$M$210,13,0)</f>
        <v>1.0899749999999999</v>
      </c>
    </row>
    <row r="277" spans="1:22" x14ac:dyDescent="0.2">
      <c r="A277" t="s">
        <v>152</v>
      </c>
      <c r="B277" s="1" t="s">
        <v>370</v>
      </c>
      <c r="C277">
        <v>2.5</v>
      </c>
      <c r="D277" t="s">
        <v>406</v>
      </c>
      <c r="G277" s="4">
        <v>43420</v>
      </c>
      <c r="H277" s="4">
        <v>43433</v>
      </c>
      <c r="I277">
        <f t="shared" si="32"/>
        <v>13</v>
      </c>
      <c r="J277">
        <f t="shared" si="33"/>
        <v>0</v>
      </c>
      <c r="M277">
        <f t="shared" si="34"/>
        <v>0</v>
      </c>
      <c r="N277">
        <f t="shared" si="35"/>
        <v>0</v>
      </c>
      <c r="O277">
        <f t="shared" si="36"/>
        <v>0</v>
      </c>
      <c r="P277">
        <f t="shared" si="37"/>
        <v>0</v>
      </c>
      <c r="Q277">
        <f t="shared" si="38"/>
        <v>0</v>
      </c>
      <c r="R277">
        <f t="shared" si="39"/>
        <v>0</v>
      </c>
      <c r="V277">
        <f>VLOOKUP(A277,'MARGIN REQUIREMNT'!$A$3:$M$210,13,0)</f>
        <v>0.45907499999999996</v>
      </c>
    </row>
    <row r="278" spans="1:22" x14ac:dyDescent="0.2">
      <c r="A278" t="s">
        <v>152</v>
      </c>
      <c r="B278" s="1" t="s">
        <v>370</v>
      </c>
      <c r="C278">
        <v>2.5</v>
      </c>
      <c r="D278" t="s">
        <v>407</v>
      </c>
      <c r="G278" s="4">
        <v>43420</v>
      </c>
      <c r="H278" s="4">
        <v>43433</v>
      </c>
      <c r="I278">
        <f t="shared" si="32"/>
        <v>13</v>
      </c>
      <c r="J278">
        <f t="shared" si="33"/>
        <v>0</v>
      </c>
      <c r="M278">
        <f t="shared" si="34"/>
        <v>0</v>
      </c>
      <c r="N278">
        <f t="shared" si="35"/>
        <v>0</v>
      </c>
      <c r="O278">
        <f t="shared" si="36"/>
        <v>0</v>
      </c>
      <c r="P278">
        <f t="shared" si="37"/>
        <v>0</v>
      </c>
      <c r="Q278">
        <f t="shared" si="38"/>
        <v>0</v>
      </c>
      <c r="R278">
        <f t="shared" si="39"/>
        <v>0</v>
      </c>
      <c r="V278">
        <f>VLOOKUP(A278,'MARGIN REQUIREMNT'!$A$3:$M$210,13,0)</f>
        <v>0.45907499999999996</v>
      </c>
    </row>
    <row r="279" spans="1:22" x14ac:dyDescent="0.2">
      <c r="A279" t="s">
        <v>153</v>
      </c>
      <c r="B279" s="1" t="s">
        <v>371</v>
      </c>
      <c r="C279">
        <v>20</v>
      </c>
      <c r="D279" t="s">
        <v>406</v>
      </c>
      <c r="G279" s="4">
        <v>43420</v>
      </c>
      <c r="H279" s="4">
        <v>43433</v>
      </c>
      <c r="I279">
        <f t="shared" si="32"/>
        <v>13</v>
      </c>
      <c r="J279">
        <f t="shared" si="33"/>
        <v>0</v>
      </c>
      <c r="M279">
        <f t="shared" si="34"/>
        <v>0</v>
      </c>
      <c r="N279">
        <f t="shared" si="35"/>
        <v>0</v>
      </c>
      <c r="O279">
        <f t="shared" si="36"/>
        <v>0</v>
      </c>
      <c r="P279">
        <f t="shared" si="37"/>
        <v>0</v>
      </c>
      <c r="Q279">
        <f t="shared" si="38"/>
        <v>0</v>
      </c>
      <c r="R279">
        <f t="shared" si="39"/>
        <v>0</v>
      </c>
      <c r="V279">
        <f>VLOOKUP(A279,'MARGIN REQUIREMNT'!$A$3:$M$210,13,0)</f>
        <v>4.8411749999999998</v>
      </c>
    </row>
    <row r="280" spans="1:22" x14ac:dyDescent="0.2">
      <c r="A280" t="s">
        <v>153</v>
      </c>
      <c r="B280" s="1" t="s">
        <v>371</v>
      </c>
      <c r="C280">
        <v>20</v>
      </c>
      <c r="D280" t="s">
        <v>407</v>
      </c>
      <c r="G280" s="4">
        <v>43420</v>
      </c>
      <c r="H280" s="4">
        <v>43433</v>
      </c>
      <c r="I280">
        <f t="shared" si="32"/>
        <v>13</v>
      </c>
      <c r="J280">
        <f t="shared" si="33"/>
        <v>0</v>
      </c>
      <c r="M280">
        <f t="shared" si="34"/>
        <v>0</v>
      </c>
      <c r="N280">
        <f t="shared" si="35"/>
        <v>0</v>
      </c>
      <c r="O280">
        <f t="shared" si="36"/>
        <v>0</v>
      </c>
      <c r="P280">
        <f t="shared" si="37"/>
        <v>0</v>
      </c>
      <c r="Q280">
        <f t="shared" si="38"/>
        <v>0</v>
      </c>
      <c r="R280">
        <f t="shared" si="39"/>
        <v>0</v>
      </c>
      <c r="V280">
        <f>VLOOKUP(A280,'MARGIN REQUIREMNT'!$A$3:$M$210,13,0)</f>
        <v>4.8411749999999998</v>
      </c>
    </row>
    <row r="281" spans="1:22" x14ac:dyDescent="0.2">
      <c r="A281" t="s">
        <v>154</v>
      </c>
      <c r="B281" s="1" t="s">
        <v>372</v>
      </c>
      <c r="C281">
        <v>2.5</v>
      </c>
      <c r="D281" t="s">
        <v>406</v>
      </c>
      <c r="G281" s="4">
        <v>43420</v>
      </c>
      <c r="H281" s="4">
        <v>43433</v>
      </c>
      <c r="I281">
        <f t="shared" si="32"/>
        <v>13</v>
      </c>
      <c r="J281">
        <f t="shared" si="33"/>
        <v>0</v>
      </c>
      <c r="M281">
        <f t="shared" si="34"/>
        <v>0</v>
      </c>
      <c r="N281">
        <f t="shared" si="35"/>
        <v>0</v>
      </c>
      <c r="O281">
        <f t="shared" si="36"/>
        <v>0</v>
      </c>
      <c r="P281">
        <f t="shared" si="37"/>
        <v>0</v>
      </c>
      <c r="Q281">
        <f t="shared" si="38"/>
        <v>0</v>
      </c>
      <c r="R281">
        <f t="shared" si="39"/>
        <v>0</v>
      </c>
      <c r="V281">
        <f>VLOOKUP(A281,'MARGIN REQUIREMNT'!$A$3:$M$210,13,0)</f>
        <v>0.36937500000000001</v>
      </c>
    </row>
    <row r="282" spans="1:22" x14ac:dyDescent="0.2">
      <c r="A282" t="s">
        <v>154</v>
      </c>
      <c r="B282" s="1" t="s">
        <v>372</v>
      </c>
      <c r="C282">
        <v>2.5</v>
      </c>
      <c r="D282" t="s">
        <v>407</v>
      </c>
      <c r="G282" s="4">
        <v>43420</v>
      </c>
      <c r="H282" s="4">
        <v>43433</v>
      </c>
      <c r="I282">
        <f t="shared" si="32"/>
        <v>13</v>
      </c>
      <c r="J282">
        <f t="shared" si="33"/>
        <v>0</v>
      </c>
      <c r="M282">
        <f t="shared" si="34"/>
        <v>0</v>
      </c>
      <c r="N282">
        <f t="shared" si="35"/>
        <v>0</v>
      </c>
      <c r="O282">
        <f t="shared" si="36"/>
        <v>0</v>
      </c>
      <c r="P282">
        <f t="shared" si="37"/>
        <v>0</v>
      </c>
      <c r="Q282">
        <f t="shared" si="38"/>
        <v>0</v>
      </c>
      <c r="R282">
        <f t="shared" si="39"/>
        <v>0</v>
      </c>
      <c r="V282">
        <f>VLOOKUP(A282,'MARGIN REQUIREMNT'!$A$3:$M$210,13,0)</f>
        <v>0.36937500000000001</v>
      </c>
    </row>
    <row r="283" spans="1:22" x14ac:dyDescent="0.2">
      <c r="A283" t="s">
        <v>155</v>
      </c>
      <c r="B283" s="1" t="s">
        <v>373</v>
      </c>
      <c r="C283">
        <v>5</v>
      </c>
      <c r="D283" t="s">
        <v>406</v>
      </c>
      <c r="G283" s="4">
        <v>43420</v>
      </c>
      <c r="H283" s="4">
        <v>43433</v>
      </c>
      <c r="I283">
        <f t="shared" si="32"/>
        <v>13</v>
      </c>
      <c r="J283">
        <f t="shared" si="33"/>
        <v>0</v>
      </c>
      <c r="M283">
        <f t="shared" si="34"/>
        <v>0</v>
      </c>
      <c r="N283">
        <f t="shared" si="35"/>
        <v>0</v>
      </c>
      <c r="O283">
        <f t="shared" si="36"/>
        <v>0</v>
      </c>
      <c r="P283">
        <f t="shared" si="37"/>
        <v>0</v>
      </c>
      <c r="Q283">
        <f t="shared" si="38"/>
        <v>0</v>
      </c>
      <c r="R283">
        <f t="shared" si="39"/>
        <v>0</v>
      </c>
      <c r="V283">
        <f>VLOOKUP(A283,'MARGIN REQUIREMNT'!$A$3:$M$210,13,0)</f>
        <v>0.93104999999999993</v>
      </c>
    </row>
    <row r="284" spans="1:22" x14ac:dyDescent="0.2">
      <c r="A284" t="s">
        <v>155</v>
      </c>
      <c r="B284" s="1" t="s">
        <v>373</v>
      </c>
      <c r="C284">
        <v>5</v>
      </c>
      <c r="D284" t="s">
        <v>407</v>
      </c>
      <c r="G284" s="4">
        <v>43420</v>
      </c>
      <c r="H284" s="4">
        <v>43433</v>
      </c>
      <c r="I284">
        <f t="shared" si="32"/>
        <v>13</v>
      </c>
      <c r="J284">
        <f t="shared" si="33"/>
        <v>0</v>
      </c>
      <c r="M284">
        <f t="shared" si="34"/>
        <v>0</v>
      </c>
      <c r="N284">
        <f t="shared" si="35"/>
        <v>0</v>
      </c>
      <c r="O284">
        <f t="shared" si="36"/>
        <v>0</v>
      </c>
      <c r="P284">
        <f t="shared" si="37"/>
        <v>0</v>
      </c>
      <c r="Q284">
        <f t="shared" si="38"/>
        <v>0</v>
      </c>
      <c r="R284">
        <f t="shared" si="39"/>
        <v>0</v>
      </c>
      <c r="V284">
        <f>VLOOKUP(A284,'MARGIN REQUIREMNT'!$A$3:$M$210,13,0)</f>
        <v>0.93104999999999993</v>
      </c>
    </row>
    <row r="285" spans="1:22" x14ac:dyDescent="0.2">
      <c r="A285" t="s">
        <v>156</v>
      </c>
      <c r="B285" s="1" t="s">
        <v>374</v>
      </c>
      <c r="C285">
        <v>5</v>
      </c>
      <c r="D285" t="s">
        <v>406</v>
      </c>
      <c r="G285" s="4">
        <v>43420</v>
      </c>
      <c r="H285" s="4">
        <v>43433</v>
      </c>
      <c r="I285">
        <f t="shared" si="32"/>
        <v>13</v>
      </c>
      <c r="J285">
        <f t="shared" si="33"/>
        <v>0</v>
      </c>
      <c r="M285">
        <f t="shared" si="34"/>
        <v>0</v>
      </c>
      <c r="N285">
        <f t="shared" si="35"/>
        <v>0</v>
      </c>
      <c r="O285">
        <f t="shared" si="36"/>
        <v>0</v>
      </c>
      <c r="P285">
        <f t="shared" si="37"/>
        <v>0</v>
      </c>
      <c r="Q285">
        <f t="shared" si="38"/>
        <v>0</v>
      </c>
      <c r="R285">
        <f t="shared" si="39"/>
        <v>0</v>
      </c>
      <c r="V285">
        <f>VLOOKUP(A285,'MARGIN REQUIREMNT'!$A$3:$M$210,13,0)</f>
        <v>0.38797499999999996</v>
      </c>
    </row>
    <row r="286" spans="1:22" x14ac:dyDescent="0.2">
      <c r="A286" t="s">
        <v>156</v>
      </c>
      <c r="B286" s="1" t="s">
        <v>374</v>
      </c>
      <c r="C286">
        <v>5</v>
      </c>
      <c r="D286" t="s">
        <v>407</v>
      </c>
      <c r="G286" s="4">
        <v>43420</v>
      </c>
      <c r="H286" s="4">
        <v>43433</v>
      </c>
      <c r="I286">
        <f t="shared" si="32"/>
        <v>13</v>
      </c>
      <c r="J286">
        <f t="shared" si="33"/>
        <v>0</v>
      </c>
      <c r="M286">
        <f t="shared" si="34"/>
        <v>0</v>
      </c>
      <c r="N286">
        <f t="shared" si="35"/>
        <v>0</v>
      </c>
      <c r="O286">
        <f t="shared" si="36"/>
        <v>0</v>
      </c>
      <c r="P286">
        <f t="shared" si="37"/>
        <v>0</v>
      </c>
      <c r="Q286">
        <f t="shared" si="38"/>
        <v>0</v>
      </c>
      <c r="R286">
        <f t="shared" si="39"/>
        <v>0</v>
      </c>
      <c r="V286">
        <f>VLOOKUP(A286,'MARGIN REQUIREMNT'!$A$3:$M$210,13,0)</f>
        <v>0.38797499999999996</v>
      </c>
    </row>
    <row r="287" spans="1:22" x14ac:dyDescent="0.2">
      <c r="A287" t="s">
        <v>157</v>
      </c>
      <c r="B287" s="1" t="s">
        <v>348</v>
      </c>
      <c r="C287">
        <v>50</v>
      </c>
      <c r="D287" t="s">
        <v>406</v>
      </c>
      <c r="G287" s="4">
        <v>43420</v>
      </c>
      <c r="H287" s="4">
        <v>43433</v>
      </c>
      <c r="I287">
        <f t="shared" si="32"/>
        <v>13</v>
      </c>
      <c r="J287">
        <f t="shared" si="33"/>
        <v>0</v>
      </c>
      <c r="M287">
        <f t="shared" si="34"/>
        <v>0</v>
      </c>
      <c r="N287">
        <f t="shared" si="35"/>
        <v>0</v>
      </c>
      <c r="O287">
        <f t="shared" si="36"/>
        <v>0</v>
      </c>
      <c r="P287">
        <f t="shared" si="37"/>
        <v>0</v>
      </c>
      <c r="Q287">
        <f t="shared" si="38"/>
        <v>0</v>
      </c>
      <c r="R287">
        <f t="shared" si="39"/>
        <v>0</v>
      </c>
      <c r="V287">
        <f>VLOOKUP(A287,'MARGIN REQUIREMNT'!$A$3:$M$210,13,0)</f>
        <v>6.8425500000000001</v>
      </c>
    </row>
    <row r="288" spans="1:22" x14ac:dyDescent="0.2">
      <c r="A288" t="s">
        <v>157</v>
      </c>
      <c r="B288" s="1" t="s">
        <v>348</v>
      </c>
      <c r="C288">
        <v>50</v>
      </c>
      <c r="D288" t="s">
        <v>407</v>
      </c>
      <c r="G288" s="4">
        <v>43420</v>
      </c>
      <c r="H288" s="4">
        <v>43433</v>
      </c>
      <c r="I288">
        <f t="shared" si="32"/>
        <v>13</v>
      </c>
      <c r="J288">
        <f t="shared" si="33"/>
        <v>0</v>
      </c>
      <c r="M288">
        <f t="shared" si="34"/>
        <v>0</v>
      </c>
      <c r="N288">
        <f t="shared" si="35"/>
        <v>0</v>
      </c>
      <c r="O288">
        <f t="shared" si="36"/>
        <v>0</v>
      </c>
      <c r="P288">
        <f t="shared" si="37"/>
        <v>0</v>
      </c>
      <c r="Q288">
        <f t="shared" si="38"/>
        <v>0</v>
      </c>
      <c r="R288">
        <f t="shared" si="39"/>
        <v>0</v>
      </c>
      <c r="V288">
        <f>VLOOKUP(A288,'MARGIN REQUIREMNT'!$A$3:$M$210,13,0)</f>
        <v>6.8425500000000001</v>
      </c>
    </row>
    <row r="289" spans="1:22" x14ac:dyDescent="0.2">
      <c r="A289" t="s">
        <v>159</v>
      </c>
      <c r="B289" s="1" t="s">
        <v>263</v>
      </c>
      <c r="C289">
        <v>20</v>
      </c>
      <c r="D289" t="s">
        <v>406</v>
      </c>
      <c r="G289" s="4">
        <v>43420</v>
      </c>
      <c r="H289" s="4">
        <v>43433</v>
      </c>
      <c r="I289">
        <f t="shared" si="32"/>
        <v>13</v>
      </c>
      <c r="J289">
        <f t="shared" si="33"/>
        <v>0</v>
      </c>
      <c r="M289">
        <f t="shared" si="34"/>
        <v>0</v>
      </c>
      <c r="N289">
        <f t="shared" si="35"/>
        <v>0</v>
      </c>
      <c r="O289">
        <f t="shared" si="36"/>
        <v>0</v>
      </c>
      <c r="P289">
        <f t="shared" si="37"/>
        <v>0</v>
      </c>
      <c r="Q289">
        <f t="shared" si="38"/>
        <v>0</v>
      </c>
      <c r="R289">
        <f t="shared" si="39"/>
        <v>0</v>
      </c>
      <c r="V289">
        <f>VLOOKUP(A289,'MARGIN REQUIREMNT'!$A$3:$M$210,13,0)</f>
        <v>4.2782999999999998</v>
      </c>
    </row>
    <row r="290" spans="1:22" x14ac:dyDescent="0.2">
      <c r="A290" t="s">
        <v>159</v>
      </c>
      <c r="B290" s="1" t="s">
        <v>263</v>
      </c>
      <c r="C290">
        <v>20</v>
      </c>
      <c r="D290" t="s">
        <v>407</v>
      </c>
      <c r="G290" s="4">
        <v>43420</v>
      </c>
      <c r="H290" s="4">
        <v>43433</v>
      </c>
      <c r="I290">
        <f t="shared" si="32"/>
        <v>13</v>
      </c>
      <c r="J290">
        <f t="shared" si="33"/>
        <v>0</v>
      </c>
      <c r="M290">
        <f t="shared" si="34"/>
        <v>0</v>
      </c>
      <c r="N290">
        <f t="shared" si="35"/>
        <v>0</v>
      </c>
      <c r="O290">
        <f t="shared" si="36"/>
        <v>0</v>
      </c>
      <c r="P290">
        <f t="shared" si="37"/>
        <v>0</v>
      </c>
      <c r="Q290">
        <f t="shared" si="38"/>
        <v>0</v>
      </c>
      <c r="R290">
        <f t="shared" si="39"/>
        <v>0</v>
      </c>
      <c r="V290">
        <f>VLOOKUP(A290,'MARGIN REQUIREMNT'!$A$3:$M$210,13,0)</f>
        <v>4.2782999999999998</v>
      </c>
    </row>
    <row r="291" spans="1:22" x14ac:dyDescent="0.2">
      <c r="A291" t="s">
        <v>160</v>
      </c>
      <c r="B291" s="1" t="s">
        <v>349</v>
      </c>
      <c r="C291">
        <v>10</v>
      </c>
      <c r="D291" t="s">
        <v>406</v>
      </c>
      <c r="G291" s="4">
        <v>43420</v>
      </c>
      <c r="H291" s="4">
        <v>43433</v>
      </c>
      <c r="I291">
        <f t="shared" si="32"/>
        <v>13</v>
      </c>
      <c r="J291">
        <f t="shared" si="33"/>
        <v>0</v>
      </c>
      <c r="M291">
        <f t="shared" si="34"/>
        <v>0</v>
      </c>
      <c r="N291">
        <f t="shared" si="35"/>
        <v>0</v>
      </c>
      <c r="O291">
        <f t="shared" si="36"/>
        <v>0</v>
      </c>
      <c r="P291">
        <f t="shared" si="37"/>
        <v>0</v>
      </c>
      <c r="Q291">
        <f t="shared" si="38"/>
        <v>0</v>
      </c>
      <c r="R291">
        <f t="shared" si="39"/>
        <v>0</v>
      </c>
      <c r="V291">
        <f>VLOOKUP(A291,'MARGIN REQUIREMNT'!$A$3:$M$210,13,0)</f>
        <v>2.5591499999999998</v>
      </c>
    </row>
    <row r="292" spans="1:22" x14ac:dyDescent="0.2">
      <c r="A292" t="s">
        <v>160</v>
      </c>
      <c r="B292" s="1" t="s">
        <v>349</v>
      </c>
      <c r="C292">
        <v>10</v>
      </c>
      <c r="D292" t="s">
        <v>407</v>
      </c>
      <c r="G292" s="4">
        <v>43420</v>
      </c>
      <c r="H292" s="4">
        <v>43433</v>
      </c>
      <c r="I292">
        <f t="shared" si="32"/>
        <v>13</v>
      </c>
      <c r="J292">
        <f t="shared" si="33"/>
        <v>0</v>
      </c>
      <c r="M292">
        <f t="shared" si="34"/>
        <v>0</v>
      </c>
      <c r="N292">
        <f t="shared" si="35"/>
        <v>0</v>
      </c>
      <c r="O292">
        <f t="shared" si="36"/>
        <v>0</v>
      </c>
      <c r="P292">
        <f t="shared" si="37"/>
        <v>0</v>
      </c>
      <c r="Q292">
        <f t="shared" si="38"/>
        <v>0</v>
      </c>
      <c r="R292">
        <f t="shared" si="39"/>
        <v>0</v>
      </c>
      <c r="V292">
        <f>VLOOKUP(A292,'MARGIN REQUIREMNT'!$A$3:$M$210,13,0)</f>
        <v>2.5591499999999998</v>
      </c>
    </row>
    <row r="293" spans="1:22" x14ac:dyDescent="0.2">
      <c r="A293" t="s">
        <v>161</v>
      </c>
      <c r="B293" s="1" t="s">
        <v>350</v>
      </c>
      <c r="C293">
        <v>1</v>
      </c>
      <c r="D293" t="s">
        <v>406</v>
      </c>
      <c r="G293" s="4">
        <v>43420</v>
      </c>
      <c r="H293" s="4">
        <v>43433</v>
      </c>
      <c r="I293">
        <f t="shared" si="32"/>
        <v>13</v>
      </c>
      <c r="J293">
        <f t="shared" si="33"/>
        <v>0</v>
      </c>
      <c r="M293">
        <f t="shared" si="34"/>
        <v>0</v>
      </c>
      <c r="N293">
        <f t="shared" si="35"/>
        <v>0</v>
      </c>
      <c r="O293">
        <f t="shared" si="36"/>
        <v>0</v>
      </c>
      <c r="P293">
        <f t="shared" si="37"/>
        <v>0</v>
      </c>
      <c r="Q293">
        <f t="shared" si="38"/>
        <v>0</v>
      </c>
      <c r="R293">
        <f t="shared" si="39"/>
        <v>0</v>
      </c>
      <c r="V293">
        <f>VLOOKUP(A293,'MARGIN REQUIREMNT'!$A$3:$M$210,13,0)</f>
        <v>0.12208424999999999</v>
      </c>
    </row>
    <row r="294" spans="1:22" x14ac:dyDescent="0.2">
      <c r="A294" t="s">
        <v>161</v>
      </c>
      <c r="B294" s="1" t="s">
        <v>350</v>
      </c>
      <c r="C294">
        <v>1</v>
      </c>
      <c r="D294" t="s">
        <v>407</v>
      </c>
      <c r="G294" s="4">
        <v>43420</v>
      </c>
      <c r="H294" s="4">
        <v>43433</v>
      </c>
      <c r="I294">
        <f t="shared" si="32"/>
        <v>13</v>
      </c>
      <c r="J294">
        <f t="shared" si="33"/>
        <v>0</v>
      </c>
      <c r="M294">
        <f t="shared" si="34"/>
        <v>0</v>
      </c>
      <c r="N294">
        <f t="shared" si="35"/>
        <v>0</v>
      </c>
      <c r="O294">
        <f t="shared" si="36"/>
        <v>0</v>
      </c>
      <c r="P294">
        <f t="shared" si="37"/>
        <v>0</v>
      </c>
      <c r="Q294">
        <f t="shared" si="38"/>
        <v>0</v>
      </c>
      <c r="R294">
        <f t="shared" si="39"/>
        <v>0</v>
      </c>
      <c r="V294">
        <f>VLOOKUP(A294,'MARGIN REQUIREMNT'!$A$3:$M$210,13,0)</f>
        <v>0.12208424999999999</v>
      </c>
    </row>
    <row r="295" spans="1:22" x14ac:dyDescent="0.2">
      <c r="A295" t="s">
        <v>162</v>
      </c>
      <c r="B295" s="1" t="s">
        <v>351</v>
      </c>
      <c r="C295">
        <v>2.5</v>
      </c>
      <c r="D295" t="s">
        <v>406</v>
      </c>
      <c r="G295" s="4">
        <v>43420</v>
      </c>
      <c r="H295" s="4">
        <v>43433</v>
      </c>
      <c r="I295">
        <f t="shared" si="32"/>
        <v>13</v>
      </c>
      <c r="J295">
        <f t="shared" si="33"/>
        <v>0</v>
      </c>
      <c r="M295">
        <f t="shared" si="34"/>
        <v>0</v>
      </c>
      <c r="N295">
        <f t="shared" si="35"/>
        <v>0</v>
      </c>
      <c r="O295">
        <f t="shared" si="36"/>
        <v>0</v>
      </c>
      <c r="P295">
        <f t="shared" si="37"/>
        <v>0</v>
      </c>
      <c r="Q295">
        <f t="shared" si="38"/>
        <v>0</v>
      </c>
      <c r="R295">
        <f t="shared" si="39"/>
        <v>0</v>
      </c>
      <c r="V295">
        <f>VLOOKUP(A295,'MARGIN REQUIREMNT'!$A$3:$M$210,13,0)</f>
        <v>0.58177500000000004</v>
      </c>
    </row>
    <row r="296" spans="1:22" x14ac:dyDescent="0.2">
      <c r="A296" t="s">
        <v>162</v>
      </c>
      <c r="B296" s="1" t="s">
        <v>351</v>
      </c>
      <c r="C296">
        <v>2.5</v>
      </c>
      <c r="D296" t="s">
        <v>407</v>
      </c>
      <c r="G296" s="4">
        <v>43420</v>
      </c>
      <c r="H296" s="4">
        <v>43433</v>
      </c>
      <c r="I296">
        <f t="shared" si="32"/>
        <v>13</v>
      </c>
      <c r="J296">
        <f t="shared" si="33"/>
        <v>0</v>
      </c>
      <c r="M296">
        <f t="shared" si="34"/>
        <v>0</v>
      </c>
      <c r="N296">
        <f t="shared" si="35"/>
        <v>0</v>
      </c>
      <c r="O296">
        <f t="shared" si="36"/>
        <v>0</v>
      </c>
      <c r="P296">
        <f t="shared" si="37"/>
        <v>0</v>
      </c>
      <c r="Q296">
        <f t="shared" si="38"/>
        <v>0</v>
      </c>
      <c r="R296">
        <f t="shared" si="39"/>
        <v>0</v>
      </c>
      <c r="V296">
        <f>VLOOKUP(A296,'MARGIN REQUIREMNT'!$A$3:$M$210,13,0)</f>
        <v>0.58177500000000004</v>
      </c>
    </row>
    <row r="297" spans="1:22" x14ac:dyDescent="0.2">
      <c r="A297" t="s">
        <v>163</v>
      </c>
      <c r="B297" s="1" t="s">
        <v>322</v>
      </c>
      <c r="C297">
        <v>10</v>
      </c>
      <c r="D297" t="s">
        <v>406</v>
      </c>
      <c r="G297" s="4">
        <v>43420</v>
      </c>
      <c r="H297" s="4">
        <v>43433</v>
      </c>
      <c r="I297">
        <f t="shared" si="32"/>
        <v>13</v>
      </c>
      <c r="J297">
        <f t="shared" si="33"/>
        <v>0</v>
      </c>
      <c r="M297">
        <f t="shared" si="34"/>
        <v>0</v>
      </c>
      <c r="N297">
        <f t="shared" si="35"/>
        <v>0</v>
      </c>
      <c r="O297">
        <f t="shared" si="36"/>
        <v>0</v>
      </c>
      <c r="P297">
        <f t="shared" si="37"/>
        <v>0</v>
      </c>
      <c r="Q297">
        <f t="shared" si="38"/>
        <v>0</v>
      </c>
      <c r="R297">
        <f t="shared" si="39"/>
        <v>0</v>
      </c>
      <c r="V297">
        <f>VLOOKUP(A297,'MARGIN REQUIREMNT'!$A$3:$M$210,13,0)</f>
        <v>1.4316749999999998</v>
      </c>
    </row>
    <row r="298" spans="1:22" x14ac:dyDescent="0.2">
      <c r="A298" t="s">
        <v>163</v>
      </c>
      <c r="B298" s="1" t="s">
        <v>322</v>
      </c>
      <c r="C298">
        <v>10</v>
      </c>
      <c r="D298" t="s">
        <v>407</v>
      </c>
      <c r="G298" s="4">
        <v>43420</v>
      </c>
      <c r="H298" s="4">
        <v>43433</v>
      </c>
      <c r="I298">
        <f t="shared" si="32"/>
        <v>13</v>
      </c>
      <c r="J298">
        <f t="shared" si="33"/>
        <v>0</v>
      </c>
      <c r="M298">
        <f t="shared" si="34"/>
        <v>0</v>
      </c>
      <c r="N298">
        <f t="shared" si="35"/>
        <v>0</v>
      </c>
      <c r="O298">
        <f t="shared" si="36"/>
        <v>0</v>
      </c>
      <c r="P298">
        <f t="shared" si="37"/>
        <v>0</v>
      </c>
      <c r="Q298">
        <f t="shared" si="38"/>
        <v>0</v>
      </c>
      <c r="R298">
        <f t="shared" si="39"/>
        <v>0</v>
      </c>
      <c r="V298">
        <f>VLOOKUP(A298,'MARGIN REQUIREMNT'!$A$3:$M$210,13,0)</f>
        <v>1.4316749999999998</v>
      </c>
    </row>
    <row r="299" spans="1:22" x14ac:dyDescent="0.2">
      <c r="A299" t="s">
        <v>164</v>
      </c>
      <c r="B299" s="1" t="s">
        <v>323</v>
      </c>
      <c r="C299">
        <v>20</v>
      </c>
      <c r="D299" t="s">
        <v>406</v>
      </c>
      <c r="G299" s="4">
        <v>43420</v>
      </c>
      <c r="H299" s="4">
        <v>43433</v>
      </c>
      <c r="I299">
        <f t="shared" si="32"/>
        <v>13</v>
      </c>
      <c r="J299">
        <f t="shared" si="33"/>
        <v>0</v>
      </c>
      <c r="M299">
        <f t="shared" si="34"/>
        <v>0</v>
      </c>
      <c r="N299">
        <f t="shared" si="35"/>
        <v>0</v>
      </c>
      <c r="O299">
        <f t="shared" si="36"/>
        <v>0</v>
      </c>
      <c r="P299">
        <f t="shared" si="37"/>
        <v>0</v>
      </c>
      <c r="Q299">
        <f t="shared" si="38"/>
        <v>0</v>
      </c>
      <c r="R299">
        <f t="shared" si="39"/>
        <v>0</v>
      </c>
      <c r="V299">
        <f>VLOOKUP(A299,'MARGIN REQUIREMNT'!$A$3:$M$210,13,0)</f>
        <v>5.2720500000000001</v>
      </c>
    </row>
    <row r="300" spans="1:22" x14ac:dyDescent="0.2">
      <c r="A300" t="s">
        <v>164</v>
      </c>
      <c r="B300" s="1" t="s">
        <v>323</v>
      </c>
      <c r="C300">
        <v>20</v>
      </c>
      <c r="D300" t="s">
        <v>407</v>
      </c>
      <c r="G300" s="4">
        <v>43420</v>
      </c>
      <c r="H300" s="4">
        <v>43433</v>
      </c>
      <c r="I300">
        <f t="shared" si="32"/>
        <v>13</v>
      </c>
      <c r="J300">
        <f t="shared" si="33"/>
        <v>0</v>
      </c>
      <c r="M300">
        <f t="shared" si="34"/>
        <v>0</v>
      </c>
      <c r="N300">
        <f t="shared" si="35"/>
        <v>0</v>
      </c>
      <c r="O300">
        <f t="shared" si="36"/>
        <v>0</v>
      </c>
      <c r="P300">
        <f t="shared" si="37"/>
        <v>0</v>
      </c>
      <c r="Q300">
        <f t="shared" si="38"/>
        <v>0</v>
      </c>
      <c r="R300">
        <f t="shared" si="39"/>
        <v>0</v>
      </c>
      <c r="V300">
        <f>VLOOKUP(A300,'MARGIN REQUIREMNT'!$A$3:$M$210,13,0)</f>
        <v>5.2720500000000001</v>
      </c>
    </row>
    <row r="301" spans="1:22" x14ac:dyDescent="0.2">
      <c r="A301" t="s">
        <v>165</v>
      </c>
      <c r="B301" s="1" t="s">
        <v>398</v>
      </c>
      <c r="C301">
        <v>10</v>
      </c>
      <c r="D301" t="s">
        <v>406</v>
      </c>
      <c r="G301" s="4">
        <v>43420</v>
      </c>
      <c r="H301" s="4">
        <v>43433</v>
      </c>
      <c r="I301">
        <f t="shared" si="32"/>
        <v>13</v>
      </c>
      <c r="J301">
        <f t="shared" si="33"/>
        <v>0</v>
      </c>
      <c r="M301">
        <f t="shared" si="34"/>
        <v>0</v>
      </c>
      <c r="N301">
        <f t="shared" si="35"/>
        <v>0</v>
      </c>
      <c r="O301">
        <f t="shared" si="36"/>
        <v>0</v>
      </c>
      <c r="P301">
        <f t="shared" si="37"/>
        <v>0</v>
      </c>
      <c r="Q301">
        <f t="shared" si="38"/>
        <v>0</v>
      </c>
      <c r="R301">
        <f t="shared" si="39"/>
        <v>0</v>
      </c>
      <c r="V301">
        <f>VLOOKUP(A301,'MARGIN REQUIREMNT'!$A$3:$M$210,13,0)</f>
        <v>2.0728499999999999</v>
      </c>
    </row>
    <row r="302" spans="1:22" x14ac:dyDescent="0.2">
      <c r="A302" t="s">
        <v>165</v>
      </c>
      <c r="B302" s="1" t="s">
        <v>398</v>
      </c>
      <c r="C302">
        <v>10</v>
      </c>
      <c r="D302" t="s">
        <v>407</v>
      </c>
      <c r="G302" s="4">
        <v>43420</v>
      </c>
      <c r="H302" s="4">
        <v>43433</v>
      </c>
      <c r="I302">
        <f t="shared" si="32"/>
        <v>13</v>
      </c>
      <c r="J302">
        <f t="shared" si="33"/>
        <v>0</v>
      </c>
      <c r="M302">
        <f t="shared" si="34"/>
        <v>0</v>
      </c>
      <c r="N302">
        <f t="shared" si="35"/>
        <v>0</v>
      </c>
      <c r="O302">
        <f t="shared" si="36"/>
        <v>0</v>
      </c>
      <c r="P302">
        <f t="shared" si="37"/>
        <v>0</v>
      </c>
      <c r="Q302">
        <f t="shared" si="38"/>
        <v>0</v>
      </c>
      <c r="R302">
        <f t="shared" si="39"/>
        <v>0</v>
      </c>
      <c r="V302">
        <f>VLOOKUP(A302,'MARGIN REQUIREMNT'!$A$3:$M$210,13,0)</f>
        <v>2.0728499999999999</v>
      </c>
    </row>
    <row r="303" spans="1:22" x14ac:dyDescent="0.2">
      <c r="A303" t="s">
        <v>167</v>
      </c>
      <c r="B303" s="1" t="s">
        <v>264</v>
      </c>
      <c r="C303">
        <v>1</v>
      </c>
      <c r="D303" t="s">
        <v>406</v>
      </c>
      <c r="G303" s="4">
        <v>43420</v>
      </c>
      <c r="H303" s="4">
        <v>43433</v>
      </c>
      <c r="I303">
        <f t="shared" si="32"/>
        <v>13</v>
      </c>
      <c r="J303">
        <f t="shared" si="33"/>
        <v>0</v>
      </c>
      <c r="M303">
        <f t="shared" si="34"/>
        <v>0</v>
      </c>
      <c r="N303">
        <f t="shared" si="35"/>
        <v>0</v>
      </c>
      <c r="O303">
        <f t="shared" si="36"/>
        <v>0</v>
      </c>
      <c r="P303">
        <f t="shared" si="37"/>
        <v>0</v>
      </c>
      <c r="Q303">
        <f t="shared" si="38"/>
        <v>0</v>
      </c>
      <c r="R303">
        <f t="shared" si="39"/>
        <v>0</v>
      </c>
      <c r="V303">
        <f>VLOOKUP(A303,'MARGIN REQUIREMNT'!$A$3:$M$210,13,0)</f>
        <v>0.162075</v>
      </c>
    </row>
    <row r="304" spans="1:22" x14ac:dyDescent="0.2">
      <c r="A304" t="s">
        <v>167</v>
      </c>
      <c r="B304" s="1" t="s">
        <v>264</v>
      </c>
      <c r="C304">
        <v>1</v>
      </c>
      <c r="D304" t="s">
        <v>407</v>
      </c>
      <c r="G304" s="4">
        <v>43420</v>
      </c>
      <c r="H304" s="4">
        <v>43433</v>
      </c>
      <c r="I304">
        <f t="shared" si="32"/>
        <v>13</v>
      </c>
      <c r="J304">
        <f t="shared" si="33"/>
        <v>0</v>
      </c>
      <c r="M304">
        <f t="shared" si="34"/>
        <v>0</v>
      </c>
      <c r="N304">
        <f t="shared" si="35"/>
        <v>0</v>
      </c>
      <c r="O304">
        <f t="shared" si="36"/>
        <v>0</v>
      </c>
      <c r="P304">
        <f t="shared" si="37"/>
        <v>0</v>
      </c>
      <c r="Q304">
        <f t="shared" si="38"/>
        <v>0</v>
      </c>
      <c r="R304">
        <f t="shared" si="39"/>
        <v>0</v>
      </c>
      <c r="V304">
        <f>VLOOKUP(A304,'MARGIN REQUIREMNT'!$A$3:$M$210,13,0)</f>
        <v>0.162075</v>
      </c>
    </row>
    <row r="305" spans="1:22" x14ac:dyDescent="0.2">
      <c r="A305" t="s">
        <v>168</v>
      </c>
      <c r="B305" s="1" t="s">
        <v>375</v>
      </c>
      <c r="C305">
        <v>2.5</v>
      </c>
      <c r="D305" t="s">
        <v>406</v>
      </c>
      <c r="G305" s="4">
        <v>43420</v>
      </c>
      <c r="H305" s="4">
        <v>43433</v>
      </c>
      <c r="I305">
        <f t="shared" si="32"/>
        <v>13</v>
      </c>
      <c r="J305">
        <f t="shared" si="33"/>
        <v>0</v>
      </c>
      <c r="M305">
        <f t="shared" si="34"/>
        <v>0</v>
      </c>
      <c r="N305">
        <f t="shared" si="35"/>
        <v>0</v>
      </c>
      <c r="O305">
        <f t="shared" si="36"/>
        <v>0</v>
      </c>
      <c r="P305">
        <f t="shared" si="37"/>
        <v>0</v>
      </c>
      <c r="Q305">
        <f t="shared" si="38"/>
        <v>0</v>
      </c>
      <c r="R305">
        <f t="shared" si="39"/>
        <v>0</v>
      </c>
      <c r="V305">
        <f>VLOOKUP(A305,'MARGIN REQUIREMNT'!$A$3:$M$210,13,0)</f>
        <v>0.34117500000000001</v>
      </c>
    </row>
    <row r="306" spans="1:22" x14ac:dyDescent="0.2">
      <c r="A306" t="s">
        <v>168</v>
      </c>
      <c r="B306" s="1" t="s">
        <v>375</v>
      </c>
      <c r="C306">
        <v>2.5</v>
      </c>
      <c r="D306" t="s">
        <v>407</v>
      </c>
      <c r="G306" s="4">
        <v>43420</v>
      </c>
      <c r="H306" s="4">
        <v>43433</v>
      </c>
      <c r="I306">
        <f t="shared" si="32"/>
        <v>13</v>
      </c>
      <c r="J306">
        <f t="shared" si="33"/>
        <v>0</v>
      </c>
      <c r="M306">
        <f t="shared" si="34"/>
        <v>0</v>
      </c>
      <c r="N306">
        <f t="shared" si="35"/>
        <v>0</v>
      </c>
      <c r="O306">
        <f t="shared" si="36"/>
        <v>0</v>
      </c>
      <c r="P306">
        <f t="shared" si="37"/>
        <v>0</v>
      </c>
      <c r="Q306">
        <f t="shared" si="38"/>
        <v>0</v>
      </c>
      <c r="R306">
        <f t="shared" si="39"/>
        <v>0</v>
      </c>
      <c r="V306">
        <f>VLOOKUP(A306,'MARGIN REQUIREMNT'!$A$3:$M$210,13,0)</f>
        <v>0.34117500000000001</v>
      </c>
    </row>
    <row r="307" spans="1:22" x14ac:dyDescent="0.2">
      <c r="A307" t="s">
        <v>169</v>
      </c>
      <c r="B307" s="1" t="s">
        <v>376</v>
      </c>
      <c r="C307">
        <v>5</v>
      </c>
      <c r="D307" t="s">
        <v>406</v>
      </c>
      <c r="G307" s="4">
        <v>43420</v>
      </c>
      <c r="H307" s="4">
        <v>43433</v>
      </c>
      <c r="I307">
        <f t="shared" si="32"/>
        <v>13</v>
      </c>
      <c r="J307">
        <f t="shared" si="33"/>
        <v>0</v>
      </c>
      <c r="M307">
        <f t="shared" si="34"/>
        <v>0</v>
      </c>
      <c r="N307">
        <f t="shared" si="35"/>
        <v>0</v>
      </c>
      <c r="O307">
        <f t="shared" si="36"/>
        <v>0</v>
      </c>
      <c r="P307">
        <f t="shared" si="37"/>
        <v>0</v>
      </c>
      <c r="Q307">
        <f t="shared" si="38"/>
        <v>0</v>
      </c>
      <c r="R307">
        <f t="shared" si="39"/>
        <v>0</v>
      </c>
      <c r="V307">
        <f>VLOOKUP(A307,'MARGIN REQUIREMNT'!$A$3:$M$210,13,0)</f>
        <v>1.3979999999999999</v>
      </c>
    </row>
    <row r="308" spans="1:22" x14ac:dyDescent="0.2">
      <c r="A308" t="s">
        <v>169</v>
      </c>
      <c r="B308" s="1" t="s">
        <v>376</v>
      </c>
      <c r="C308">
        <v>5</v>
      </c>
      <c r="D308" t="s">
        <v>407</v>
      </c>
      <c r="G308" s="4">
        <v>43420</v>
      </c>
      <c r="H308" s="4">
        <v>43433</v>
      </c>
      <c r="I308">
        <f t="shared" si="32"/>
        <v>13</v>
      </c>
      <c r="J308">
        <f t="shared" si="33"/>
        <v>0</v>
      </c>
      <c r="M308">
        <f t="shared" si="34"/>
        <v>0</v>
      </c>
      <c r="N308">
        <f t="shared" si="35"/>
        <v>0</v>
      </c>
      <c r="O308">
        <f t="shared" si="36"/>
        <v>0</v>
      </c>
      <c r="P308">
        <f t="shared" si="37"/>
        <v>0</v>
      </c>
      <c r="Q308">
        <f t="shared" si="38"/>
        <v>0</v>
      </c>
      <c r="R308">
        <f t="shared" si="39"/>
        <v>0</v>
      </c>
      <c r="V308">
        <f>VLOOKUP(A308,'MARGIN REQUIREMNT'!$A$3:$M$210,13,0)</f>
        <v>1.3979999999999999</v>
      </c>
    </row>
    <row r="309" spans="1:22" x14ac:dyDescent="0.2">
      <c r="A309" t="s">
        <v>171</v>
      </c>
      <c r="B309" s="1" t="s">
        <v>377</v>
      </c>
      <c r="C309">
        <v>20</v>
      </c>
      <c r="D309" t="s">
        <v>406</v>
      </c>
      <c r="G309" s="4">
        <v>43420</v>
      </c>
      <c r="H309" s="4">
        <v>43433</v>
      </c>
      <c r="I309">
        <f t="shared" si="32"/>
        <v>13</v>
      </c>
      <c r="J309">
        <f t="shared" si="33"/>
        <v>0</v>
      </c>
      <c r="M309">
        <f t="shared" si="34"/>
        <v>0</v>
      </c>
      <c r="N309">
        <f t="shared" si="35"/>
        <v>0</v>
      </c>
      <c r="O309">
        <f t="shared" si="36"/>
        <v>0</v>
      </c>
      <c r="P309">
        <f t="shared" si="37"/>
        <v>0</v>
      </c>
      <c r="Q309">
        <f t="shared" si="38"/>
        <v>0</v>
      </c>
      <c r="R309">
        <f t="shared" si="39"/>
        <v>0</v>
      </c>
      <c r="V309">
        <f>VLOOKUP(A309,'MARGIN REQUIREMNT'!$A$3:$M$210,13,0)</f>
        <v>4.7033249999999995</v>
      </c>
    </row>
    <row r="310" spans="1:22" x14ac:dyDescent="0.2">
      <c r="A310" t="s">
        <v>171</v>
      </c>
      <c r="B310" s="1" t="s">
        <v>377</v>
      </c>
      <c r="C310">
        <v>20</v>
      </c>
      <c r="D310" t="s">
        <v>407</v>
      </c>
      <c r="G310" s="4">
        <v>43420</v>
      </c>
      <c r="H310" s="4">
        <v>43433</v>
      </c>
      <c r="I310">
        <f t="shared" si="32"/>
        <v>13</v>
      </c>
      <c r="J310">
        <f t="shared" si="33"/>
        <v>0</v>
      </c>
      <c r="M310">
        <f t="shared" si="34"/>
        <v>0</v>
      </c>
      <c r="N310">
        <f t="shared" si="35"/>
        <v>0</v>
      </c>
      <c r="O310">
        <f t="shared" si="36"/>
        <v>0</v>
      </c>
      <c r="P310">
        <f t="shared" si="37"/>
        <v>0</v>
      </c>
      <c r="Q310">
        <f t="shared" si="38"/>
        <v>0</v>
      </c>
      <c r="R310">
        <f t="shared" si="39"/>
        <v>0</v>
      </c>
      <c r="V310">
        <f>VLOOKUP(A310,'MARGIN REQUIREMNT'!$A$3:$M$210,13,0)</f>
        <v>4.7033249999999995</v>
      </c>
    </row>
    <row r="311" spans="1:22" x14ac:dyDescent="0.2">
      <c r="A311" t="s">
        <v>172</v>
      </c>
      <c r="B311" s="1" t="s">
        <v>378</v>
      </c>
      <c r="C311">
        <v>1</v>
      </c>
      <c r="D311" t="s">
        <v>406</v>
      </c>
      <c r="G311" s="4">
        <v>43420</v>
      </c>
      <c r="H311" s="4">
        <v>43433</v>
      </c>
      <c r="I311">
        <f t="shared" si="32"/>
        <v>13</v>
      </c>
      <c r="J311">
        <f t="shared" si="33"/>
        <v>0</v>
      </c>
      <c r="M311">
        <f t="shared" si="34"/>
        <v>0</v>
      </c>
      <c r="N311">
        <f t="shared" si="35"/>
        <v>0</v>
      </c>
      <c r="O311">
        <f t="shared" si="36"/>
        <v>0</v>
      </c>
      <c r="P311">
        <f t="shared" si="37"/>
        <v>0</v>
      </c>
      <c r="Q311">
        <f t="shared" si="38"/>
        <v>0</v>
      </c>
      <c r="R311">
        <f t="shared" si="39"/>
        <v>0</v>
      </c>
      <c r="V311">
        <f>VLOOKUP(A311,'MARGIN REQUIREMNT'!$A$3:$M$210,13,0)</f>
        <v>7.9499719380827366E-2</v>
      </c>
    </row>
    <row r="312" spans="1:22" x14ac:dyDescent="0.2">
      <c r="A312" t="s">
        <v>172</v>
      </c>
      <c r="B312" s="1" t="s">
        <v>378</v>
      </c>
      <c r="C312">
        <v>1</v>
      </c>
      <c r="D312" t="s">
        <v>407</v>
      </c>
      <c r="G312" s="4">
        <v>43420</v>
      </c>
      <c r="H312" s="4">
        <v>43433</v>
      </c>
      <c r="I312">
        <f t="shared" si="32"/>
        <v>13</v>
      </c>
      <c r="J312">
        <f t="shared" si="33"/>
        <v>0</v>
      </c>
      <c r="M312">
        <f t="shared" si="34"/>
        <v>0</v>
      </c>
      <c r="N312">
        <f t="shared" si="35"/>
        <v>0</v>
      </c>
      <c r="O312">
        <f t="shared" si="36"/>
        <v>0</v>
      </c>
      <c r="P312">
        <f t="shared" si="37"/>
        <v>0</v>
      </c>
      <c r="Q312">
        <f t="shared" si="38"/>
        <v>0</v>
      </c>
      <c r="R312">
        <f t="shared" si="39"/>
        <v>0</v>
      </c>
      <c r="V312">
        <f>VLOOKUP(A312,'MARGIN REQUIREMNT'!$A$3:$M$210,13,0)</f>
        <v>7.9499719380827366E-2</v>
      </c>
    </row>
    <row r="313" spans="1:22" x14ac:dyDescent="0.2">
      <c r="A313" t="s">
        <v>173</v>
      </c>
      <c r="B313" s="1" t="s">
        <v>379</v>
      </c>
      <c r="C313">
        <v>2.5</v>
      </c>
      <c r="D313" t="s">
        <v>406</v>
      </c>
      <c r="G313" s="4">
        <v>43420</v>
      </c>
      <c r="H313" s="4">
        <v>43433</v>
      </c>
      <c r="I313">
        <f t="shared" si="32"/>
        <v>13</v>
      </c>
      <c r="J313">
        <f t="shared" si="33"/>
        <v>0</v>
      </c>
      <c r="M313">
        <f t="shared" si="34"/>
        <v>0</v>
      </c>
      <c r="N313">
        <f t="shared" si="35"/>
        <v>0</v>
      </c>
      <c r="O313">
        <f t="shared" si="36"/>
        <v>0</v>
      </c>
      <c r="P313">
        <f t="shared" si="37"/>
        <v>0</v>
      </c>
      <c r="Q313">
        <f t="shared" si="38"/>
        <v>0</v>
      </c>
      <c r="R313">
        <f t="shared" si="39"/>
        <v>0</v>
      </c>
      <c r="V313">
        <f>VLOOKUP(A313,'MARGIN REQUIREMNT'!$A$3:$M$210,13,0)</f>
        <v>0.27849617142857142</v>
      </c>
    </row>
    <row r="314" spans="1:22" x14ac:dyDescent="0.2">
      <c r="A314" t="s">
        <v>173</v>
      </c>
      <c r="B314" s="1" t="s">
        <v>379</v>
      </c>
      <c r="C314">
        <v>2.5</v>
      </c>
      <c r="D314" t="s">
        <v>407</v>
      </c>
      <c r="G314" s="4">
        <v>43420</v>
      </c>
      <c r="H314" s="4">
        <v>43433</v>
      </c>
      <c r="I314">
        <f t="shared" si="32"/>
        <v>13</v>
      </c>
      <c r="J314">
        <f t="shared" si="33"/>
        <v>0</v>
      </c>
      <c r="M314">
        <f t="shared" si="34"/>
        <v>0</v>
      </c>
      <c r="N314">
        <f t="shared" si="35"/>
        <v>0</v>
      </c>
      <c r="O314">
        <f t="shared" si="36"/>
        <v>0</v>
      </c>
      <c r="P314">
        <f t="shared" si="37"/>
        <v>0</v>
      </c>
      <c r="Q314">
        <f t="shared" si="38"/>
        <v>0</v>
      </c>
      <c r="R314">
        <f t="shared" si="39"/>
        <v>0</v>
      </c>
      <c r="V314">
        <f>VLOOKUP(A314,'MARGIN REQUIREMNT'!$A$3:$M$210,13,0)</f>
        <v>0.27849617142857142</v>
      </c>
    </row>
    <row r="315" spans="1:22" x14ac:dyDescent="0.2">
      <c r="A315" t="s">
        <v>174</v>
      </c>
      <c r="B315" s="1" t="s">
        <v>380</v>
      </c>
      <c r="C315">
        <v>50</v>
      </c>
      <c r="D315" t="s">
        <v>406</v>
      </c>
      <c r="G315" s="4">
        <v>43420</v>
      </c>
      <c r="H315" s="4">
        <v>43433</v>
      </c>
      <c r="I315">
        <f t="shared" si="32"/>
        <v>13</v>
      </c>
      <c r="J315">
        <f t="shared" si="33"/>
        <v>0</v>
      </c>
      <c r="M315">
        <f t="shared" si="34"/>
        <v>0</v>
      </c>
      <c r="N315">
        <f t="shared" si="35"/>
        <v>0</v>
      </c>
      <c r="O315">
        <f t="shared" si="36"/>
        <v>0</v>
      </c>
      <c r="P315">
        <f t="shared" si="37"/>
        <v>0</v>
      </c>
      <c r="Q315">
        <f t="shared" si="38"/>
        <v>0</v>
      </c>
      <c r="R315">
        <f t="shared" si="39"/>
        <v>0</v>
      </c>
      <c r="V315">
        <f>VLOOKUP(A315,'MARGIN REQUIREMNT'!$A$3:$M$210,13,0)</f>
        <v>9.5885999999999996</v>
      </c>
    </row>
    <row r="316" spans="1:22" x14ac:dyDescent="0.2">
      <c r="A316" t="s">
        <v>174</v>
      </c>
      <c r="B316" s="1" t="s">
        <v>380</v>
      </c>
      <c r="C316">
        <v>50</v>
      </c>
      <c r="D316" t="s">
        <v>407</v>
      </c>
      <c r="G316" s="4">
        <v>43420</v>
      </c>
      <c r="H316" s="4">
        <v>43433</v>
      </c>
      <c r="I316">
        <f t="shared" si="32"/>
        <v>13</v>
      </c>
      <c r="J316">
        <f t="shared" si="33"/>
        <v>0</v>
      </c>
      <c r="M316">
        <f t="shared" si="34"/>
        <v>0</v>
      </c>
      <c r="N316">
        <f t="shared" si="35"/>
        <v>0</v>
      </c>
      <c r="O316">
        <f t="shared" si="36"/>
        <v>0</v>
      </c>
      <c r="P316">
        <f t="shared" si="37"/>
        <v>0</v>
      </c>
      <c r="Q316">
        <f t="shared" si="38"/>
        <v>0</v>
      </c>
      <c r="R316">
        <f t="shared" si="39"/>
        <v>0</v>
      </c>
      <c r="V316">
        <f>VLOOKUP(A316,'MARGIN REQUIREMNT'!$A$3:$M$210,13,0)</f>
        <v>9.5885999999999996</v>
      </c>
    </row>
    <row r="317" spans="1:22" x14ac:dyDescent="0.2">
      <c r="A317" t="s">
        <v>175</v>
      </c>
      <c r="B317" s="1" t="s">
        <v>381</v>
      </c>
      <c r="C317">
        <v>50</v>
      </c>
      <c r="D317" t="s">
        <v>406</v>
      </c>
      <c r="G317" s="4">
        <v>43420</v>
      </c>
      <c r="H317" s="4">
        <v>43433</v>
      </c>
      <c r="I317">
        <f t="shared" si="32"/>
        <v>13</v>
      </c>
      <c r="J317">
        <f t="shared" si="33"/>
        <v>0</v>
      </c>
      <c r="M317">
        <f t="shared" si="34"/>
        <v>0</v>
      </c>
      <c r="N317">
        <f t="shared" si="35"/>
        <v>0</v>
      </c>
      <c r="O317">
        <f t="shared" si="36"/>
        <v>0</v>
      </c>
      <c r="P317">
        <f t="shared" si="37"/>
        <v>0</v>
      </c>
      <c r="Q317">
        <f t="shared" si="38"/>
        <v>0</v>
      </c>
      <c r="R317">
        <f t="shared" si="39"/>
        <v>0</v>
      </c>
      <c r="V317">
        <f>VLOOKUP(A317,'MARGIN REQUIREMNT'!$A$3:$M$210,13,0)</f>
        <v>7.5858149999999993</v>
      </c>
    </row>
    <row r="318" spans="1:22" x14ac:dyDescent="0.2">
      <c r="A318" t="s">
        <v>175</v>
      </c>
      <c r="B318" s="1" t="s">
        <v>381</v>
      </c>
      <c r="C318">
        <v>50</v>
      </c>
      <c r="D318" t="s">
        <v>407</v>
      </c>
      <c r="G318" s="4">
        <v>43420</v>
      </c>
      <c r="H318" s="4">
        <v>43433</v>
      </c>
      <c r="I318">
        <f t="shared" si="32"/>
        <v>13</v>
      </c>
      <c r="J318">
        <f t="shared" si="33"/>
        <v>0</v>
      </c>
      <c r="M318">
        <f t="shared" si="34"/>
        <v>0</v>
      </c>
      <c r="N318">
        <f t="shared" si="35"/>
        <v>0</v>
      </c>
      <c r="O318">
        <f t="shared" si="36"/>
        <v>0</v>
      </c>
      <c r="P318">
        <f t="shared" si="37"/>
        <v>0</v>
      </c>
      <c r="Q318">
        <f t="shared" si="38"/>
        <v>0</v>
      </c>
      <c r="R318">
        <f t="shared" si="39"/>
        <v>0</v>
      </c>
      <c r="V318">
        <f>VLOOKUP(A318,'MARGIN REQUIREMNT'!$A$3:$M$210,13,0)</f>
        <v>7.5858149999999993</v>
      </c>
    </row>
    <row r="319" spans="1:22" x14ac:dyDescent="0.2">
      <c r="A319" t="s">
        <v>176</v>
      </c>
      <c r="B319" s="1" t="s">
        <v>265</v>
      </c>
      <c r="C319">
        <v>10</v>
      </c>
      <c r="D319" t="s">
        <v>406</v>
      </c>
      <c r="G319" s="4">
        <v>43420</v>
      </c>
      <c r="H319" s="4">
        <v>43433</v>
      </c>
      <c r="I319">
        <f t="shared" si="32"/>
        <v>13</v>
      </c>
      <c r="J319">
        <f t="shared" si="33"/>
        <v>0</v>
      </c>
      <c r="M319">
        <f t="shared" si="34"/>
        <v>0</v>
      </c>
      <c r="N319">
        <f t="shared" si="35"/>
        <v>0</v>
      </c>
      <c r="O319">
        <f t="shared" si="36"/>
        <v>0</v>
      </c>
      <c r="P319">
        <f t="shared" si="37"/>
        <v>0</v>
      </c>
      <c r="Q319">
        <f t="shared" si="38"/>
        <v>0</v>
      </c>
      <c r="R319">
        <f t="shared" si="39"/>
        <v>0</v>
      </c>
      <c r="V319">
        <f>VLOOKUP(A319,'MARGIN REQUIREMNT'!$A$3:$M$210,13,0)</f>
        <v>2.1906963749999999</v>
      </c>
    </row>
    <row r="320" spans="1:22" x14ac:dyDescent="0.2">
      <c r="A320" t="s">
        <v>176</v>
      </c>
      <c r="B320" s="1" t="s">
        <v>265</v>
      </c>
      <c r="C320">
        <v>10</v>
      </c>
      <c r="D320" t="s">
        <v>407</v>
      </c>
      <c r="G320" s="4">
        <v>43420</v>
      </c>
      <c r="H320" s="4">
        <v>43433</v>
      </c>
      <c r="I320">
        <f t="shared" si="32"/>
        <v>13</v>
      </c>
      <c r="J320">
        <f t="shared" si="33"/>
        <v>0</v>
      </c>
      <c r="M320">
        <f t="shared" si="34"/>
        <v>0</v>
      </c>
      <c r="N320">
        <f t="shared" si="35"/>
        <v>0</v>
      </c>
      <c r="O320">
        <f t="shared" si="36"/>
        <v>0</v>
      </c>
      <c r="P320">
        <f t="shared" si="37"/>
        <v>0</v>
      </c>
      <c r="Q320">
        <f t="shared" si="38"/>
        <v>0</v>
      </c>
      <c r="R320">
        <f t="shared" si="39"/>
        <v>0</v>
      </c>
      <c r="V320">
        <f>VLOOKUP(A320,'MARGIN REQUIREMNT'!$A$3:$M$210,13,0)</f>
        <v>2.1906963749999999</v>
      </c>
    </row>
    <row r="321" spans="1:22" x14ac:dyDescent="0.2">
      <c r="A321" t="s">
        <v>177</v>
      </c>
      <c r="B321" s="1" t="s">
        <v>382</v>
      </c>
      <c r="C321">
        <v>10</v>
      </c>
      <c r="D321" t="s">
        <v>406</v>
      </c>
      <c r="G321" s="4">
        <v>43420</v>
      </c>
      <c r="H321" s="4">
        <v>43433</v>
      </c>
      <c r="I321">
        <f t="shared" si="32"/>
        <v>13</v>
      </c>
      <c r="J321">
        <f t="shared" si="33"/>
        <v>0</v>
      </c>
      <c r="M321">
        <f t="shared" si="34"/>
        <v>0</v>
      </c>
      <c r="N321">
        <f t="shared" si="35"/>
        <v>0</v>
      </c>
      <c r="O321">
        <f t="shared" si="36"/>
        <v>0</v>
      </c>
      <c r="P321">
        <f t="shared" si="37"/>
        <v>0</v>
      </c>
      <c r="Q321">
        <f t="shared" si="38"/>
        <v>0</v>
      </c>
      <c r="R321">
        <f t="shared" si="39"/>
        <v>0</v>
      </c>
      <c r="V321">
        <f>VLOOKUP(A321,'MARGIN REQUIREMNT'!$A$3:$M$210,13,0)</f>
        <v>2.8031250000000001</v>
      </c>
    </row>
    <row r="322" spans="1:22" x14ac:dyDescent="0.2">
      <c r="A322" t="s">
        <v>177</v>
      </c>
      <c r="B322" s="1" t="s">
        <v>382</v>
      </c>
      <c r="C322">
        <v>10</v>
      </c>
      <c r="D322" t="s">
        <v>407</v>
      </c>
      <c r="G322" s="4">
        <v>43420</v>
      </c>
      <c r="H322" s="4">
        <v>43433</v>
      </c>
      <c r="I322">
        <f t="shared" ref="I322:I378" si="40">H322-G322</f>
        <v>13</v>
      </c>
      <c r="J322">
        <f t="shared" ref="J322:J378" si="41">MROUND(F322,C322)</f>
        <v>0</v>
      </c>
      <c r="M322">
        <f t="shared" ref="M322:M378" si="42">((I322/365.25)^(1/2))*(F322*L322)</f>
        <v>0</v>
      </c>
      <c r="N322">
        <f t="shared" ref="N322:N378" si="43">IF(D322="CE",F322+M322,F322-M322)</f>
        <v>0</v>
      </c>
      <c r="O322">
        <f t="shared" ref="O322:O378" si="44">IF(D322="CE",F322+M322*2,F322-M322*2)</f>
        <v>0</v>
      </c>
      <c r="P322">
        <f t="shared" ref="P322:P378" si="45">IF(D322="CE",F322+M322*3,F322-M322*3)</f>
        <v>0</v>
      </c>
      <c r="Q322">
        <f t="shared" ref="Q322:Q378" si="46">MROUND(O322,C322)</f>
        <v>0</v>
      </c>
      <c r="R322">
        <f t="shared" ref="R322:R378" si="47">MROUND(P322,C322)</f>
        <v>0</v>
      </c>
      <c r="V322">
        <f>VLOOKUP(A322,'MARGIN REQUIREMNT'!$A$3:$M$210,13,0)</f>
        <v>2.8031250000000001</v>
      </c>
    </row>
    <row r="323" spans="1:22" x14ac:dyDescent="0.2">
      <c r="A323" t="s">
        <v>178</v>
      </c>
      <c r="B323" s="1" t="s">
        <v>383</v>
      </c>
      <c r="C323">
        <v>20</v>
      </c>
      <c r="D323" t="s">
        <v>406</v>
      </c>
      <c r="G323" s="4">
        <v>43420</v>
      </c>
      <c r="H323" s="4">
        <v>43433</v>
      </c>
      <c r="I323">
        <f t="shared" si="40"/>
        <v>13</v>
      </c>
      <c r="J323">
        <f t="shared" si="41"/>
        <v>0</v>
      </c>
      <c r="M323">
        <f t="shared" si="42"/>
        <v>0</v>
      </c>
      <c r="N323">
        <f t="shared" si="43"/>
        <v>0</v>
      </c>
      <c r="O323">
        <f t="shared" si="44"/>
        <v>0</v>
      </c>
      <c r="P323">
        <f t="shared" si="45"/>
        <v>0</v>
      </c>
      <c r="Q323">
        <f t="shared" si="46"/>
        <v>0</v>
      </c>
      <c r="R323">
        <f t="shared" si="47"/>
        <v>0</v>
      </c>
      <c r="V323">
        <f>VLOOKUP(A323,'MARGIN REQUIREMNT'!$A$3:$M$210,13,0)</f>
        <v>3.2512500000000002</v>
      </c>
    </row>
    <row r="324" spans="1:22" x14ac:dyDescent="0.2">
      <c r="A324" t="s">
        <v>178</v>
      </c>
      <c r="B324" s="1" t="s">
        <v>383</v>
      </c>
      <c r="C324">
        <v>20</v>
      </c>
      <c r="D324" t="s">
        <v>407</v>
      </c>
      <c r="G324" s="4">
        <v>43420</v>
      </c>
      <c r="H324" s="4">
        <v>43433</v>
      </c>
      <c r="I324">
        <f t="shared" si="40"/>
        <v>13</v>
      </c>
      <c r="J324">
        <f t="shared" si="41"/>
        <v>0</v>
      </c>
      <c r="M324">
        <f t="shared" si="42"/>
        <v>0</v>
      </c>
      <c r="N324">
        <f t="shared" si="43"/>
        <v>0</v>
      </c>
      <c r="O324">
        <f t="shared" si="44"/>
        <v>0</v>
      </c>
      <c r="P324">
        <f t="shared" si="45"/>
        <v>0</v>
      </c>
      <c r="Q324">
        <f t="shared" si="46"/>
        <v>0</v>
      </c>
      <c r="R324">
        <f t="shared" si="47"/>
        <v>0</v>
      </c>
      <c r="V324">
        <f>VLOOKUP(A324,'MARGIN REQUIREMNT'!$A$3:$M$210,13,0)</f>
        <v>3.2512500000000002</v>
      </c>
    </row>
    <row r="325" spans="1:22" x14ac:dyDescent="0.2">
      <c r="A325" t="s">
        <v>179</v>
      </c>
      <c r="B325" s="1" t="s">
        <v>384</v>
      </c>
      <c r="C325">
        <v>1</v>
      </c>
      <c r="D325" t="s">
        <v>406</v>
      </c>
      <c r="G325" s="4">
        <v>43420</v>
      </c>
      <c r="H325" s="4">
        <v>43433</v>
      </c>
      <c r="I325">
        <f t="shared" si="40"/>
        <v>13</v>
      </c>
      <c r="J325">
        <f t="shared" si="41"/>
        <v>0</v>
      </c>
      <c r="M325">
        <f t="shared" si="42"/>
        <v>0</v>
      </c>
      <c r="N325">
        <f t="shared" si="43"/>
        <v>0</v>
      </c>
      <c r="O325">
        <f t="shared" si="44"/>
        <v>0</v>
      </c>
      <c r="P325">
        <f t="shared" si="45"/>
        <v>0</v>
      </c>
      <c r="Q325">
        <f t="shared" si="46"/>
        <v>0</v>
      </c>
      <c r="R325">
        <f t="shared" si="47"/>
        <v>0</v>
      </c>
      <c r="V325">
        <f>VLOOKUP(A325,'MARGIN REQUIREMNT'!$A$3:$M$210,13,0)</f>
        <v>3.39E-2</v>
      </c>
    </row>
    <row r="326" spans="1:22" x14ac:dyDescent="0.2">
      <c r="A326" t="s">
        <v>179</v>
      </c>
      <c r="B326" s="1" t="s">
        <v>384</v>
      </c>
      <c r="C326">
        <v>1</v>
      </c>
      <c r="D326" t="s">
        <v>407</v>
      </c>
      <c r="G326" s="4">
        <v>43420</v>
      </c>
      <c r="H326" s="4">
        <v>43433</v>
      </c>
      <c r="I326">
        <f t="shared" si="40"/>
        <v>13</v>
      </c>
      <c r="J326">
        <f t="shared" si="41"/>
        <v>0</v>
      </c>
      <c r="M326">
        <f t="shared" si="42"/>
        <v>0</v>
      </c>
      <c r="N326">
        <f t="shared" si="43"/>
        <v>0</v>
      </c>
      <c r="O326">
        <f t="shared" si="44"/>
        <v>0</v>
      </c>
      <c r="P326">
        <f t="shared" si="45"/>
        <v>0</v>
      </c>
      <c r="Q326">
        <f t="shared" si="46"/>
        <v>0</v>
      </c>
      <c r="R326">
        <f t="shared" si="47"/>
        <v>0</v>
      </c>
      <c r="V326">
        <f>VLOOKUP(A326,'MARGIN REQUIREMNT'!$A$3:$M$210,13,0)</f>
        <v>3.39E-2</v>
      </c>
    </row>
    <row r="327" spans="1:22" x14ac:dyDescent="0.2">
      <c r="A327" t="s">
        <v>180</v>
      </c>
      <c r="B327" s="1" t="s">
        <v>385</v>
      </c>
      <c r="C327">
        <v>1</v>
      </c>
      <c r="D327" t="s">
        <v>406</v>
      </c>
      <c r="G327" s="4">
        <v>43420</v>
      </c>
      <c r="H327" s="4">
        <v>43433</v>
      </c>
      <c r="I327">
        <f t="shared" si="40"/>
        <v>13</v>
      </c>
      <c r="J327">
        <f t="shared" si="41"/>
        <v>0</v>
      </c>
      <c r="M327">
        <f t="shared" si="42"/>
        <v>0</v>
      </c>
      <c r="N327">
        <f t="shared" si="43"/>
        <v>0</v>
      </c>
      <c r="O327">
        <f t="shared" si="44"/>
        <v>0</v>
      </c>
      <c r="P327">
        <f t="shared" si="45"/>
        <v>0</v>
      </c>
      <c r="Q327">
        <f t="shared" si="46"/>
        <v>0</v>
      </c>
      <c r="R327">
        <f t="shared" si="47"/>
        <v>0</v>
      </c>
      <c r="V327">
        <f>VLOOKUP(A327,'MARGIN REQUIREMNT'!$A$3:$M$210,13,0)</f>
        <v>0.16852499999999998</v>
      </c>
    </row>
    <row r="328" spans="1:22" x14ac:dyDescent="0.2">
      <c r="A328" t="s">
        <v>180</v>
      </c>
      <c r="B328" s="1" t="s">
        <v>385</v>
      </c>
      <c r="C328">
        <v>1</v>
      </c>
      <c r="D328" t="s">
        <v>407</v>
      </c>
      <c r="G328" s="4">
        <v>43420</v>
      </c>
      <c r="H328" s="4">
        <v>43433</v>
      </c>
      <c r="I328">
        <f t="shared" si="40"/>
        <v>13</v>
      </c>
      <c r="J328">
        <f t="shared" si="41"/>
        <v>0</v>
      </c>
      <c r="M328">
        <f t="shared" si="42"/>
        <v>0</v>
      </c>
      <c r="N328">
        <f t="shared" si="43"/>
        <v>0</v>
      </c>
      <c r="O328">
        <f t="shared" si="44"/>
        <v>0</v>
      </c>
      <c r="P328">
        <f t="shared" si="45"/>
        <v>0</v>
      </c>
      <c r="Q328">
        <f t="shared" si="46"/>
        <v>0</v>
      </c>
      <c r="R328">
        <f t="shared" si="47"/>
        <v>0</v>
      </c>
      <c r="V328">
        <f>VLOOKUP(A328,'MARGIN REQUIREMNT'!$A$3:$M$210,13,0)</f>
        <v>0.16852499999999998</v>
      </c>
    </row>
    <row r="329" spans="1:22" x14ac:dyDescent="0.2">
      <c r="A329" t="s">
        <v>181</v>
      </c>
      <c r="B329" s="1" t="s">
        <v>324</v>
      </c>
      <c r="C329">
        <v>10</v>
      </c>
      <c r="D329" t="s">
        <v>406</v>
      </c>
      <c r="G329" s="4">
        <v>43420</v>
      </c>
      <c r="H329" s="4">
        <v>43433</v>
      </c>
      <c r="I329">
        <f t="shared" si="40"/>
        <v>13</v>
      </c>
      <c r="J329">
        <f t="shared" si="41"/>
        <v>0</v>
      </c>
      <c r="M329">
        <f t="shared" si="42"/>
        <v>0</v>
      </c>
      <c r="N329">
        <f t="shared" si="43"/>
        <v>0</v>
      </c>
      <c r="O329">
        <f t="shared" si="44"/>
        <v>0</v>
      </c>
      <c r="P329">
        <f t="shared" si="45"/>
        <v>0</v>
      </c>
      <c r="Q329">
        <f t="shared" si="46"/>
        <v>0</v>
      </c>
      <c r="R329">
        <f t="shared" si="47"/>
        <v>0</v>
      </c>
      <c r="V329">
        <f>VLOOKUP(A329,'MARGIN REQUIREMNT'!$A$3:$M$210,13,0)</f>
        <v>3.4116952</v>
      </c>
    </row>
    <row r="330" spans="1:22" x14ac:dyDescent="0.2">
      <c r="A330" t="s">
        <v>181</v>
      </c>
      <c r="B330" s="1" t="s">
        <v>324</v>
      </c>
      <c r="C330">
        <v>10</v>
      </c>
      <c r="D330" t="s">
        <v>407</v>
      </c>
      <c r="G330" s="4">
        <v>43420</v>
      </c>
      <c r="H330" s="4">
        <v>43433</v>
      </c>
      <c r="I330">
        <f t="shared" si="40"/>
        <v>13</v>
      </c>
      <c r="J330">
        <f t="shared" si="41"/>
        <v>0</v>
      </c>
      <c r="M330">
        <f t="shared" si="42"/>
        <v>0</v>
      </c>
      <c r="N330">
        <f t="shared" si="43"/>
        <v>0</v>
      </c>
      <c r="O330">
        <f t="shared" si="44"/>
        <v>0</v>
      </c>
      <c r="P330">
        <f t="shared" si="45"/>
        <v>0</v>
      </c>
      <c r="Q330">
        <f t="shared" si="46"/>
        <v>0</v>
      </c>
      <c r="R330">
        <f t="shared" si="47"/>
        <v>0</v>
      </c>
      <c r="V330">
        <f>VLOOKUP(A330,'MARGIN REQUIREMNT'!$A$3:$M$210,13,0)</f>
        <v>3.4116952</v>
      </c>
    </row>
    <row r="331" spans="1:22" x14ac:dyDescent="0.2">
      <c r="A331" t="s">
        <v>182</v>
      </c>
      <c r="B331" s="1" t="s">
        <v>325</v>
      </c>
      <c r="C331">
        <v>10</v>
      </c>
      <c r="D331" t="s">
        <v>406</v>
      </c>
      <c r="G331" s="4">
        <v>43420</v>
      </c>
      <c r="H331" s="4">
        <v>43433</v>
      </c>
      <c r="I331">
        <f t="shared" si="40"/>
        <v>13</v>
      </c>
      <c r="J331">
        <f t="shared" si="41"/>
        <v>0</v>
      </c>
      <c r="M331">
        <f t="shared" si="42"/>
        <v>0</v>
      </c>
      <c r="N331">
        <f t="shared" si="43"/>
        <v>0</v>
      </c>
      <c r="O331">
        <f t="shared" si="44"/>
        <v>0</v>
      </c>
      <c r="P331">
        <f t="shared" si="45"/>
        <v>0</v>
      </c>
      <c r="Q331">
        <f t="shared" si="46"/>
        <v>0</v>
      </c>
      <c r="R331">
        <f t="shared" si="47"/>
        <v>0</v>
      </c>
      <c r="V331">
        <f>VLOOKUP(A331,'MARGIN REQUIREMNT'!$A$3:$M$210,13,0)</f>
        <v>2.4037500000000001</v>
      </c>
    </row>
    <row r="332" spans="1:22" x14ac:dyDescent="0.2">
      <c r="A332" t="s">
        <v>182</v>
      </c>
      <c r="B332" s="1" t="s">
        <v>325</v>
      </c>
      <c r="C332">
        <v>10</v>
      </c>
      <c r="D332" t="s">
        <v>407</v>
      </c>
      <c r="G332" s="4">
        <v>43420</v>
      </c>
      <c r="H332" s="4">
        <v>43433</v>
      </c>
      <c r="I332">
        <f t="shared" si="40"/>
        <v>13</v>
      </c>
      <c r="J332">
        <f t="shared" si="41"/>
        <v>0</v>
      </c>
      <c r="M332">
        <f t="shared" si="42"/>
        <v>0</v>
      </c>
      <c r="N332">
        <f t="shared" si="43"/>
        <v>0</v>
      </c>
      <c r="O332">
        <f t="shared" si="44"/>
        <v>0</v>
      </c>
      <c r="P332">
        <f t="shared" si="45"/>
        <v>0</v>
      </c>
      <c r="Q332">
        <f t="shared" si="46"/>
        <v>0</v>
      </c>
      <c r="R332">
        <f t="shared" si="47"/>
        <v>0</v>
      </c>
      <c r="V332">
        <f>VLOOKUP(A332,'MARGIN REQUIREMNT'!$A$3:$M$210,13,0)</f>
        <v>2.4037500000000001</v>
      </c>
    </row>
    <row r="333" spans="1:22" x14ac:dyDescent="0.2">
      <c r="A333" t="s">
        <v>183</v>
      </c>
      <c r="B333" s="1" t="s">
        <v>386</v>
      </c>
      <c r="C333">
        <v>20</v>
      </c>
      <c r="D333" t="s">
        <v>406</v>
      </c>
      <c r="G333" s="4">
        <v>43420</v>
      </c>
      <c r="H333" s="4">
        <v>43433</v>
      </c>
      <c r="I333">
        <f t="shared" si="40"/>
        <v>13</v>
      </c>
      <c r="J333">
        <f t="shared" si="41"/>
        <v>0</v>
      </c>
      <c r="M333">
        <f t="shared" si="42"/>
        <v>0</v>
      </c>
      <c r="N333">
        <f t="shared" si="43"/>
        <v>0</v>
      </c>
      <c r="O333">
        <f t="shared" si="44"/>
        <v>0</v>
      </c>
      <c r="P333">
        <f t="shared" si="45"/>
        <v>0</v>
      </c>
      <c r="Q333">
        <f t="shared" si="46"/>
        <v>0</v>
      </c>
      <c r="R333">
        <f t="shared" si="47"/>
        <v>0</v>
      </c>
      <c r="V333">
        <f>VLOOKUP(A333,'MARGIN REQUIREMNT'!$A$3:$M$210,13,0)</f>
        <v>5.1363000000000003</v>
      </c>
    </row>
    <row r="334" spans="1:22" x14ac:dyDescent="0.2">
      <c r="A334" t="s">
        <v>183</v>
      </c>
      <c r="B334" s="1" t="s">
        <v>386</v>
      </c>
      <c r="C334">
        <v>20</v>
      </c>
      <c r="D334" t="s">
        <v>407</v>
      </c>
      <c r="G334" s="4">
        <v>43420</v>
      </c>
      <c r="H334" s="4">
        <v>43433</v>
      </c>
      <c r="I334">
        <f t="shared" si="40"/>
        <v>13</v>
      </c>
      <c r="J334">
        <f t="shared" si="41"/>
        <v>0</v>
      </c>
      <c r="M334">
        <f t="shared" si="42"/>
        <v>0</v>
      </c>
      <c r="N334">
        <f t="shared" si="43"/>
        <v>0</v>
      </c>
      <c r="O334">
        <f t="shared" si="44"/>
        <v>0</v>
      </c>
      <c r="P334">
        <f t="shared" si="45"/>
        <v>0</v>
      </c>
      <c r="Q334">
        <f t="shared" si="46"/>
        <v>0</v>
      </c>
      <c r="R334">
        <f t="shared" si="47"/>
        <v>0</v>
      </c>
      <c r="V334">
        <f>VLOOKUP(A334,'MARGIN REQUIREMNT'!$A$3:$M$210,13,0)</f>
        <v>5.1363000000000003</v>
      </c>
    </row>
    <row r="335" spans="1:22" x14ac:dyDescent="0.2">
      <c r="A335" t="s">
        <v>184</v>
      </c>
      <c r="B335" s="1" t="s">
        <v>266</v>
      </c>
      <c r="C335">
        <v>5</v>
      </c>
      <c r="D335" t="s">
        <v>406</v>
      </c>
      <c r="G335" s="4">
        <v>43420</v>
      </c>
      <c r="H335" s="4">
        <v>43433</v>
      </c>
      <c r="I335">
        <f t="shared" si="40"/>
        <v>13</v>
      </c>
      <c r="J335">
        <f t="shared" si="41"/>
        <v>0</v>
      </c>
      <c r="M335">
        <f t="shared" si="42"/>
        <v>0</v>
      </c>
      <c r="N335">
        <f t="shared" si="43"/>
        <v>0</v>
      </c>
      <c r="O335">
        <f t="shared" si="44"/>
        <v>0</v>
      </c>
      <c r="P335">
        <f t="shared" si="45"/>
        <v>0</v>
      </c>
      <c r="Q335">
        <f t="shared" si="46"/>
        <v>0</v>
      </c>
      <c r="R335">
        <f t="shared" si="47"/>
        <v>0</v>
      </c>
      <c r="V335">
        <f>VLOOKUP(A335,'MARGIN REQUIREMNT'!$A$3:$M$210,13,0)</f>
        <v>1.0670317333333335</v>
      </c>
    </row>
    <row r="336" spans="1:22" x14ac:dyDescent="0.2">
      <c r="A336" t="s">
        <v>184</v>
      </c>
      <c r="B336" s="1" t="s">
        <v>266</v>
      </c>
      <c r="C336">
        <v>5</v>
      </c>
      <c r="D336" t="s">
        <v>407</v>
      </c>
      <c r="G336" s="4">
        <v>43420</v>
      </c>
      <c r="H336" s="4">
        <v>43433</v>
      </c>
      <c r="I336">
        <f t="shared" si="40"/>
        <v>13</v>
      </c>
      <c r="J336">
        <f t="shared" si="41"/>
        <v>0</v>
      </c>
      <c r="M336">
        <f t="shared" si="42"/>
        <v>0</v>
      </c>
      <c r="N336">
        <f t="shared" si="43"/>
        <v>0</v>
      </c>
      <c r="O336">
        <f t="shared" si="44"/>
        <v>0</v>
      </c>
      <c r="P336">
        <f t="shared" si="45"/>
        <v>0</v>
      </c>
      <c r="Q336">
        <f t="shared" si="46"/>
        <v>0</v>
      </c>
      <c r="R336">
        <f t="shared" si="47"/>
        <v>0</v>
      </c>
      <c r="V336">
        <f>VLOOKUP(A336,'MARGIN REQUIREMNT'!$A$3:$M$210,13,0)</f>
        <v>1.0670317333333335</v>
      </c>
    </row>
    <row r="337" spans="1:22" x14ac:dyDescent="0.2">
      <c r="A337" t="s">
        <v>185</v>
      </c>
      <c r="B337" s="1" t="s">
        <v>387</v>
      </c>
      <c r="C337">
        <v>5</v>
      </c>
      <c r="D337" t="s">
        <v>406</v>
      </c>
      <c r="G337" s="4">
        <v>43420</v>
      </c>
      <c r="H337" s="4">
        <v>43433</v>
      </c>
      <c r="I337">
        <f t="shared" si="40"/>
        <v>13</v>
      </c>
      <c r="J337">
        <f t="shared" si="41"/>
        <v>0</v>
      </c>
      <c r="M337">
        <f t="shared" si="42"/>
        <v>0</v>
      </c>
      <c r="N337">
        <f t="shared" si="43"/>
        <v>0</v>
      </c>
      <c r="O337">
        <f t="shared" si="44"/>
        <v>0</v>
      </c>
      <c r="P337">
        <f t="shared" si="45"/>
        <v>0</v>
      </c>
      <c r="Q337">
        <f t="shared" si="46"/>
        <v>0</v>
      </c>
      <c r="R337">
        <f t="shared" si="47"/>
        <v>0</v>
      </c>
      <c r="V337">
        <f>VLOOKUP(A337,'MARGIN REQUIREMNT'!$A$3:$M$210,13,0)</f>
        <v>0.94094999999999995</v>
      </c>
    </row>
    <row r="338" spans="1:22" x14ac:dyDescent="0.2">
      <c r="A338" t="s">
        <v>185</v>
      </c>
      <c r="B338" s="1" t="s">
        <v>387</v>
      </c>
      <c r="C338">
        <v>5</v>
      </c>
      <c r="D338" t="s">
        <v>407</v>
      </c>
      <c r="G338" s="4">
        <v>43420</v>
      </c>
      <c r="H338" s="4">
        <v>43433</v>
      </c>
      <c r="I338">
        <f t="shared" si="40"/>
        <v>13</v>
      </c>
      <c r="J338">
        <f t="shared" si="41"/>
        <v>0</v>
      </c>
      <c r="M338">
        <f t="shared" si="42"/>
        <v>0</v>
      </c>
      <c r="N338">
        <f t="shared" si="43"/>
        <v>0</v>
      </c>
      <c r="O338">
        <f t="shared" si="44"/>
        <v>0</v>
      </c>
      <c r="P338">
        <f t="shared" si="45"/>
        <v>0</v>
      </c>
      <c r="Q338">
        <f t="shared" si="46"/>
        <v>0</v>
      </c>
      <c r="R338">
        <f t="shared" si="47"/>
        <v>0</v>
      </c>
      <c r="V338">
        <f>VLOOKUP(A338,'MARGIN REQUIREMNT'!$A$3:$M$210,13,0)</f>
        <v>0.94094999999999995</v>
      </c>
    </row>
    <row r="339" spans="1:22" x14ac:dyDescent="0.2">
      <c r="A339" t="s">
        <v>186</v>
      </c>
      <c r="B339" s="1" t="s">
        <v>341</v>
      </c>
      <c r="C339">
        <v>5</v>
      </c>
      <c r="D339" t="s">
        <v>406</v>
      </c>
      <c r="G339" s="4">
        <v>43420</v>
      </c>
      <c r="H339" s="4">
        <v>43433</v>
      </c>
      <c r="I339">
        <f t="shared" si="40"/>
        <v>13</v>
      </c>
      <c r="J339">
        <f t="shared" si="41"/>
        <v>0</v>
      </c>
      <c r="M339">
        <f t="shared" si="42"/>
        <v>0</v>
      </c>
      <c r="N339">
        <f t="shared" si="43"/>
        <v>0</v>
      </c>
      <c r="O339">
        <f t="shared" si="44"/>
        <v>0</v>
      </c>
      <c r="P339">
        <f t="shared" si="45"/>
        <v>0</v>
      </c>
      <c r="Q339">
        <f t="shared" si="46"/>
        <v>0</v>
      </c>
      <c r="R339">
        <f t="shared" si="47"/>
        <v>0</v>
      </c>
      <c r="V339">
        <f>VLOOKUP(A339,'MARGIN REQUIREMNT'!$A$3:$M$210,13,0)</f>
        <v>0.50324999999999998</v>
      </c>
    </row>
    <row r="340" spans="1:22" x14ac:dyDescent="0.2">
      <c r="A340" t="s">
        <v>186</v>
      </c>
      <c r="B340" s="1" t="s">
        <v>341</v>
      </c>
      <c r="C340">
        <v>5</v>
      </c>
      <c r="D340" t="s">
        <v>407</v>
      </c>
      <c r="G340" s="4">
        <v>43420</v>
      </c>
      <c r="H340" s="4">
        <v>43433</v>
      </c>
      <c r="I340">
        <f t="shared" si="40"/>
        <v>13</v>
      </c>
      <c r="J340">
        <f t="shared" si="41"/>
        <v>0</v>
      </c>
      <c r="M340">
        <f t="shared" si="42"/>
        <v>0</v>
      </c>
      <c r="N340">
        <f t="shared" si="43"/>
        <v>0</v>
      </c>
      <c r="O340">
        <f t="shared" si="44"/>
        <v>0</v>
      </c>
      <c r="P340">
        <f t="shared" si="45"/>
        <v>0</v>
      </c>
      <c r="Q340">
        <f t="shared" si="46"/>
        <v>0</v>
      </c>
      <c r="R340">
        <f t="shared" si="47"/>
        <v>0</v>
      </c>
      <c r="V340">
        <f>VLOOKUP(A340,'MARGIN REQUIREMNT'!$A$3:$M$210,13,0)</f>
        <v>0.50324999999999998</v>
      </c>
    </row>
    <row r="341" spans="1:22" x14ac:dyDescent="0.2">
      <c r="A341" t="s">
        <v>187</v>
      </c>
      <c r="B341" s="1" t="s">
        <v>342</v>
      </c>
      <c r="C341">
        <v>1</v>
      </c>
      <c r="D341" t="s">
        <v>406</v>
      </c>
      <c r="G341" s="4">
        <v>43420</v>
      </c>
      <c r="H341" s="4">
        <v>43433</v>
      </c>
      <c r="I341">
        <f t="shared" si="40"/>
        <v>13</v>
      </c>
      <c r="J341">
        <f t="shared" si="41"/>
        <v>0</v>
      </c>
      <c r="M341">
        <f t="shared" si="42"/>
        <v>0</v>
      </c>
      <c r="N341">
        <f t="shared" si="43"/>
        <v>0</v>
      </c>
      <c r="O341">
        <f t="shared" si="44"/>
        <v>0</v>
      </c>
      <c r="P341">
        <f t="shared" si="45"/>
        <v>0</v>
      </c>
      <c r="Q341">
        <f t="shared" si="46"/>
        <v>0</v>
      </c>
      <c r="R341">
        <f t="shared" si="47"/>
        <v>0</v>
      </c>
      <c r="V341">
        <f>VLOOKUP(A341,'MARGIN REQUIREMNT'!$A$3:$M$210,13,0)</f>
        <v>0.42262499999999997</v>
      </c>
    </row>
    <row r="342" spans="1:22" x14ac:dyDescent="0.2">
      <c r="A342" t="s">
        <v>187</v>
      </c>
      <c r="B342" s="1" t="s">
        <v>342</v>
      </c>
      <c r="C342">
        <v>1</v>
      </c>
      <c r="D342" t="s">
        <v>407</v>
      </c>
      <c r="G342" s="4">
        <v>43420</v>
      </c>
      <c r="H342" s="4">
        <v>43433</v>
      </c>
      <c r="I342">
        <f t="shared" si="40"/>
        <v>13</v>
      </c>
      <c r="J342">
        <f t="shared" si="41"/>
        <v>0</v>
      </c>
      <c r="M342">
        <f t="shared" si="42"/>
        <v>0</v>
      </c>
      <c r="N342">
        <f t="shared" si="43"/>
        <v>0</v>
      </c>
      <c r="O342">
        <f t="shared" si="44"/>
        <v>0</v>
      </c>
      <c r="P342">
        <f t="shared" si="45"/>
        <v>0</v>
      </c>
      <c r="Q342">
        <f t="shared" si="46"/>
        <v>0</v>
      </c>
      <c r="R342">
        <f t="shared" si="47"/>
        <v>0</v>
      </c>
      <c r="V342">
        <f>VLOOKUP(A342,'MARGIN REQUIREMNT'!$A$3:$M$210,13,0)</f>
        <v>0.42262499999999997</v>
      </c>
    </row>
    <row r="343" spans="1:22" x14ac:dyDescent="0.2">
      <c r="A343" t="s">
        <v>188</v>
      </c>
      <c r="B343" s="1" t="s">
        <v>343</v>
      </c>
      <c r="C343">
        <v>10</v>
      </c>
      <c r="D343" t="s">
        <v>406</v>
      </c>
      <c r="G343" s="4">
        <v>43420</v>
      </c>
      <c r="H343" s="4">
        <v>43433</v>
      </c>
      <c r="I343">
        <f t="shared" si="40"/>
        <v>13</v>
      </c>
      <c r="J343">
        <f t="shared" si="41"/>
        <v>0</v>
      </c>
      <c r="M343">
        <f t="shared" si="42"/>
        <v>0</v>
      </c>
      <c r="N343">
        <f t="shared" si="43"/>
        <v>0</v>
      </c>
      <c r="O343">
        <f t="shared" si="44"/>
        <v>0</v>
      </c>
      <c r="P343">
        <f t="shared" si="45"/>
        <v>0</v>
      </c>
      <c r="Q343">
        <f t="shared" si="46"/>
        <v>0</v>
      </c>
      <c r="R343">
        <f t="shared" si="47"/>
        <v>0</v>
      </c>
      <c r="V343">
        <f>VLOOKUP(A343,'MARGIN REQUIREMNT'!$A$3:$M$210,13,0)</f>
        <v>2.8160937794533458</v>
      </c>
    </row>
    <row r="344" spans="1:22" x14ac:dyDescent="0.2">
      <c r="A344" t="s">
        <v>188</v>
      </c>
      <c r="B344" s="1" t="s">
        <v>343</v>
      </c>
      <c r="C344">
        <v>10</v>
      </c>
      <c r="D344" t="s">
        <v>407</v>
      </c>
      <c r="G344" s="4">
        <v>43420</v>
      </c>
      <c r="H344" s="4">
        <v>43433</v>
      </c>
      <c r="I344">
        <f t="shared" si="40"/>
        <v>13</v>
      </c>
      <c r="J344">
        <f t="shared" si="41"/>
        <v>0</v>
      </c>
      <c r="M344">
        <f t="shared" si="42"/>
        <v>0</v>
      </c>
      <c r="N344">
        <f t="shared" si="43"/>
        <v>0</v>
      </c>
      <c r="O344">
        <f t="shared" si="44"/>
        <v>0</v>
      </c>
      <c r="P344">
        <f t="shared" si="45"/>
        <v>0</v>
      </c>
      <c r="Q344">
        <f t="shared" si="46"/>
        <v>0</v>
      </c>
      <c r="R344">
        <f t="shared" si="47"/>
        <v>0</v>
      </c>
      <c r="V344">
        <f>VLOOKUP(A344,'MARGIN REQUIREMNT'!$A$3:$M$210,13,0)</f>
        <v>2.8160937794533458</v>
      </c>
    </row>
    <row r="345" spans="1:22" x14ac:dyDescent="0.2">
      <c r="A345" t="s">
        <v>189</v>
      </c>
      <c r="B345" s="1" t="s">
        <v>344</v>
      </c>
      <c r="C345">
        <v>50</v>
      </c>
      <c r="D345" t="s">
        <v>406</v>
      </c>
      <c r="G345" s="4">
        <v>43420</v>
      </c>
      <c r="H345" s="4">
        <v>43433</v>
      </c>
      <c r="I345">
        <f t="shared" si="40"/>
        <v>13</v>
      </c>
      <c r="J345">
        <f t="shared" si="41"/>
        <v>0</v>
      </c>
      <c r="M345">
        <f t="shared" si="42"/>
        <v>0</v>
      </c>
      <c r="N345">
        <f t="shared" si="43"/>
        <v>0</v>
      </c>
      <c r="O345">
        <f t="shared" si="44"/>
        <v>0</v>
      </c>
      <c r="P345">
        <f t="shared" si="45"/>
        <v>0</v>
      </c>
      <c r="Q345">
        <f t="shared" si="46"/>
        <v>0</v>
      </c>
      <c r="R345">
        <f t="shared" si="47"/>
        <v>0</v>
      </c>
      <c r="V345">
        <f>VLOOKUP(A345,'MARGIN REQUIREMNT'!$A$3:$M$210,13,0)</f>
        <v>9.37941</v>
      </c>
    </row>
    <row r="346" spans="1:22" x14ac:dyDescent="0.2">
      <c r="A346" t="s">
        <v>189</v>
      </c>
      <c r="B346" s="1" t="s">
        <v>344</v>
      </c>
      <c r="C346">
        <v>50</v>
      </c>
      <c r="D346" t="s">
        <v>407</v>
      </c>
      <c r="G346" s="4">
        <v>43420</v>
      </c>
      <c r="H346" s="4">
        <v>43433</v>
      </c>
      <c r="I346">
        <f t="shared" si="40"/>
        <v>13</v>
      </c>
      <c r="J346">
        <f t="shared" si="41"/>
        <v>0</v>
      </c>
      <c r="M346">
        <f t="shared" si="42"/>
        <v>0</v>
      </c>
      <c r="N346">
        <f t="shared" si="43"/>
        <v>0</v>
      </c>
      <c r="O346">
        <f t="shared" si="44"/>
        <v>0</v>
      </c>
      <c r="P346">
        <f t="shared" si="45"/>
        <v>0</v>
      </c>
      <c r="Q346">
        <f t="shared" si="46"/>
        <v>0</v>
      </c>
      <c r="R346">
        <f t="shared" si="47"/>
        <v>0</v>
      </c>
      <c r="V346">
        <f>VLOOKUP(A346,'MARGIN REQUIREMNT'!$A$3:$M$210,13,0)</f>
        <v>9.37941</v>
      </c>
    </row>
    <row r="347" spans="1:22" x14ac:dyDescent="0.2">
      <c r="A347" t="s">
        <v>190</v>
      </c>
      <c r="B347" s="1" t="s">
        <v>345</v>
      </c>
      <c r="C347">
        <v>20</v>
      </c>
      <c r="D347" t="s">
        <v>406</v>
      </c>
      <c r="G347" s="4">
        <v>43420</v>
      </c>
      <c r="H347" s="4">
        <v>43433</v>
      </c>
      <c r="I347">
        <f t="shared" si="40"/>
        <v>13</v>
      </c>
      <c r="J347">
        <f t="shared" si="41"/>
        <v>0</v>
      </c>
      <c r="M347">
        <f t="shared" si="42"/>
        <v>0</v>
      </c>
      <c r="N347">
        <f t="shared" si="43"/>
        <v>0</v>
      </c>
      <c r="O347">
        <f t="shared" si="44"/>
        <v>0</v>
      </c>
      <c r="P347">
        <f t="shared" si="45"/>
        <v>0</v>
      </c>
      <c r="Q347">
        <f t="shared" si="46"/>
        <v>0</v>
      </c>
      <c r="R347">
        <f t="shared" si="47"/>
        <v>0</v>
      </c>
      <c r="V347">
        <f>VLOOKUP(A347,'MARGIN REQUIREMNT'!$A$3:$M$210,13,0)</f>
        <v>3.3897750000000002</v>
      </c>
    </row>
    <row r="348" spans="1:22" x14ac:dyDescent="0.2">
      <c r="A348" t="s">
        <v>190</v>
      </c>
      <c r="B348" s="1" t="s">
        <v>345</v>
      </c>
      <c r="C348">
        <v>20</v>
      </c>
      <c r="D348" t="s">
        <v>407</v>
      </c>
      <c r="G348" s="4">
        <v>43420</v>
      </c>
      <c r="H348" s="4">
        <v>43433</v>
      </c>
      <c r="I348">
        <f t="shared" si="40"/>
        <v>13</v>
      </c>
      <c r="J348">
        <f t="shared" si="41"/>
        <v>0</v>
      </c>
      <c r="M348">
        <f t="shared" si="42"/>
        <v>0</v>
      </c>
      <c r="N348">
        <f t="shared" si="43"/>
        <v>0</v>
      </c>
      <c r="O348">
        <f t="shared" si="44"/>
        <v>0</v>
      </c>
      <c r="P348">
        <f t="shared" si="45"/>
        <v>0</v>
      </c>
      <c r="Q348">
        <f t="shared" si="46"/>
        <v>0</v>
      </c>
      <c r="R348">
        <f t="shared" si="47"/>
        <v>0</v>
      </c>
      <c r="V348">
        <f>VLOOKUP(A348,'MARGIN REQUIREMNT'!$A$3:$M$210,13,0)</f>
        <v>3.3897750000000002</v>
      </c>
    </row>
    <row r="349" spans="1:22" x14ac:dyDescent="0.2">
      <c r="A349" t="s">
        <v>191</v>
      </c>
      <c r="B349" s="1" t="s">
        <v>346</v>
      </c>
      <c r="C349">
        <v>20</v>
      </c>
      <c r="D349" t="s">
        <v>406</v>
      </c>
      <c r="G349" s="4">
        <v>43420</v>
      </c>
      <c r="H349" s="4">
        <v>43433</v>
      </c>
      <c r="I349">
        <f t="shared" si="40"/>
        <v>13</v>
      </c>
      <c r="J349">
        <f t="shared" si="41"/>
        <v>0</v>
      </c>
      <c r="M349">
        <f t="shared" si="42"/>
        <v>0</v>
      </c>
      <c r="N349">
        <f t="shared" si="43"/>
        <v>0</v>
      </c>
      <c r="O349">
        <f t="shared" si="44"/>
        <v>0</v>
      </c>
      <c r="P349">
        <f t="shared" si="45"/>
        <v>0</v>
      </c>
      <c r="Q349">
        <f t="shared" si="46"/>
        <v>0</v>
      </c>
      <c r="R349">
        <f t="shared" si="47"/>
        <v>0</v>
      </c>
      <c r="V349">
        <f>VLOOKUP(A349,'MARGIN REQUIREMNT'!$A$3:$M$210,13,0)</f>
        <v>4.2675200000000002</v>
      </c>
    </row>
    <row r="350" spans="1:22" x14ac:dyDescent="0.2">
      <c r="A350" t="s">
        <v>191</v>
      </c>
      <c r="B350" s="1" t="s">
        <v>346</v>
      </c>
      <c r="C350">
        <v>20</v>
      </c>
      <c r="D350" t="s">
        <v>407</v>
      </c>
      <c r="G350" s="4">
        <v>43420</v>
      </c>
      <c r="H350" s="4">
        <v>43433</v>
      </c>
      <c r="I350">
        <f t="shared" si="40"/>
        <v>13</v>
      </c>
      <c r="J350">
        <f t="shared" si="41"/>
        <v>0</v>
      </c>
      <c r="M350">
        <f t="shared" si="42"/>
        <v>0</v>
      </c>
      <c r="N350">
        <f t="shared" si="43"/>
        <v>0</v>
      </c>
      <c r="O350">
        <f t="shared" si="44"/>
        <v>0</v>
      </c>
      <c r="P350">
        <f t="shared" si="45"/>
        <v>0</v>
      </c>
      <c r="Q350">
        <f t="shared" si="46"/>
        <v>0</v>
      </c>
      <c r="R350">
        <f t="shared" si="47"/>
        <v>0</v>
      </c>
      <c r="V350">
        <f>VLOOKUP(A350,'MARGIN REQUIREMNT'!$A$3:$M$210,13,0)</f>
        <v>4.2675200000000002</v>
      </c>
    </row>
    <row r="351" spans="1:22" x14ac:dyDescent="0.2">
      <c r="A351" t="s">
        <v>193</v>
      </c>
      <c r="B351" s="1" t="s">
        <v>267</v>
      </c>
      <c r="C351">
        <v>5</v>
      </c>
      <c r="D351" t="s">
        <v>406</v>
      </c>
      <c r="G351" s="4">
        <v>43420</v>
      </c>
      <c r="H351" s="4">
        <v>43433</v>
      </c>
      <c r="I351">
        <f t="shared" si="40"/>
        <v>13</v>
      </c>
      <c r="J351">
        <f t="shared" si="41"/>
        <v>0</v>
      </c>
      <c r="M351">
        <f t="shared" si="42"/>
        <v>0</v>
      </c>
      <c r="N351">
        <f t="shared" si="43"/>
        <v>0</v>
      </c>
      <c r="O351">
        <f t="shared" si="44"/>
        <v>0</v>
      </c>
      <c r="P351">
        <f t="shared" si="45"/>
        <v>0</v>
      </c>
      <c r="Q351">
        <f t="shared" si="46"/>
        <v>0</v>
      </c>
      <c r="R351">
        <f t="shared" si="47"/>
        <v>0</v>
      </c>
      <c r="V351">
        <f>VLOOKUP(A351,'MARGIN REQUIREMNT'!$A$3:$M$210,13,0)</f>
        <v>1.4644499999999998</v>
      </c>
    </row>
    <row r="352" spans="1:22" x14ac:dyDescent="0.2">
      <c r="A352" t="s">
        <v>193</v>
      </c>
      <c r="B352" s="1" t="s">
        <v>267</v>
      </c>
      <c r="C352">
        <v>5</v>
      </c>
      <c r="D352" t="s">
        <v>407</v>
      </c>
      <c r="G352" s="4">
        <v>43420</v>
      </c>
      <c r="H352" s="4">
        <v>43433</v>
      </c>
      <c r="I352">
        <f t="shared" si="40"/>
        <v>13</v>
      </c>
      <c r="J352">
        <f t="shared" si="41"/>
        <v>0</v>
      </c>
      <c r="M352">
        <f t="shared" si="42"/>
        <v>0</v>
      </c>
      <c r="N352">
        <f t="shared" si="43"/>
        <v>0</v>
      </c>
      <c r="O352">
        <f t="shared" si="44"/>
        <v>0</v>
      </c>
      <c r="P352">
        <f t="shared" si="45"/>
        <v>0</v>
      </c>
      <c r="Q352">
        <f t="shared" si="46"/>
        <v>0</v>
      </c>
      <c r="R352">
        <f t="shared" si="47"/>
        <v>0</v>
      </c>
      <c r="V352">
        <f>VLOOKUP(A352,'MARGIN REQUIREMNT'!$A$3:$M$210,13,0)</f>
        <v>1.4644499999999998</v>
      </c>
    </row>
    <row r="353" spans="1:22" x14ac:dyDescent="0.2">
      <c r="A353" t="s">
        <v>194</v>
      </c>
      <c r="B353" s="1" t="s">
        <v>347</v>
      </c>
      <c r="C353">
        <v>1</v>
      </c>
      <c r="D353" t="s">
        <v>406</v>
      </c>
      <c r="G353" s="4">
        <v>43420</v>
      </c>
      <c r="H353" s="4">
        <v>43433</v>
      </c>
      <c r="I353">
        <f t="shared" si="40"/>
        <v>13</v>
      </c>
      <c r="J353">
        <f t="shared" si="41"/>
        <v>0</v>
      </c>
      <c r="M353">
        <f t="shared" si="42"/>
        <v>0</v>
      </c>
      <c r="N353">
        <f t="shared" si="43"/>
        <v>0</v>
      </c>
      <c r="O353">
        <f t="shared" si="44"/>
        <v>0</v>
      </c>
      <c r="P353">
        <f t="shared" si="45"/>
        <v>0</v>
      </c>
      <c r="Q353">
        <f t="shared" si="46"/>
        <v>0</v>
      </c>
      <c r="R353">
        <f t="shared" si="47"/>
        <v>0</v>
      </c>
      <c r="V353">
        <f>VLOOKUP(A353,'MARGIN REQUIREMNT'!$A$3:$M$210,13,0)</f>
        <v>0.18704999999999999</v>
      </c>
    </row>
    <row r="354" spans="1:22" x14ac:dyDescent="0.2">
      <c r="A354" t="s">
        <v>194</v>
      </c>
      <c r="B354" s="1" t="s">
        <v>347</v>
      </c>
      <c r="C354">
        <v>1</v>
      </c>
      <c r="D354" t="s">
        <v>407</v>
      </c>
      <c r="G354" s="4">
        <v>43420</v>
      </c>
      <c r="H354" s="4">
        <v>43433</v>
      </c>
      <c r="I354">
        <f t="shared" si="40"/>
        <v>13</v>
      </c>
      <c r="J354">
        <f t="shared" si="41"/>
        <v>0</v>
      </c>
      <c r="M354">
        <f t="shared" si="42"/>
        <v>0</v>
      </c>
      <c r="N354">
        <f t="shared" si="43"/>
        <v>0</v>
      </c>
      <c r="O354">
        <f t="shared" si="44"/>
        <v>0</v>
      </c>
      <c r="P354">
        <f t="shared" si="45"/>
        <v>0</v>
      </c>
      <c r="Q354">
        <f t="shared" si="46"/>
        <v>0</v>
      </c>
      <c r="R354">
        <f t="shared" si="47"/>
        <v>0</v>
      </c>
      <c r="V354">
        <f>VLOOKUP(A354,'MARGIN REQUIREMNT'!$A$3:$M$210,13,0)</f>
        <v>0.18704999999999999</v>
      </c>
    </row>
    <row r="355" spans="1:22" x14ac:dyDescent="0.2">
      <c r="A355" t="s">
        <v>195</v>
      </c>
      <c r="B355" s="1" t="s">
        <v>337</v>
      </c>
      <c r="C355">
        <v>10</v>
      </c>
      <c r="D355" t="s">
        <v>406</v>
      </c>
      <c r="G355" s="4">
        <v>43420</v>
      </c>
      <c r="H355" s="4">
        <v>43433</v>
      </c>
      <c r="I355">
        <f t="shared" si="40"/>
        <v>13</v>
      </c>
      <c r="J355">
        <f t="shared" si="41"/>
        <v>0</v>
      </c>
      <c r="M355">
        <f t="shared" si="42"/>
        <v>0</v>
      </c>
      <c r="N355">
        <f t="shared" si="43"/>
        <v>0</v>
      </c>
      <c r="O355">
        <f t="shared" si="44"/>
        <v>0</v>
      </c>
      <c r="P355">
        <f t="shared" si="45"/>
        <v>0</v>
      </c>
      <c r="Q355">
        <f t="shared" si="46"/>
        <v>0</v>
      </c>
      <c r="R355">
        <f t="shared" si="47"/>
        <v>0</v>
      </c>
      <c r="V355">
        <f>VLOOKUP(A355,'MARGIN REQUIREMNT'!$A$3:$M$210,13,0)</f>
        <v>2.7145499999999996</v>
      </c>
    </row>
    <row r="356" spans="1:22" x14ac:dyDescent="0.2">
      <c r="A356" t="s">
        <v>195</v>
      </c>
      <c r="B356" s="1" t="s">
        <v>337</v>
      </c>
      <c r="C356">
        <v>10</v>
      </c>
      <c r="D356" t="s">
        <v>407</v>
      </c>
      <c r="G356" s="4">
        <v>43420</v>
      </c>
      <c r="H356" s="4">
        <v>43433</v>
      </c>
      <c r="I356">
        <f t="shared" si="40"/>
        <v>13</v>
      </c>
      <c r="J356">
        <f t="shared" si="41"/>
        <v>0</v>
      </c>
      <c r="M356">
        <f t="shared" si="42"/>
        <v>0</v>
      </c>
      <c r="N356">
        <f t="shared" si="43"/>
        <v>0</v>
      </c>
      <c r="O356">
        <f t="shared" si="44"/>
        <v>0</v>
      </c>
      <c r="P356">
        <f t="shared" si="45"/>
        <v>0</v>
      </c>
      <c r="Q356">
        <f t="shared" si="46"/>
        <v>0</v>
      </c>
      <c r="R356">
        <f t="shared" si="47"/>
        <v>0</v>
      </c>
      <c r="V356">
        <f>VLOOKUP(A356,'MARGIN REQUIREMNT'!$A$3:$M$210,13,0)</f>
        <v>2.7145499999999996</v>
      </c>
    </row>
    <row r="357" spans="1:22" x14ac:dyDescent="0.2">
      <c r="A357" t="s">
        <v>196</v>
      </c>
      <c r="B357" s="1" t="s">
        <v>338</v>
      </c>
      <c r="C357">
        <v>20</v>
      </c>
      <c r="D357" t="s">
        <v>406</v>
      </c>
      <c r="G357" s="4">
        <v>43420</v>
      </c>
      <c r="H357" s="4">
        <v>43433</v>
      </c>
      <c r="I357">
        <f t="shared" si="40"/>
        <v>13</v>
      </c>
      <c r="J357">
        <f t="shared" si="41"/>
        <v>0</v>
      </c>
      <c r="M357">
        <f t="shared" si="42"/>
        <v>0</v>
      </c>
      <c r="N357">
        <f t="shared" si="43"/>
        <v>0</v>
      </c>
      <c r="O357">
        <f t="shared" si="44"/>
        <v>0</v>
      </c>
      <c r="P357">
        <f t="shared" si="45"/>
        <v>0</v>
      </c>
      <c r="Q357">
        <f t="shared" si="46"/>
        <v>0</v>
      </c>
      <c r="R357">
        <f t="shared" si="47"/>
        <v>0</v>
      </c>
      <c r="V357">
        <f>VLOOKUP(A357,'MARGIN REQUIREMNT'!$A$3:$M$210,13,0)</f>
        <v>6.1679999999999993</v>
      </c>
    </row>
    <row r="358" spans="1:22" x14ac:dyDescent="0.2">
      <c r="A358" t="s">
        <v>196</v>
      </c>
      <c r="B358" s="1" t="s">
        <v>338</v>
      </c>
      <c r="C358">
        <v>20</v>
      </c>
      <c r="D358" t="s">
        <v>407</v>
      </c>
      <c r="G358" s="4">
        <v>43420</v>
      </c>
      <c r="H358" s="4">
        <v>43433</v>
      </c>
      <c r="I358">
        <f t="shared" si="40"/>
        <v>13</v>
      </c>
      <c r="J358">
        <f t="shared" si="41"/>
        <v>0</v>
      </c>
      <c r="M358">
        <f t="shared" si="42"/>
        <v>0</v>
      </c>
      <c r="N358">
        <f t="shared" si="43"/>
        <v>0</v>
      </c>
      <c r="O358">
        <f t="shared" si="44"/>
        <v>0</v>
      </c>
      <c r="P358">
        <f t="shared" si="45"/>
        <v>0</v>
      </c>
      <c r="Q358">
        <f t="shared" si="46"/>
        <v>0</v>
      </c>
      <c r="R358">
        <f t="shared" si="47"/>
        <v>0</v>
      </c>
      <c r="V358">
        <f>VLOOKUP(A358,'MARGIN REQUIREMNT'!$A$3:$M$210,13,0)</f>
        <v>6.1679999999999993</v>
      </c>
    </row>
    <row r="359" spans="1:22" x14ac:dyDescent="0.2">
      <c r="A359" t="s">
        <v>197</v>
      </c>
      <c r="B359" s="1" t="s">
        <v>339</v>
      </c>
      <c r="C359">
        <v>5</v>
      </c>
      <c r="D359" t="s">
        <v>406</v>
      </c>
      <c r="G359" s="4">
        <v>43420</v>
      </c>
      <c r="H359" s="4">
        <v>43433</v>
      </c>
      <c r="I359">
        <f t="shared" si="40"/>
        <v>13</v>
      </c>
      <c r="J359">
        <f t="shared" si="41"/>
        <v>0</v>
      </c>
      <c r="M359">
        <f t="shared" si="42"/>
        <v>0</v>
      </c>
      <c r="N359">
        <f t="shared" si="43"/>
        <v>0</v>
      </c>
      <c r="O359">
        <f t="shared" si="44"/>
        <v>0</v>
      </c>
      <c r="P359">
        <f t="shared" si="45"/>
        <v>0</v>
      </c>
      <c r="Q359">
        <f t="shared" si="46"/>
        <v>0</v>
      </c>
      <c r="R359">
        <f t="shared" si="47"/>
        <v>0</v>
      </c>
      <c r="V359">
        <f>VLOOKUP(A359,'MARGIN REQUIREMNT'!$A$3:$M$210,13,0)</f>
        <v>1.6245749999999999</v>
      </c>
    </row>
    <row r="360" spans="1:22" x14ac:dyDescent="0.2">
      <c r="A360" t="s">
        <v>197</v>
      </c>
      <c r="B360" s="1" t="s">
        <v>339</v>
      </c>
      <c r="C360">
        <v>5</v>
      </c>
      <c r="D360" t="s">
        <v>407</v>
      </c>
      <c r="G360" s="4">
        <v>43420</v>
      </c>
      <c r="H360" s="4">
        <v>43433</v>
      </c>
      <c r="I360">
        <f t="shared" si="40"/>
        <v>13</v>
      </c>
      <c r="J360">
        <f t="shared" si="41"/>
        <v>0</v>
      </c>
      <c r="M360">
        <f t="shared" si="42"/>
        <v>0</v>
      </c>
      <c r="N360">
        <f t="shared" si="43"/>
        <v>0</v>
      </c>
      <c r="O360">
        <f t="shared" si="44"/>
        <v>0</v>
      </c>
      <c r="P360">
        <f t="shared" si="45"/>
        <v>0</v>
      </c>
      <c r="Q360">
        <f t="shared" si="46"/>
        <v>0</v>
      </c>
      <c r="R360">
        <f t="shared" si="47"/>
        <v>0</v>
      </c>
      <c r="V360">
        <f>VLOOKUP(A360,'MARGIN REQUIREMNT'!$A$3:$M$210,13,0)</f>
        <v>1.6245749999999999</v>
      </c>
    </row>
    <row r="361" spans="1:22" x14ac:dyDescent="0.2">
      <c r="A361" t="s">
        <v>198</v>
      </c>
      <c r="B361" s="1" t="s">
        <v>340</v>
      </c>
      <c r="C361">
        <v>100</v>
      </c>
      <c r="D361" t="s">
        <v>406</v>
      </c>
      <c r="G361" s="4">
        <v>43420</v>
      </c>
      <c r="H361" s="4">
        <v>43433</v>
      </c>
      <c r="I361">
        <f t="shared" si="40"/>
        <v>13</v>
      </c>
      <c r="J361">
        <f t="shared" si="41"/>
        <v>0</v>
      </c>
      <c r="M361">
        <f t="shared" si="42"/>
        <v>0</v>
      </c>
      <c r="N361">
        <f t="shared" si="43"/>
        <v>0</v>
      </c>
      <c r="O361">
        <f t="shared" si="44"/>
        <v>0</v>
      </c>
      <c r="P361">
        <f t="shared" si="45"/>
        <v>0</v>
      </c>
      <c r="Q361">
        <f t="shared" si="46"/>
        <v>0</v>
      </c>
      <c r="R361">
        <f t="shared" si="47"/>
        <v>0</v>
      </c>
      <c r="V361">
        <f>VLOOKUP(A361,'MARGIN REQUIREMNT'!$A$3:$M$210,13,0)</f>
        <v>18.257100000000001</v>
      </c>
    </row>
    <row r="362" spans="1:22" x14ac:dyDescent="0.2">
      <c r="A362" t="s">
        <v>198</v>
      </c>
      <c r="B362" s="1" t="s">
        <v>340</v>
      </c>
      <c r="C362">
        <v>100</v>
      </c>
      <c r="D362" t="s">
        <v>407</v>
      </c>
      <c r="G362" s="4">
        <v>43420</v>
      </c>
      <c r="H362" s="4">
        <v>43433</v>
      </c>
      <c r="I362">
        <f t="shared" si="40"/>
        <v>13</v>
      </c>
      <c r="J362">
        <f t="shared" si="41"/>
        <v>0</v>
      </c>
      <c r="M362">
        <f t="shared" si="42"/>
        <v>0</v>
      </c>
      <c r="N362">
        <f t="shared" si="43"/>
        <v>0</v>
      </c>
      <c r="O362">
        <f t="shared" si="44"/>
        <v>0</v>
      </c>
      <c r="P362">
        <f t="shared" si="45"/>
        <v>0</v>
      </c>
      <c r="Q362">
        <f t="shared" si="46"/>
        <v>0</v>
      </c>
      <c r="R362">
        <f t="shared" si="47"/>
        <v>0</v>
      </c>
      <c r="V362">
        <f>VLOOKUP(A362,'MARGIN REQUIREMNT'!$A$3:$M$210,13,0)</f>
        <v>18.257100000000001</v>
      </c>
    </row>
    <row r="363" spans="1:22" x14ac:dyDescent="0.2">
      <c r="A363" t="s">
        <v>199</v>
      </c>
      <c r="B363" s="1" t="s">
        <v>336</v>
      </c>
      <c r="C363">
        <v>2.5</v>
      </c>
      <c r="D363" t="s">
        <v>406</v>
      </c>
      <c r="G363" s="4">
        <v>43420</v>
      </c>
      <c r="H363" s="4">
        <v>43433</v>
      </c>
      <c r="I363">
        <f t="shared" si="40"/>
        <v>13</v>
      </c>
      <c r="J363">
        <f t="shared" si="41"/>
        <v>0</v>
      </c>
      <c r="M363">
        <f t="shared" si="42"/>
        <v>0</v>
      </c>
      <c r="N363">
        <f t="shared" si="43"/>
        <v>0</v>
      </c>
      <c r="O363">
        <f t="shared" si="44"/>
        <v>0</v>
      </c>
      <c r="P363">
        <f t="shared" si="45"/>
        <v>0</v>
      </c>
      <c r="Q363">
        <f t="shared" si="46"/>
        <v>0</v>
      </c>
      <c r="R363">
        <f t="shared" si="47"/>
        <v>0</v>
      </c>
      <c r="V363">
        <f>VLOOKUP(A363,'MARGIN REQUIREMNT'!$A$3:$M$210,13,0)</f>
        <v>0.45840000000000003</v>
      </c>
    </row>
    <row r="364" spans="1:22" x14ac:dyDescent="0.2">
      <c r="A364" t="s">
        <v>199</v>
      </c>
      <c r="B364" s="1" t="s">
        <v>336</v>
      </c>
      <c r="C364">
        <v>2.5</v>
      </c>
      <c r="D364" t="s">
        <v>407</v>
      </c>
      <c r="G364" s="4">
        <v>43420</v>
      </c>
      <c r="H364" s="4">
        <v>43433</v>
      </c>
      <c r="I364">
        <f t="shared" si="40"/>
        <v>13</v>
      </c>
      <c r="J364">
        <f t="shared" si="41"/>
        <v>0</v>
      </c>
      <c r="M364">
        <f t="shared" si="42"/>
        <v>0</v>
      </c>
      <c r="N364">
        <f t="shared" si="43"/>
        <v>0</v>
      </c>
      <c r="O364">
        <f t="shared" si="44"/>
        <v>0</v>
      </c>
      <c r="P364">
        <f t="shared" si="45"/>
        <v>0</v>
      </c>
      <c r="Q364">
        <f t="shared" si="46"/>
        <v>0</v>
      </c>
      <c r="R364">
        <f t="shared" si="47"/>
        <v>0</v>
      </c>
      <c r="V364">
        <f>VLOOKUP(A364,'MARGIN REQUIREMNT'!$A$3:$M$210,13,0)</f>
        <v>0.45840000000000003</v>
      </c>
    </row>
    <row r="365" spans="1:22" x14ac:dyDescent="0.2">
      <c r="A365" t="s">
        <v>200</v>
      </c>
      <c r="B365" s="1" t="s">
        <v>268</v>
      </c>
      <c r="C365">
        <v>20</v>
      </c>
      <c r="D365" t="s">
        <v>406</v>
      </c>
      <c r="G365" s="4">
        <v>43420</v>
      </c>
      <c r="H365" s="4">
        <v>43433</v>
      </c>
      <c r="I365">
        <f t="shared" si="40"/>
        <v>13</v>
      </c>
      <c r="J365">
        <f t="shared" si="41"/>
        <v>0</v>
      </c>
      <c r="M365">
        <f t="shared" si="42"/>
        <v>0</v>
      </c>
      <c r="N365">
        <f t="shared" si="43"/>
        <v>0</v>
      </c>
      <c r="O365">
        <f t="shared" si="44"/>
        <v>0</v>
      </c>
      <c r="P365">
        <f t="shared" si="45"/>
        <v>0</v>
      </c>
      <c r="Q365">
        <f t="shared" si="46"/>
        <v>0</v>
      </c>
      <c r="R365">
        <f t="shared" si="47"/>
        <v>0</v>
      </c>
      <c r="V365">
        <f>VLOOKUP(A365,'MARGIN REQUIREMNT'!$A$3:$M$210,13,0)</f>
        <v>3.4875750000000001</v>
      </c>
    </row>
    <row r="366" spans="1:22" x14ac:dyDescent="0.2">
      <c r="A366" t="s">
        <v>200</v>
      </c>
      <c r="B366" s="1" t="s">
        <v>268</v>
      </c>
      <c r="C366">
        <v>20</v>
      </c>
      <c r="D366" t="s">
        <v>407</v>
      </c>
      <c r="G366" s="4">
        <v>43420</v>
      </c>
      <c r="H366" s="4">
        <v>43433</v>
      </c>
      <c r="I366">
        <f t="shared" si="40"/>
        <v>13</v>
      </c>
      <c r="J366">
        <f t="shared" si="41"/>
        <v>0</v>
      </c>
      <c r="M366">
        <f t="shared" si="42"/>
        <v>0</v>
      </c>
      <c r="N366">
        <f t="shared" si="43"/>
        <v>0</v>
      </c>
      <c r="O366">
        <f t="shared" si="44"/>
        <v>0</v>
      </c>
      <c r="P366">
        <f t="shared" si="45"/>
        <v>0</v>
      </c>
      <c r="Q366">
        <f t="shared" si="46"/>
        <v>0</v>
      </c>
      <c r="R366">
        <f t="shared" si="47"/>
        <v>0</v>
      </c>
      <c r="V366">
        <f>VLOOKUP(A366,'MARGIN REQUIREMNT'!$A$3:$M$210,13,0)</f>
        <v>3.4875750000000001</v>
      </c>
    </row>
    <row r="367" spans="1:22" x14ac:dyDescent="0.2">
      <c r="A367" t="s">
        <v>201</v>
      </c>
      <c r="B367" s="1" t="s">
        <v>335</v>
      </c>
      <c r="C367">
        <v>5</v>
      </c>
      <c r="D367" t="s">
        <v>406</v>
      </c>
      <c r="G367" s="4">
        <v>43420</v>
      </c>
      <c r="H367" s="4">
        <v>43433</v>
      </c>
      <c r="I367">
        <f t="shared" si="40"/>
        <v>13</v>
      </c>
      <c r="J367">
        <f t="shared" si="41"/>
        <v>0</v>
      </c>
      <c r="M367">
        <f t="shared" si="42"/>
        <v>0</v>
      </c>
      <c r="N367">
        <f t="shared" si="43"/>
        <v>0</v>
      </c>
      <c r="O367">
        <f t="shared" si="44"/>
        <v>0</v>
      </c>
      <c r="P367">
        <f t="shared" si="45"/>
        <v>0</v>
      </c>
      <c r="Q367">
        <f t="shared" si="46"/>
        <v>0</v>
      </c>
      <c r="R367">
        <f t="shared" si="47"/>
        <v>0</v>
      </c>
      <c r="V367">
        <f>VLOOKUP(A367,'MARGIN REQUIREMNT'!$A$3:$M$210,13,0)</f>
        <v>1.1079085714285715</v>
      </c>
    </row>
    <row r="368" spans="1:22" x14ac:dyDescent="0.2">
      <c r="A368" t="s">
        <v>201</v>
      </c>
      <c r="B368" s="1" t="s">
        <v>335</v>
      </c>
      <c r="C368">
        <v>5</v>
      </c>
      <c r="D368" t="s">
        <v>407</v>
      </c>
      <c r="G368" s="4">
        <v>43420</v>
      </c>
      <c r="H368" s="4">
        <v>43433</v>
      </c>
      <c r="I368">
        <f t="shared" si="40"/>
        <v>13</v>
      </c>
      <c r="J368">
        <f t="shared" si="41"/>
        <v>0</v>
      </c>
      <c r="M368">
        <f t="shared" si="42"/>
        <v>0</v>
      </c>
      <c r="N368">
        <f t="shared" si="43"/>
        <v>0</v>
      </c>
      <c r="O368">
        <f t="shared" si="44"/>
        <v>0</v>
      </c>
      <c r="P368">
        <f t="shared" si="45"/>
        <v>0</v>
      </c>
      <c r="Q368">
        <f t="shared" si="46"/>
        <v>0</v>
      </c>
      <c r="R368">
        <f t="shared" si="47"/>
        <v>0</v>
      </c>
      <c r="V368">
        <f>VLOOKUP(A368,'MARGIN REQUIREMNT'!$A$3:$M$210,13,0)</f>
        <v>1.1079085714285715</v>
      </c>
    </row>
    <row r="369" spans="1:22" x14ac:dyDescent="0.2">
      <c r="A369" t="s">
        <v>203</v>
      </c>
      <c r="B369" s="1" t="s">
        <v>333</v>
      </c>
      <c r="C369">
        <v>10</v>
      </c>
      <c r="D369" t="s">
        <v>406</v>
      </c>
      <c r="G369" s="4">
        <v>43420</v>
      </c>
      <c r="H369" s="4">
        <v>43433</v>
      </c>
      <c r="I369">
        <f t="shared" si="40"/>
        <v>13</v>
      </c>
      <c r="J369">
        <f t="shared" si="41"/>
        <v>0</v>
      </c>
      <c r="M369">
        <f t="shared" si="42"/>
        <v>0</v>
      </c>
      <c r="N369">
        <f t="shared" si="43"/>
        <v>0</v>
      </c>
      <c r="O369">
        <f t="shared" si="44"/>
        <v>0</v>
      </c>
      <c r="P369">
        <f t="shared" si="45"/>
        <v>0</v>
      </c>
      <c r="Q369">
        <f t="shared" si="46"/>
        <v>0</v>
      </c>
      <c r="R369">
        <f t="shared" si="47"/>
        <v>0</v>
      </c>
      <c r="V369">
        <f>VLOOKUP(A369,'MARGIN REQUIREMNT'!$A$3:$M$210,13,0)</f>
        <v>2.671125</v>
      </c>
    </row>
    <row r="370" spans="1:22" x14ac:dyDescent="0.2">
      <c r="A370" t="s">
        <v>203</v>
      </c>
      <c r="B370" s="1" t="s">
        <v>333</v>
      </c>
      <c r="C370">
        <v>10</v>
      </c>
      <c r="D370" t="s">
        <v>407</v>
      </c>
      <c r="G370" s="4">
        <v>43420</v>
      </c>
      <c r="H370" s="4">
        <v>43433</v>
      </c>
      <c r="I370">
        <f t="shared" si="40"/>
        <v>13</v>
      </c>
      <c r="J370">
        <f t="shared" si="41"/>
        <v>0</v>
      </c>
      <c r="M370">
        <f t="shared" si="42"/>
        <v>0</v>
      </c>
      <c r="N370">
        <f t="shared" si="43"/>
        <v>0</v>
      </c>
      <c r="O370">
        <f t="shared" si="44"/>
        <v>0</v>
      </c>
      <c r="P370">
        <f t="shared" si="45"/>
        <v>0</v>
      </c>
      <c r="Q370">
        <f t="shared" si="46"/>
        <v>0</v>
      </c>
      <c r="R370">
        <f t="shared" si="47"/>
        <v>0</v>
      </c>
      <c r="V370">
        <f>VLOOKUP(A370,'MARGIN REQUIREMNT'!$A$3:$M$210,13,0)</f>
        <v>2.671125</v>
      </c>
    </row>
    <row r="371" spans="1:22" x14ac:dyDescent="0.2">
      <c r="A371" t="s">
        <v>204</v>
      </c>
      <c r="B371" s="1" t="s">
        <v>334</v>
      </c>
      <c r="C371">
        <v>5</v>
      </c>
      <c r="D371" t="s">
        <v>406</v>
      </c>
      <c r="G371" s="4">
        <v>43420</v>
      </c>
      <c r="H371" s="4">
        <v>43433</v>
      </c>
      <c r="I371">
        <f t="shared" si="40"/>
        <v>13</v>
      </c>
      <c r="J371">
        <f t="shared" si="41"/>
        <v>0</v>
      </c>
      <c r="M371">
        <f t="shared" si="42"/>
        <v>0</v>
      </c>
      <c r="N371">
        <f t="shared" si="43"/>
        <v>0</v>
      </c>
      <c r="O371">
        <f t="shared" si="44"/>
        <v>0</v>
      </c>
      <c r="P371">
        <f t="shared" si="45"/>
        <v>0</v>
      </c>
      <c r="Q371">
        <f t="shared" si="46"/>
        <v>0</v>
      </c>
      <c r="R371">
        <f t="shared" si="47"/>
        <v>0</v>
      </c>
      <c r="V371">
        <f>VLOOKUP(A371,'MARGIN REQUIREMNT'!$A$3:$M$210,13,0)</f>
        <v>1.5618749999999999</v>
      </c>
    </row>
    <row r="372" spans="1:22" x14ac:dyDescent="0.2">
      <c r="A372" t="s">
        <v>204</v>
      </c>
      <c r="B372" s="1" t="s">
        <v>334</v>
      </c>
      <c r="C372">
        <v>5</v>
      </c>
      <c r="D372" t="s">
        <v>407</v>
      </c>
      <c r="G372" s="4">
        <v>43420</v>
      </c>
      <c r="H372" s="4">
        <v>43433</v>
      </c>
      <c r="I372">
        <f t="shared" si="40"/>
        <v>13</v>
      </c>
      <c r="J372">
        <f t="shared" si="41"/>
        <v>0</v>
      </c>
      <c r="M372">
        <f t="shared" si="42"/>
        <v>0</v>
      </c>
      <c r="N372">
        <f t="shared" si="43"/>
        <v>0</v>
      </c>
      <c r="O372">
        <f t="shared" si="44"/>
        <v>0</v>
      </c>
      <c r="P372">
        <f t="shared" si="45"/>
        <v>0</v>
      </c>
      <c r="Q372">
        <f t="shared" si="46"/>
        <v>0</v>
      </c>
      <c r="R372">
        <f t="shared" si="47"/>
        <v>0</v>
      </c>
      <c r="V372">
        <f>VLOOKUP(A372,'MARGIN REQUIREMNT'!$A$3:$M$210,13,0)</f>
        <v>1.5618749999999999</v>
      </c>
    </row>
    <row r="373" spans="1:22" x14ac:dyDescent="0.2">
      <c r="A373" t="s">
        <v>205</v>
      </c>
      <c r="B373" s="1" t="s">
        <v>332</v>
      </c>
      <c r="C373">
        <v>10</v>
      </c>
      <c r="D373" t="s">
        <v>406</v>
      </c>
      <c r="G373" s="4">
        <v>43420</v>
      </c>
      <c r="H373" s="4">
        <v>43433</v>
      </c>
      <c r="I373">
        <f t="shared" si="40"/>
        <v>13</v>
      </c>
      <c r="J373">
        <f t="shared" si="41"/>
        <v>0</v>
      </c>
      <c r="M373">
        <f t="shared" si="42"/>
        <v>0</v>
      </c>
      <c r="N373">
        <f t="shared" si="43"/>
        <v>0</v>
      </c>
      <c r="O373">
        <f t="shared" si="44"/>
        <v>0</v>
      </c>
      <c r="P373">
        <f t="shared" si="45"/>
        <v>0</v>
      </c>
      <c r="Q373">
        <f t="shared" si="46"/>
        <v>0</v>
      </c>
      <c r="R373">
        <f t="shared" si="47"/>
        <v>0</v>
      </c>
      <c r="V373">
        <f>VLOOKUP(A373,'MARGIN REQUIREMNT'!$A$3:$M$210,13,0)</f>
        <v>2.7389999999999999</v>
      </c>
    </row>
    <row r="374" spans="1:22" x14ac:dyDescent="0.2">
      <c r="A374" t="s">
        <v>205</v>
      </c>
      <c r="B374" s="1" t="s">
        <v>332</v>
      </c>
      <c r="C374">
        <v>10</v>
      </c>
      <c r="D374" t="s">
        <v>407</v>
      </c>
      <c r="G374" s="4">
        <v>43420</v>
      </c>
      <c r="H374" s="4">
        <v>43433</v>
      </c>
      <c r="I374">
        <f t="shared" si="40"/>
        <v>13</v>
      </c>
      <c r="J374">
        <f t="shared" si="41"/>
        <v>0</v>
      </c>
      <c r="M374">
        <f t="shared" si="42"/>
        <v>0</v>
      </c>
      <c r="N374">
        <f t="shared" si="43"/>
        <v>0</v>
      </c>
      <c r="O374">
        <f t="shared" si="44"/>
        <v>0</v>
      </c>
      <c r="P374">
        <f t="shared" si="45"/>
        <v>0</v>
      </c>
      <c r="Q374">
        <f t="shared" si="46"/>
        <v>0</v>
      </c>
      <c r="R374">
        <f t="shared" si="47"/>
        <v>0</v>
      </c>
      <c r="V374">
        <f>VLOOKUP(A374,'MARGIN REQUIREMNT'!$A$3:$M$210,13,0)</f>
        <v>2.7389999999999999</v>
      </c>
    </row>
    <row r="375" spans="1:22" x14ac:dyDescent="0.2">
      <c r="A375" t="s">
        <v>206</v>
      </c>
      <c r="B375" s="1" t="s">
        <v>331</v>
      </c>
      <c r="C375">
        <v>5</v>
      </c>
      <c r="D375" t="s">
        <v>406</v>
      </c>
      <c r="G375" s="4">
        <v>43420</v>
      </c>
      <c r="H375" s="4">
        <v>43433</v>
      </c>
      <c r="I375">
        <f t="shared" si="40"/>
        <v>13</v>
      </c>
      <c r="J375">
        <f t="shared" si="41"/>
        <v>0</v>
      </c>
      <c r="M375">
        <f t="shared" si="42"/>
        <v>0</v>
      </c>
      <c r="N375">
        <f t="shared" si="43"/>
        <v>0</v>
      </c>
      <c r="O375">
        <f t="shared" si="44"/>
        <v>0</v>
      </c>
      <c r="P375">
        <f t="shared" si="45"/>
        <v>0</v>
      </c>
      <c r="Q375">
        <f t="shared" si="46"/>
        <v>0</v>
      </c>
      <c r="R375">
        <f t="shared" si="47"/>
        <v>0</v>
      </c>
      <c r="V375">
        <f>VLOOKUP(A375,'MARGIN REQUIREMNT'!$A$3:$M$210,13,0)</f>
        <v>1.6559408571428571</v>
      </c>
    </row>
    <row r="376" spans="1:22" x14ac:dyDescent="0.2">
      <c r="A376" t="s">
        <v>206</v>
      </c>
      <c r="B376" s="1" t="s">
        <v>331</v>
      </c>
      <c r="C376">
        <v>5</v>
      </c>
      <c r="D376" t="s">
        <v>407</v>
      </c>
      <c r="G376" s="4">
        <v>43420</v>
      </c>
      <c r="H376" s="4">
        <v>43433</v>
      </c>
      <c r="I376">
        <f t="shared" si="40"/>
        <v>13</v>
      </c>
      <c r="J376">
        <f t="shared" si="41"/>
        <v>0</v>
      </c>
      <c r="M376">
        <f t="shared" si="42"/>
        <v>0</v>
      </c>
      <c r="N376">
        <f t="shared" si="43"/>
        <v>0</v>
      </c>
      <c r="O376">
        <f t="shared" si="44"/>
        <v>0</v>
      </c>
      <c r="P376">
        <f t="shared" si="45"/>
        <v>0</v>
      </c>
      <c r="Q376">
        <f t="shared" si="46"/>
        <v>0</v>
      </c>
      <c r="R376">
        <f t="shared" si="47"/>
        <v>0</v>
      </c>
      <c r="V376">
        <f>VLOOKUP(A376,'MARGIN REQUIREMNT'!$A$3:$M$210,13,0)</f>
        <v>1.6559408571428571</v>
      </c>
    </row>
    <row r="377" spans="1:22" x14ac:dyDescent="0.2">
      <c r="A377" t="s">
        <v>207</v>
      </c>
      <c r="B377" s="1" t="s">
        <v>330</v>
      </c>
      <c r="C377">
        <v>10</v>
      </c>
      <c r="D377" t="s">
        <v>406</v>
      </c>
      <c r="G377" s="4">
        <v>43420</v>
      </c>
      <c r="H377" s="4">
        <v>43433</v>
      </c>
      <c r="I377">
        <f t="shared" si="40"/>
        <v>13</v>
      </c>
      <c r="J377">
        <f t="shared" si="41"/>
        <v>0</v>
      </c>
      <c r="M377">
        <f t="shared" si="42"/>
        <v>0</v>
      </c>
      <c r="N377">
        <f t="shared" si="43"/>
        <v>0</v>
      </c>
      <c r="O377">
        <f t="shared" si="44"/>
        <v>0</v>
      </c>
      <c r="P377">
        <f t="shared" si="45"/>
        <v>0</v>
      </c>
      <c r="Q377">
        <f t="shared" si="46"/>
        <v>0</v>
      </c>
      <c r="R377">
        <f t="shared" si="47"/>
        <v>0</v>
      </c>
      <c r="V377">
        <f>VLOOKUP(A377,'MARGIN REQUIREMNT'!$A$3:$M$210,13,0)</f>
        <v>2.1634499999999997</v>
      </c>
    </row>
    <row r="378" spans="1:22" x14ac:dyDescent="0.2">
      <c r="A378" t="s">
        <v>207</v>
      </c>
      <c r="B378" s="1" t="s">
        <v>330</v>
      </c>
      <c r="C378">
        <v>10</v>
      </c>
      <c r="D378" t="s">
        <v>407</v>
      </c>
      <c r="G378" s="4">
        <v>43420</v>
      </c>
      <c r="H378" s="4">
        <v>43433</v>
      </c>
      <c r="I378">
        <f t="shared" si="40"/>
        <v>13</v>
      </c>
      <c r="J378">
        <f t="shared" si="41"/>
        <v>0</v>
      </c>
      <c r="M378">
        <f t="shared" si="42"/>
        <v>0</v>
      </c>
      <c r="N378">
        <f t="shared" si="43"/>
        <v>0</v>
      </c>
      <c r="O378">
        <f t="shared" si="44"/>
        <v>0</v>
      </c>
      <c r="P378">
        <f t="shared" si="45"/>
        <v>0</v>
      </c>
      <c r="Q378">
        <f t="shared" si="46"/>
        <v>0</v>
      </c>
      <c r="R378">
        <f t="shared" si="47"/>
        <v>0</v>
      </c>
      <c r="V378">
        <f>VLOOKUP(A378,'MARGIN REQUIREMNT'!$A$3:$M$210,13,0)</f>
        <v>2.1634499999999997</v>
      </c>
    </row>
  </sheetData>
  <autoFilter ref="A2:V378" xr:uid="{00000000-0009-0000-0000-000003000000}">
    <sortState ref="A3:V402">
      <sortCondition ref="A2:A402"/>
    </sortState>
  </autoFilter>
  <hyperlinks>
    <hyperlink ref="B3" r:id="rId1" xr:uid="{00000000-0004-0000-0300-000000000000}"/>
    <hyperlink ref="B6" r:id="rId2" xr:uid="{00000000-0004-0000-0300-000001000000}"/>
    <hyperlink ref="B8" r:id="rId3" xr:uid="{00000000-0004-0000-0300-000002000000}"/>
    <hyperlink ref="B10" r:id="rId4" xr:uid="{00000000-0004-0000-0300-000003000000}"/>
    <hyperlink ref="B12" r:id="rId5" xr:uid="{00000000-0004-0000-0300-000004000000}"/>
    <hyperlink ref="B14" r:id="rId6" xr:uid="{00000000-0004-0000-0300-000005000000}"/>
    <hyperlink ref="B16" r:id="rId7" xr:uid="{00000000-0004-0000-0300-000006000000}"/>
    <hyperlink ref="B18" r:id="rId8" xr:uid="{00000000-0004-0000-0300-000007000000}"/>
    <hyperlink ref="B20" r:id="rId9" xr:uid="{00000000-0004-0000-0300-000008000000}"/>
    <hyperlink ref="B24" r:id="rId10" xr:uid="{00000000-0004-0000-0300-000009000000}"/>
    <hyperlink ref="B22" r:id="rId11" xr:uid="{00000000-0004-0000-0300-00000A000000}"/>
    <hyperlink ref="B26" r:id="rId12" xr:uid="{00000000-0004-0000-0300-00000B000000}"/>
    <hyperlink ref="B28" r:id="rId13" xr:uid="{00000000-0004-0000-0300-00000C000000}"/>
    <hyperlink ref="B30" r:id="rId14" xr:uid="{00000000-0004-0000-0300-00000D000000}"/>
    <hyperlink ref="B32" r:id="rId15" xr:uid="{00000000-0004-0000-0300-00000E000000}"/>
    <hyperlink ref="B34" r:id="rId16" xr:uid="{00000000-0004-0000-0300-00000F000000}"/>
    <hyperlink ref="B36" r:id="rId17" xr:uid="{00000000-0004-0000-0300-000010000000}"/>
    <hyperlink ref="B38" r:id="rId18" xr:uid="{00000000-0004-0000-0300-000011000000}"/>
    <hyperlink ref="B40" r:id="rId19" xr:uid="{00000000-0004-0000-0300-000012000000}"/>
    <hyperlink ref="B42" r:id="rId20" xr:uid="{00000000-0004-0000-0300-000013000000}"/>
    <hyperlink ref="B44" r:id="rId21" xr:uid="{00000000-0004-0000-0300-000014000000}"/>
    <hyperlink ref="B46" r:id="rId22" xr:uid="{00000000-0004-0000-0300-000015000000}"/>
    <hyperlink ref="B48" r:id="rId23" xr:uid="{00000000-0004-0000-0300-000016000000}"/>
    <hyperlink ref="B50" r:id="rId24" xr:uid="{00000000-0004-0000-0300-000017000000}"/>
    <hyperlink ref="B52" r:id="rId25" xr:uid="{00000000-0004-0000-0300-000018000000}"/>
    <hyperlink ref="B54" r:id="rId26" xr:uid="{00000000-0004-0000-0300-000019000000}"/>
    <hyperlink ref="B56" r:id="rId27" xr:uid="{00000000-0004-0000-0300-00001A000000}"/>
    <hyperlink ref="B58" r:id="rId28" xr:uid="{00000000-0004-0000-0300-00001B000000}"/>
    <hyperlink ref="B60" r:id="rId29" xr:uid="{00000000-0004-0000-0300-00001C000000}"/>
    <hyperlink ref="B62" r:id="rId30" xr:uid="{00000000-0004-0000-0300-00001D000000}"/>
    <hyperlink ref="B64" r:id="rId31" xr:uid="{00000000-0004-0000-0300-00001E000000}"/>
    <hyperlink ref="B66" r:id="rId32" xr:uid="{00000000-0004-0000-0300-00001F000000}"/>
    <hyperlink ref="B68" r:id="rId33" xr:uid="{00000000-0004-0000-0300-000020000000}"/>
    <hyperlink ref="B70" r:id="rId34" xr:uid="{00000000-0004-0000-0300-000021000000}"/>
    <hyperlink ref="B72" r:id="rId35" xr:uid="{00000000-0004-0000-0300-000022000000}"/>
    <hyperlink ref="B74" r:id="rId36" xr:uid="{00000000-0004-0000-0300-000023000000}"/>
    <hyperlink ref="B76" r:id="rId37" xr:uid="{00000000-0004-0000-0300-000024000000}"/>
    <hyperlink ref="B78" r:id="rId38" xr:uid="{00000000-0004-0000-0300-000025000000}"/>
    <hyperlink ref="B80" r:id="rId39" xr:uid="{00000000-0004-0000-0300-000026000000}"/>
    <hyperlink ref="B82" r:id="rId40" xr:uid="{00000000-0004-0000-0300-000027000000}"/>
    <hyperlink ref="B84" r:id="rId41" xr:uid="{00000000-0004-0000-0300-000028000000}"/>
    <hyperlink ref="B113" r:id="rId42" xr:uid="{00000000-0004-0000-0300-000029000000}"/>
    <hyperlink ref="B150" r:id="rId43" xr:uid="{00000000-0004-0000-0300-00002A000000}"/>
    <hyperlink ref="B152" r:id="rId44" xr:uid="{00000000-0004-0000-0300-00002B000000}"/>
    <hyperlink ref="B180" r:id="rId45" xr:uid="{00000000-0004-0000-0300-00002C000000}"/>
    <hyperlink ref="B182" r:id="rId46" xr:uid="{00000000-0004-0000-0300-00002D000000}"/>
    <hyperlink ref="B200" r:id="rId47" xr:uid="{00000000-0004-0000-0300-00002E000000}"/>
    <hyperlink ref="B198" r:id="rId48" xr:uid="{00000000-0004-0000-0300-00002F000000}"/>
    <hyperlink ref="B214" r:id="rId49" xr:uid="{00000000-0004-0000-0300-000030000000}"/>
    <hyperlink ref="B216" r:id="rId50" xr:uid="{00000000-0004-0000-0300-000031000000}"/>
    <hyperlink ref="B234" r:id="rId51" xr:uid="{00000000-0004-0000-0300-000032000000}"/>
    <hyperlink ref="B248" r:id="rId52" xr:uid="{00000000-0004-0000-0300-000033000000}"/>
    <hyperlink ref="B274" r:id="rId53" xr:uid="{00000000-0004-0000-0300-000034000000}"/>
    <hyperlink ref="B290" r:id="rId54" xr:uid="{00000000-0004-0000-0300-000035000000}"/>
    <hyperlink ref="B304" r:id="rId55" xr:uid="{00000000-0004-0000-0300-000036000000}"/>
    <hyperlink ref="B320" r:id="rId56" xr:uid="{00000000-0004-0000-0300-000037000000}"/>
    <hyperlink ref="B336" r:id="rId57" xr:uid="{00000000-0004-0000-0300-000038000000}"/>
    <hyperlink ref="B352" r:id="rId58" xr:uid="{00000000-0004-0000-0300-000039000000}"/>
    <hyperlink ref="B366" r:id="rId59" xr:uid="{00000000-0004-0000-0300-00003A000000}"/>
    <hyperlink ref="B242" r:id="rId60" xr:uid="{00000000-0004-0000-0300-00003B000000}"/>
    <hyperlink ref="B246" r:id="rId61" xr:uid="{00000000-0004-0000-0300-00003C000000}"/>
    <hyperlink ref="B230" r:id="rId62" xr:uid="{00000000-0004-0000-0300-00003D000000}"/>
    <hyperlink ref="B228" r:id="rId63" xr:uid="{00000000-0004-0000-0300-00003E000000}"/>
    <hyperlink ref="B224" r:id="rId64" xr:uid="{00000000-0004-0000-0300-00003F000000}"/>
    <hyperlink ref="B210" r:id="rId65" xr:uid="{00000000-0004-0000-0300-000040000000}"/>
    <hyperlink ref="B192" r:id="rId66" xr:uid="{00000000-0004-0000-0300-000041000000}"/>
    <hyperlink ref="B176" r:id="rId67" xr:uid="{00000000-0004-0000-0300-000042000000}"/>
    <hyperlink ref="B164" r:id="rId68" xr:uid="{00000000-0004-0000-0300-000043000000}"/>
    <hyperlink ref="B162" r:id="rId69" xr:uid="{00000000-0004-0000-0300-000044000000}"/>
    <hyperlink ref="B146" r:id="rId70" xr:uid="{00000000-0004-0000-0300-000045000000}"/>
    <hyperlink ref="B125" r:id="rId71" xr:uid="{00000000-0004-0000-0300-000046000000}"/>
    <hyperlink ref="B106" r:id="rId72" xr:uid="{00000000-0004-0000-0300-000047000000}"/>
    <hyperlink ref="B93" r:id="rId73" xr:uid="{00000000-0004-0000-0300-000048000000}"/>
    <hyperlink ref="B88" r:id="rId74" xr:uid="{00000000-0004-0000-0300-000049000000}"/>
    <hyperlink ref="B86" r:id="rId75" xr:uid="{00000000-0004-0000-0300-00004A000000}"/>
    <hyperlink ref="B104" r:id="rId76" xr:uid="{00000000-0004-0000-0300-00004B000000}"/>
    <hyperlink ref="B136" r:id="rId77" xr:uid="{00000000-0004-0000-0300-00004C000000}"/>
    <hyperlink ref="B134" r:id="rId78" xr:uid="{00000000-0004-0000-0300-00004D000000}"/>
    <hyperlink ref="B126" r:id="rId79" xr:uid="{00000000-0004-0000-0300-00004E000000}"/>
    <hyperlink ref="B98" r:id="rId80" xr:uid="{00000000-0004-0000-0300-00004F000000}"/>
    <hyperlink ref="B102" r:id="rId81" xr:uid="{00000000-0004-0000-0300-000050000000}"/>
    <hyperlink ref="B148" r:id="rId82" xr:uid="{00000000-0004-0000-0300-000051000000}"/>
    <hyperlink ref="B142" r:id="rId83" xr:uid="{00000000-0004-0000-0300-000052000000}"/>
    <hyperlink ref="B138" r:id="rId84" xr:uid="{00000000-0004-0000-0300-000053000000}"/>
    <hyperlink ref="B120" r:id="rId85" xr:uid="{00000000-0004-0000-0300-000054000000}"/>
    <hyperlink ref="B160" r:id="rId86" xr:uid="{00000000-0004-0000-0300-000055000000}"/>
    <hyperlink ref="B166" r:id="rId87" xr:uid="{00000000-0004-0000-0300-000056000000}"/>
    <hyperlink ref="B168" r:id="rId88" xr:uid="{00000000-0004-0000-0300-000057000000}"/>
    <hyperlink ref="B170" r:id="rId89" xr:uid="{00000000-0004-0000-0300-000058000000}"/>
    <hyperlink ref="B174" r:id="rId90" xr:uid="{00000000-0004-0000-0300-000059000000}"/>
    <hyperlink ref="B172" r:id="rId91" xr:uid="{00000000-0004-0000-0300-00005A000000}"/>
    <hyperlink ref="B184" r:id="rId92" xr:uid="{00000000-0004-0000-0300-00005B000000}"/>
    <hyperlink ref="B186" r:id="rId93" xr:uid="{00000000-0004-0000-0300-00005C000000}"/>
    <hyperlink ref="B188" r:id="rId94" xr:uid="{00000000-0004-0000-0300-00005D000000}"/>
    <hyperlink ref="B190" r:id="rId95" xr:uid="{00000000-0004-0000-0300-00005E000000}"/>
    <hyperlink ref="B116" r:id="rId96" xr:uid="{00000000-0004-0000-0300-00005F000000}"/>
    <hyperlink ref="B158" r:id="rId97" xr:uid="{00000000-0004-0000-0300-000060000000}"/>
    <hyperlink ref="B156" r:id="rId98" xr:uid="{00000000-0004-0000-0300-000061000000}"/>
    <hyperlink ref="B154" r:id="rId99" xr:uid="{00000000-0004-0000-0300-000062000000}"/>
    <hyperlink ref="B144" r:id="rId100" xr:uid="{00000000-0004-0000-0300-000063000000}"/>
    <hyperlink ref="B194" r:id="rId101" xr:uid="{00000000-0004-0000-0300-000064000000}"/>
    <hyperlink ref="B196" r:id="rId102" xr:uid="{00000000-0004-0000-0300-000065000000}"/>
    <hyperlink ref="B204" r:id="rId103" xr:uid="{00000000-0004-0000-0300-000066000000}"/>
    <hyperlink ref="B206" r:id="rId104" xr:uid="{00000000-0004-0000-0300-000067000000}"/>
    <hyperlink ref="B208" r:id="rId105" xr:uid="{00000000-0004-0000-0300-000068000000}"/>
    <hyperlink ref="B212" r:id="rId106" xr:uid="{00000000-0004-0000-0300-000069000000}"/>
    <hyperlink ref="B238" r:id="rId107" xr:uid="{00000000-0004-0000-0300-00006A000000}"/>
    <hyperlink ref="B250" r:id="rId108" xr:uid="{00000000-0004-0000-0300-00006B000000}"/>
    <hyperlink ref="B252" r:id="rId109" xr:uid="{00000000-0004-0000-0300-00006C000000}"/>
    <hyperlink ref="B254" r:id="rId110" xr:uid="{00000000-0004-0000-0300-00006D000000}"/>
    <hyperlink ref="B256" r:id="rId111" xr:uid="{00000000-0004-0000-0300-00006E000000}"/>
    <hyperlink ref="B258" r:id="rId112" xr:uid="{00000000-0004-0000-0300-00006F000000}"/>
    <hyperlink ref="B298" r:id="rId113" xr:uid="{00000000-0004-0000-0300-000070000000}"/>
    <hyperlink ref="B300" r:id="rId114" xr:uid="{00000000-0004-0000-0300-000071000000}"/>
    <hyperlink ref="B330" r:id="rId115" xr:uid="{00000000-0004-0000-0300-000072000000}"/>
    <hyperlink ref="B332" r:id="rId116" xr:uid="{00000000-0004-0000-0300-000073000000}"/>
    <hyperlink ref="B378" r:id="rId117" xr:uid="{00000000-0004-0000-0300-000074000000}"/>
    <hyperlink ref="B376" r:id="rId118" xr:uid="{00000000-0004-0000-0300-000075000000}"/>
    <hyperlink ref="B374" r:id="rId119" xr:uid="{00000000-0004-0000-0300-000076000000}"/>
    <hyperlink ref="B370" r:id="rId120" xr:uid="{00000000-0004-0000-0300-000077000000}"/>
    <hyperlink ref="B372" r:id="rId121" xr:uid="{00000000-0004-0000-0300-000078000000}"/>
    <hyperlink ref="B368" r:id="rId122" xr:uid="{00000000-0004-0000-0300-000079000000}"/>
    <hyperlink ref="B364" r:id="rId123" xr:uid="{00000000-0004-0000-0300-00007A000000}"/>
    <hyperlink ref="B356" r:id="rId124" xr:uid="{00000000-0004-0000-0300-00007B000000}"/>
    <hyperlink ref="B358" r:id="rId125" xr:uid="{00000000-0004-0000-0300-00007C000000}"/>
    <hyperlink ref="B360" r:id="rId126" xr:uid="{00000000-0004-0000-0300-00007D000000}"/>
    <hyperlink ref="B362" r:id="rId127" xr:uid="{00000000-0004-0000-0300-00007E000000}"/>
    <hyperlink ref="B340" r:id="rId128" xr:uid="{00000000-0004-0000-0300-00007F000000}"/>
    <hyperlink ref="B342" r:id="rId129" xr:uid="{00000000-0004-0000-0300-000080000000}"/>
    <hyperlink ref="B344" r:id="rId130" xr:uid="{00000000-0004-0000-0300-000081000000}"/>
    <hyperlink ref="B346" r:id="rId131" xr:uid="{00000000-0004-0000-0300-000082000000}"/>
    <hyperlink ref="B348" r:id="rId132" xr:uid="{00000000-0004-0000-0300-000083000000}"/>
    <hyperlink ref="B350" r:id="rId133" xr:uid="{00000000-0004-0000-0300-000084000000}"/>
    <hyperlink ref="B354" r:id="rId134" xr:uid="{00000000-0004-0000-0300-000085000000}"/>
    <hyperlink ref="B288" r:id="rId135" xr:uid="{00000000-0004-0000-0300-000086000000}"/>
    <hyperlink ref="B292" r:id="rId136" xr:uid="{00000000-0004-0000-0300-000087000000}"/>
    <hyperlink ref="B294" r:id="rId137" xr:uid="{00000000-0004-0000-0300-000088000000}"/>
    <hyperlink ref="B296" r:id="rId138" xr:uid="{00000000-0004-0000-0300-000089000000}"/>
    <hyperlink ref="B268" r:id="rId139" xr:uid="{00000000-0004-0000-0300-00008A000000}"/>
    <hyperlink ref="B96" r:id="rId140" xr:uid="{00000000-0004-0000-0300-00008B000000}"/>
    <hyperlink ref="B100" r:id="rId141" xr:uid="{00000000-0004-0000-0300-00008C000000}"/>
    <hyperlink ref="B108" r:id="rId142" xr:uid="{00000000-0004-0000-0300-00008D000000}"/>
    <hyperlink ref="B110" r:id="rId143" xr:uid="{00000000-0004-0000-0300-00008E000000}"/>
    <hyperlink ref="B122" r:id="rId144" xr:uid="{00000000-0004-0000-0300-00008F000000}"/>
    <hyperlink ref="B128" r:id="rId145" xr:uid="{00000000-0004-0000-0300-000090000000}"/>
    <hyperlink ref="B130" r:id="rId146" xr:uid="{00000000-0004-0000-0300-000091000000}"/>
    <hyperlink ref="B132" r:id="rId147" xr:uid="{00000000-0004-0000-0300-000092000000}"/>
    <hyperlink ref="B140" r:id="rId148" xr:uid="{00000000-0004-0000-0300-000093000000}"/>
    <hyperlink ref="B178" r:id="rId149" xr:uid="{00000000-0004-0000-0300-000094000000}"/>
    <hyperlink ref="B222" r:id="rId150" xr:uid="{00000000-0004-0000-0300-000095000000}"/>
    <hyperlink ref="B218" r:id="rId151" xr:uid="{00000000-0004-0000-0300-000096000000}"/>
    <hyperlink ref="B220" r:id="rId152" xr:uid="{00000000-0004-0000-0300-000097000000}"/>
    <hyperlink ref="B266" r:id="rId153" xr:uid="{00000000-0004-0000-0300-000098000000}"/>
    <hyperlink ref="B270" r:id="rId154" xr:uid="{00000000-0004-0000-0300-000099000000}"/>
    <hyperlink ref="B272" r:id="rId155" xr:uid="{00000000-0004-0000-0300-00009A000000}"/>
    <hyperlink ref="B276" r:id="rId156" xr:uid="{00000000-0004-0000-0300-00009B000000}"/>
    <hyperlink ref="B278" r:id="rId157" xr:uid="{00000000-0004-0000-0300-00009C000000}"/>
    <hyperlink ref="B280" r:id="rId158" xr:uid="{00000000-0004-0000-0300-00009D000000}"/>
    <hyperlink ref="B282" r:id="rId159" xr:uid="{00000000-0004-0000-0300-00009E000000}"/>
    <hyperlink ref="B284" r:id="rId160" xr:uid="{00000000-0004-0000-0300-00009F000000}"/>
    <hyperlink ref="B286" r:id="rId161" xr:uid="{00000000-0004-0000-0300-0000A0000000}"/>
    <hyperlink ref="B306" r:id="rId162" xr:uid="{00000000-0004-0000-0300-0000A1000000}"/>
    <hyperlink ref="B308" r:id="rId163" xr:uid="{00000000-0004-0000-0300-0000A2000000}"/>
    <hyperlink ref="B310" r:id="rId164" xr:uid="{00000000-0004-0000-0300-0000A3000000}"/>
    <hyperlink ref="B312" r:id="rId165" xr:uid="{00000000-0004-0000-0300-0000A4000000}"/>
    <hyperlink ref="B314" r:id="rId166" xr:uid="{00000000-0004-0000-0300-0000A5000000}"/>
    <hyperlink ref="B316" r:id="rId167" xr:uid="{00000000-0004-0000-0300-0000A6000000}"/>
    <hyperlink ref="B318" r:id="rId168" xr:uid="{00000000-0004-0000-0300-0000A7000000}"/>
    <hyperlink ref="B322" r:id="rId169" xr:uid="{00000000-0004-0000-0300-0000A8000000}"/>
    <hyperlink ref="B324" r:id="rId170" xr:uid="{00000000-0004-0000-0300-0000A9000000}"/>
    <hyperlink ref="B326" r:id="rId171" xr:uid="{00000000-0004-0000-0300-0000AA000000}"/>
    <hyperlink ref="B328" r:id="rId172" xr:uid="{00000000-0004-0000-0300-0000AB000000}"/>
    <hyperlink ref="B334" r:id="rId173" xr:uid="{00000000-0004-0000-0300-0000AC000000}"/>
    <hyperlink ref="B338" r:id="rId174" xr:uid="{00000000-0004-0000-0300-0000AD000000}"/>
    <hyperlink ref="B90" r:id="rId175" xr:uid="{00000000-0004-0000-0300-0000AE000000}"/>
    <hyperlink ref="B94" r:id="rId176" xr:uid="{00000000-0004-0000-0300-0000AF000000}"/>
    <hyperlink ref="B114" r:id="rId177" xr:uid="{00000000-0004-0000-0300-0000B0000000}"/>
    <hyperlink ref="B118" r:id="rId178" xr:uid="{00000000-0004-0000-0300-0000B1000000}"/>
    <hyperlink ref="B202" r:id="rId179" xr:uid="{00000000-0004-0000-0300-0000B2000000}"/>
    <hyperlink ref="B226" r:id="rId180" xr:uid="{00000000-0004-0000-0300-0000B3000000}"/>
    <hyperlink ref="B232" r:id="rId181" xr:uid="{00000000-0004-0000-0300-0000B4000000}"/>
    <hyperlink ref="B236" r:id="rId182" xr:uid="{00000000-0004-0000-0300-0000B5000000}"/>
    <hyperlink ref="B240" r:id="rId183" xr:uid="{00000000-0004-0000-0300-0000B6000000}"/>
    <hyperlink ref="B244" r:id="rId184" xr:uid="{00000000-0004-0000-0300-0000B7000000}"/>
    <hyperlink ref="B262" r:id="rId185" xr:uid="{00000000-0004-0000-0300-0000B8000000}"/>
    <hyperlink ref="B302" r:id="rId186" xr:uid="{00000000-0004-0000-0300-0000B9000000}"/>
    <hyperlink ref="B260" r:id="rId187" xr:uid="{00000000-0004-0000-0300-0000BA000000}"/>
    <hyperlink ref="B4" r:id="rId188" xr:uid="{00000000-0004-0000-0300-0000BB000000}"/>
    <hyperlink ref="B5" r:id="rId189" xr:uid="{00000000-0004-0000-0300-0000BC000000}"/>
    <hyperlink ref="B7" r:id="rId190" xr:uid="{00000000-0004-0000-0300-0000BD000000}"/>
    <hyperlink ref="B9" r:id="rId191" xr:uid="{00000000-0004-0000-0300-0000BE000000}"/>
    <hyperlink ref="B11" r:id="rId192" xr:uid="{00000000-0004-0000-0300-0000BF000000}"/>
    <hyperlink ref="B13" r:id="rId193" xr:uid="{00000000-0004-0000-0300-0000C0000000}"/>
    <hyperlink ref="B15" r:id="rId194" xr:uid="{00000000-0004-0000-0300-0000C1000000}"/>
    <hyperlink ref="B17" r:id="rId195" xr:uid="{00000000-0004-0000-0300-0000C2000000}"/>
    <hyperlink ref="B19" r:id="rId196" xr:uid="{00000000-0004-0000-0300-0000C3000000}"/>
    <hyperlink ref="B23" r:id="rId197" xr:uid="{00000000-0004-0000-0300-0000C4000000}"/>
    <hyperlink ref="B21" r:id="rId198" xr:uid="{00000000-0004-0000-0300-0000C5000000}"/>
    <hyperlink ref="B25" r:id="rId199" xr:uid="{00000000-0004-0000-0300-0000C6000000}"/>
    <hyperlink ref="B27" r:id="rId200" xr:uid="{00000000-0004-0000-0300-0000C7000000}"/>
    <hyperlink ref="B29" r:id="rId201" xr:uid="{00000000-0004-0000-0300-0000C8000000}"/>
    <hyperlink ref="B31" r:id="rId202" xr:uid="{00000000-0004-0000-0300-0000C9000000}"/>
    <hyperlink ref="B33" r:id="rId203" xr:uid="{00000000-0004-0000-0300-0000CA000000}"/>
    <hyperlink ref="B35" r:id="rId204" xr:uid="{00000000-0004-0000-0300-0000CB000000}"/>
    <hyperlink ref="B37" r:id="rId205" xr:uid="{00000000-0004-0000-0300-0000CC000000}"/>
    <hyperlink ref="B39" r:id="rId206" xr:uid="{00000000-0004-0000-0300-0000CD000000}"/>
    <hyperlink ref="B41" r:id="rId207" xr:uid="{00000000-0004-0000-0300-0000CE000000}"/>
    <hyperlink ref="B43" r:id="rId208" xr:uid="{00000000-0004-0000-0300-0000CF000000}"/>
    <hyperlink ref="B45" r:id="rId209" xr:uid="{00000000-0004-0000-0300-0000D0000000}"/>
    <hyperlink ref="B47" r:id="rId210" xr:uid="{00000000-0004-0000-0300-0000D1000000}"/>
    <hyperlink ref="B49" r:id="rId211" xr:uid="{00000000-0004-0000-0300-0000D2000000}"/>
    <hyperlink ref="B51" r:id="rId212" xr:uid="{00000000-0004-0000-0300-0000D3000000}"/>
    <hyperlink ref="B53" r:id="rId213" xr:uid="{00000000-0004-0000-0300-0000D4000000}"/>
    <hyperlink ref="B55" r:id="rId214" xr:uid="{00000000-0004-0000-0300-0000D5000000}"/>
    <hyperlink ref="B57" r:id="rId215" xr:uid="{00000000-0004-0000-0300-0000D6000000}"/>
    <hyperlink ref="B59" r:id="rId216" xr:uid="{00000000-0004-0000-0300-0000D7000000}"/>
    <hyperlink ref="B61" r:id="rId217" xr:uid="{00000000-0004-0000-0300-0000D8000000}"/>
    <hyperlink ref="B63" r:id="rId218" xr:uid="{00000000-0004-0000-0300-0000D9000000}"/>
    <hyperlink ref="B65" r:id="rId219" xr:uid="{00000000-0004-0000-0300-0000DA000000}"/>
    <hyperlink ref="B67" r:id="rId220" xr:uid="{00000000-0004-0000-0300-0000DB000000}"/>
    <hyperlink ref="B69" r:id="rId221" xr:uid="{00000000-0004-0000-0300-0000DC000000}"/>
    <hyperlink ref="B71" r:id="rId222" xr:uid="{00000000-0004-0000-0300-0000DD000000}"/>
    <hyperlink ref="B73" r:id="rId223" xr:uid="{00000000-0004-0000-0300-0000DE000000}"/>
    <hyperlink ref="B75" r:id="rId224" xr:uid="{00000000-0004-0000-0300-0000DF000000}"/>
    <hyperlink ref="B77" r:id="rId225" xr:uid="{00000000-0004-0000-0300-0000E0000000}"/>
    <hyperlink ref="B79" r:id="rId226" xr:uid="{00000000-0004-0000-0300-0000E1000000}"/>
    <hyperlink ref="B81" r:id="rId227" xr:uid="{00000000-0004-0000-0300-0000E2000000}"/>
    <hyperlink ref="B83" r:id="rId228" xr:uid="{00000000-0004-0000-0300-0000E3000000}"/>
    <hyperlink ref="B111" r:id="rId229" xr:uid="{00000000-0004-0000-0300-0000E4000000}"/>
    <hyperlink ref="B149" r:id="rId230" xr:uid="{00000000-0004-0000-0300-0000E5000000}"/>
    <hyperlink ref="B151" r:id="rId231" xr:uid="{00000000-0004-0000-0300-0000E6000000}"/>
    <hyperlink ref="B179" r:id="rId232" xr:uid="{00000000-0004-0000-0300-0000E7000000}"/>
    <hyperlink ref="B181" r:id="rId233" xr:uid="{00000000-0004-0000-0300-0000E8000000}"/>
    <hyperlink ref="B199" r:id="rId234" xr:uid="{00000000-0004-0000-0300-0000E9000000}"/>
    <hyperlink ref="B197" r:id="rId235" xr:uid="{00000000-0004-0000-0300-0000EA000000}"/>
    <hyperlink ref="B213" r:id="rId236" xr:uid="{00000000-0004-0000-0300-0000EB000000}"/>
    <hyperlink ref="B215" r:id="rId237" xr:uid="{00000000-0004-0000-0300-0000EC000000}"/>
    <hyperlink ref="B233" r:id="rId238" xr:uid="{00000000-0004-0000-0300-0000ED000000}"/>
    <hyperlink ref="B247" r:id="rId239" xr:uid="{00000000-0004-0000-0300-0000EE000000}"/>
    <hyperlink ref="B273" r:id="rId240" xr:uid="{00000000-0004-0000-0300-0000EF000000}"/>
    <hyperlink ref="B289" r:id="rId241" xr:uid="{00000000-0004-0000-0300-0000F0000000}"/>
    <hyperlink ref="B303" r:id="rId242" xr:uid="{00000000-0004-0000-0300-0000F1000000}"/>
    <hyperlink ref="B319" r:id="rId243" xr:uid="{00000000-0004-0000-0300-0000F2000000}"/>
    <hyperlink ref="B335" r:id="rId244" xr:uid="{00000000-0004-0000-0300-0000F3000000}"/>
    <hyperlink ref="B351" r:id="rId245" xr:uid="{00000000-0004-0000-0300-0000F4000000}"/>
    <hyperlink ref="B365" r:id="rId246" xr:uid="{00000000-0004-0000-0300-0000F5000000}"/>
    <hyperlink ref="B241" r:id="rId247" xr:uid="{00000000-0004-0000-0300-0000F6000000}"/>
    <hyperlink ref="B245" r:id="rId248" xr:uid="{00000000-0004-0000-0300-0000F7000000}"/>
    <hyperlink ref="B229" r:id="rId249" xr:uid="{00000000-0004-0000-0300-0000F8000000}"/>
    <hyperlink ref="B227" r:id="rId250" xr:uid="{00000000-0004-0000-0300-0000F9000000}"/>
    <hyperlink ref="B223" r:id="rId251" xr:uid="{00000000-0004-0000-0300-0000FA000000}"/>
    <hyperlink ref="B209" r:id="rId252" xr:uid="{00000000-0004-0000-0300-0000FB000000}"/>
    <hyperlink ref="B191" r:id="rId253" xr:uid="{00000000-0004-0000-0300-0000FC000000}"/>
    <hyperlink ref="B175" r:id="rId254" xr:uid="{00000000-0004-0000-0300-0000FD000000}"/>
    <hyperlink ref="B163" r:id="rId255" xr:uid="{00000000-0004-0000-0300-0000FE000000}"/>
    <hyperlink ref="B161" r:id="rId256" xr:uid="{00000000-0004-0000-0300-0000FF000000}"/>
    <hyperlink ref="B145" r:id="rId257" xr:uid="{00000000-0004-0000-0300-000000010000}"/>
    <hyperlink ref="B123" r:id="rId258" xr:uid="{00000000-0004-0000-0300-000001010000}"/>
    <hyperlink ref="B105" r:id="rId259" xr:uid="{00000000-0004-0000-0300-000002010000}"/>
    <hyperlink ref="B91" r:id="rId260" xr:uid="{00000000-0004-0000-0300-000003010000}"/>
    <hyperlink ref="B87" r:id="rId261" xr:uid="{00000000-0004-0000-0300-000004010000}"/>
    <hyperlink ref="B85" r:id="rId262" xr:uid="{00000000-0004-0000-0300-000005010000}"/>
    <hyperlink ref="B103" r:id="rId263" xr:uid="{00000000-0004-0000-0300-000006010000}"/>
    <hyperlink ref="B135" r:id="rId264" xr:uid="{00000000-0004-0000-0300-000007010000}"/>
    <hyperlink ref="B133" r:id="rId265" xr:uid="{00000000-0004-0000-0300-000008010000}"/>
    <hyperlink ref="B124" r:id="rId266" xr:uid="{00000000-0004-0000-0300-000009010000}"/>
    <hyperlink ref="B97" r:id="rId267" xr:uid="{00000000-0004-0000-0300-00000A010000}"/>
    <hyperlink ref="B101" r:id="rId268" xr:uid="{00000000-0004-0000-0300-00000B010000}"/>
    <hyperlink ref="B147" r:id="rId269" xr:uid="{00000000-0004-0000-0300-00000C010000}"/>
    <hyperlink ref="B141" r:id="rId270" xr:uid="{00000000-0004-0000-0300-00000D010000}"/>
    <hyperlink ref="B137" r:id="rId271" xr:uid="{00000000-0004-0000-0300-00000E010000}"/>
    <hyperlink ref="B119" r:id="rId272" xr:uid="{00000000-0004-0000-0300-00000F010000}"/>
    <hyperlink ref="B159" r:id="rId273" xr:uid="{00000000-0004-0000-0300-000010010000}"/>
    <hyperlink ref="B165" r:id="rId274" xr:uid="{00000000-0004-0000-0300-000011010000}"/>
    <hyperlink ref="B167" r:id="rId275" xr:uid="{00000000-0004-0000-0300-000012010000}"/>
    <hyperlink ref="B169" r:id="rId276" xr:uid="{00000000-0004-0000-0300-000013010000}"/>
    <hyperlink ref="B173" r:id="rId277" xr:uid="{00000000-0004-0000-0300-000014010000}"/>
    <hyperlink ref="B171" r:id="rId278" xr:uid="{00000000-0004-0000-0300-000015010000}"/>
    <hyperlink ref="B183" r:id="rId279" xr:uid="{00000000-0004-0000-0300-000016010000}"/>
    <hyperlink ref="B185" r:id="rId280" xr:uid="{00000000-0004-0000-0300-000017010000}"/>
    <hyperlink ref="B187" r:id="rId281" xr:uid="{00000000-0004-0000-0300-000018010000}"/>
    <hyperlink ref="B189" r:id="rId282" xr:uid="{00000000-0004-0000-0300-000019010000}"/>
    <hyperlink ref="B115" r:id="rId283" xr:uid="{00000000-0004-0000-0300-00001A010000}"/>
    <hyperlink ref="B157" r:id="rId284" xr:uid="{00000000-0004-0000-0300-00001B010000}"/>
    <hyperlink ref="B155" r:id="rId285" xr:uid="{00000000-0004-0000-0300-00001C010000}"/>
    <hyperlink ref="B153" r:id="rId286" xr:uid="{00000000-0004-0000-0300-00001D010000}"/>
    <hyperlink ref="B143" r:id="rId287" xr:uid="{00000000-0004-0000-0300-00001E010000}"/>
    <hyperlink ref="B193" r:id="rId288" xr:uid="{00000000-0004-0000-0300-00001F010000}"/>
    <hyperlink ref="B195" r:id="rId289" xr:uid="{00000000-0004-0000-0300-000020010000}"/>
    <hyperlink ref="B203" r:id="rId290" xr:uid="{00000000-0004-0000-0300-000021010000}"/>
    <hyperlink ref="B205" r:id="rId291" xr:uid="{00000000-0004-0000-0300-000022010000}"/>
    <hyperlink ref="B207" r:id="rId292" xr:uid="{00000000-0004-0000-0300-000023010000}"/>
    <hyperlink ref="B211" r:id="rId293" xr:uid="{00000000-0004-0000-0300-000024010000}"/>
    <hyperlink ref="B237" r:id="rId294" xr:uid="{00000000-0004-0000-0300-000025010000}"/>
    <hyperlink ref="B249" r:id="rId295" xr:uid="{00000000-0004-0000-0300-000026010000}"/>
    <hyperlink ref="B251" r:id="rId296" xr:uid="{00000000-0004-0000-0300-000027010000}"/>
    <hyperlink ref="B253" r:id="rId297" xr:uid="{00000000-0004-0000-0300-000028010000}"/>
    <hyperlink ref="B255" r:id="rId298" xr:uid="{00000000-0004-0000-0300-000029010000}"/>
    <hyperlink ref="B257" r:id="rId299" xr:uid="{00000000-0004-0000-0300-00002A010000}"/>
    <hyperlink ref="B297" r:id="rId300" xr:uid="{00000000-0004-0000-0300-00002B010000}"/>
    <hyperlink ref="B299" r:id="rId301" xr:uid="{00000000-0004-0000-0300-00002C010000}"/>
    <hyperlink ref="B329" r:id="rId302" xr:uid="{00000000-0004-0000-0300-00002D010000}"/>
    <hyperlink ref="B331" r:id="rId303" xr:uid="{00000000-0004-0000-0300-00002E010000}"/>
    <hyperlink ref="B377" r:id="rId304" xr:uid="{00000000-0004-0000-0300-00002F010000}"/>
    <hyperlink ref="B375" r:id="rId305" xr:uid="{00000000-0004-0000-0300-000030010000}"/>
    <hyperlink ref="B373" r:id="rId306" xr:uid="{00000000-0004-0000-0300-000031010000}"/>
    <hyperlink ref="B369" r:id="rId307" xr:uid="{00000000-0004-0000-0300-000032010000}"/>
    <hyperlink ref="B371" r:id="rId308" xr:uid="{00000000-0004-0000-0300-000033010000}"/>
    <hyperlink ref="B367" r:id="rId309" xr:uid="{00000000-0004-0000-0300-000034010000}"/>
    <hyperlink ref="B363" r:id="rId310" xr:uid="{00000000-0004-0000-0300-000035010000}"/>
    <hyperlink ref="B355" r:id="rId311" xr:uid="{00000000-0004-0000-0300-000036010000}"/>
    <hyperlink ref="B357" r:id="rId312" xr:uid="{00000000-0004-0000-0300-000037010000}"/>
    <hyperlink ref="B359" r:id="rId313" xr:uid="{00000000-0004-0000-0300-000038010000}"/>
    <hyperlink ref="B361" r:id="rId314" xr:uid="{00000000-0004-0000-0300-000039010000}"/>
    <hyperlink ref="B339" r:id="rId315" xr:uid="{00000000-0004-0000-0300-00003A010000}"/>
    <hyperlink ref="B341" r:id="rId316" xr:uid="{00000000-0004-0000-0300-00003B010000}"/>
    <hyperlink ref="B343" r:id="rId317" xr:uid="{00000000-0004-0000-0300-00003C010000}"/>
    <hyperlink ref="B345" r:id="rId318" xr:uid="{00000000-0004-0000-0300-00003D010000}"/>
    <hyperlink ref="B347" r:id="rId319" xr:uid="{00000000-0004-0000-0300-00003E010000}"/>
    <hyperlink ref="B349" r:id="rId320" xr:uid="{00000000-0004-0000-0300-00003F010000}"/>
    <hyperlink ref="B353" r:id="rId321" xr:uid="{00000000-0004-0000-0300-000040010000}"/>
    <hyperlink ref="B287" r:id="rId322" xr:uid="{00000000-0004-0000-0300-000041010000}"/>
    <hyperlink ref="B291" r:id="rId323" xr:uid="{00000000-0004-0000-0300-000042010000}"/>
    <hyperlink ref="B293" r:id="rId324" xr:uid="{00000000-0004-0000-0300-000043010000}"/>
    <hyperlink ref="B295" r:id="rId325" xr:uid="{00000000-0004-0000-0300-000044010000}"/>
    <hyperlink ref="B267" r:id="rId326" xr:uid="{00000000-0004-0000-0300-000045010000}"/>
    <hyperlink ref="B95" r:id="rId327" xr:uid="{00000000-0004-0000-0300-000046010000}"/>
    <hyperlink ref="B99" r:id="rId328" xr:uid="{00000000-0004-0000-0300-000047010000}"/>
    <hyperlink ref="B107" r:id="rId329" xr:uid="{00000000-0004-0000-0300-000048010000}"/>
    <hyperlink ref="B109" r:id="rId330" xr:uid="{00000000-0004-0000-0300-000049010000}"/>
    <hyperlink ref="B121" r:id="rId331" xr:uid="{00000000-0004-0000-0300-00004A010000}"/>
    <hyperlink ref="B127" r:id="rId332" xr:uid="{00000000-0004-0000-0300-00004B010000}"/>
    <hyperlink ref="B129" r:id="rId333" xr:uid="{00000000-0004-0000-0300-00004C010000}"/>
    <hyperlink ref="B131" r:id="rId334" xr:uid="{00000000-0004-0000-0300-00004D010000}"/>
    <hyperlink ref="B139" r:id="rId335" xr:uid="{00000000-0004-0000-0300-00004E010000}"/>
    <hyperlink ref="B177" r:id="rId336" xr:uid="{00000000-0004-0000-0300-00004F010000}"/>
    <hyperlink ref="B221" r:id="rId337" xr:uid="{00000000-0004-0000-0300-000050010000}"/>
    <hyperlink ref="B217" r:id="rId338" xr:uid="{00000000-0004-0000-0300-000051010000}"/>
    <hyperlink ref="B219" r:id="rId339" xr:uid="{00000000-0004-0000-0300-000052010000}"/>
    <hyperlink ref="B265" r:id="rId340" xr:uid="{00000000-0004-0000-0300-000053010000}"/>
    <hyperlink ref="B269" r:id="rId341" xr:uid="{00000000-0004-0000-0300-000054010000}"/>
    <hyperlink ref="B271" r:id="rId342" xr:uid="{00000000-0004-0000-0300-000055010000}"/>
    <hyperlink ref="B275" r:id="rId343" xr:uid="{00000000-0004-0000-0300-000056010000}"/>
    <hyperlink ref="B277" r:id="rId344" xr:uid="{00000000-0004-0000-0300-000057010000}"/>
    <hyperlink ref="B279" r:id="rId345" xr:uid="{00000000-0004-0000-0300-000058010000}"/>
    <hyperlink ref="B281" r:id="rId346" xr:uid="{00000000-0004-0000-0300-000059010000}"/>
    <hyperlink ref="B283" r:id="rId347" xr:uid="{00000000-0004-0000-0300-00005A010000}"/>
    <hyperlink ref="B285" r:id="rId348" xr:uid="{00000000-0004-0000-0300-00005B010000}"/>
    <hyperlink ref="B305" r:id="rId349" xr:uid="{00000000-0004-0000-0300-00005C010000}"/>
    <hyperlink ref="B307" r:id="rId350" xr:uid="{00000000-0004-0000-0300-00005D010000}"/>
    <hyperlink ref="B309" r:id="rId351" xr:uid="{00000000-0004-0000-0300-00005E010000}"/>
    <hyperlink ref="B311" r:id="rId352" xr:uid="{00000000-0004-0000-0300-00005F010000}"/>
    <hyperlink ref="B313" r:id="rId353" xr:uid="{00000000-0004-0000-0300-000060010000}"/>
    <hyperlink ref="B315" r:id="rId354" xr:uid="{00000000-0004-0000-0300-000061010000}"/>
    <hyperlink ref="B317" r:id="rId355" xr:uid="{00000000-0004-0000-0300-000062010000}"/>
    <hyperlink ref="B321" r:id="rId356" xr:uid="{00000000-0004-0000-0300-000063010000}"/>
    <hyperlink ref="B323" r:id="rId357" xr:uid="{00000000-0004-0000-0300-000064010000}"/>
    <hyperlink ref="B325" r:id="rId358" xr:uid="{00000000-0004-0000-0300-000065010000}"/>
    <hyperlink ref="B327" r:id="rId359" xr:uid="{00000000-0004-0000-0300-000066010000}"/>
    <hyperlink ref="B333" r:id="rId360" xr:uid="{00000000-0004-0000-0300-000067010000}"/>
    <hyperlink ref="B337" r:id="rId361" xr:uid="{00000000-0004-0000-0300-000068010000}"/>
    <hyperlink ref="B89" r:id="rId362" xr:uid="{00000000-0004-0000-0300-000069010000}"/>
    <hyperlink ref="B92" r:id="rId363" xr:uid="{00000000-0004-0000-0300-00006A010000}"/>
    <hyperlink ref="B112" r:id="rId364" xr:uid="{00000000-0004-0000-0300-00006B010000}"/>
    <hyperlink ref="B117" r:id="rId365" xr:uid="{00000000-0004-0000-0300-00006C010000}"/>
    <hyperlink ref="B201" r:id="rId366" xr:uid="{00000000-0004-0000-0300-00006D010000}"/>
    <hyperlink ref="B225" r:id="rId367" xr:uid="{00000000-0004-0000-0300-00006E010000}"/>
    <hyperlink ref="B231" r:id="rId368" xr:uid="{00000000-0004-0000-0300-00006F010000}"/>
    <hyperlink ref="B235" r:id="rId369" xr:uid="{00000000-0004-0000-0300-000070010000}"/>
    <hyperlink ref="B239" r:id="rId370" xr:uid="{00000000-0004-0000-0300-000071010000}"/>
    <hyperlink ref="B243" r:id="rId371" xr:uid="{00000000-0004-0000-0300-000072010000}"/>
    <hyperlink ref="B261" r:id="rId372" xr:uid="{00000000-0004-0000-0300-000073010000}"/>
    <hyperlink ref="B301" r:id="rId373" xr:uid="{00000000-0004-0000-0300-000074010000}"/>
    <hyperlink ref="B259" r:id="rId374" xr:uid="{00000000-0004-0000-0300-00007501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78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1" max="1" customWidth="true" width="11.83203125" collapsed="true"/>
    <col min="6" max="7" bestFit="true" customWidth="true" width="11.0" collapsed="true"/>
  </cols>
  <sheetData>
    <row r="1" spans="1:21" x14ac:dyDescent="0.2">
      <c r="E1" t="s">
        <v>434</v>
      </c>
    </row>
    <row r="2" spans="1:21" ht="96" x14ac:dyDescent="0.2">
      <c r="A2" s="7" t="s">
        <v>0</v>
      </c>
      <c r="B2" s="7" t="s">
        <v>414</v>
      </c>
      <c r="C2" s="7"/>
      <c r="D2" s="21" t="s">
        <v>400</v>
      </c>
      <c r="E2" s="20" t="s">
        <v>401</v>
      </c>
      <c r="F2" s="20" t="s">
        <v>405</v>
      </c>
      <c r="G2" s="7" t="s">
        <v>404</v>
      </c>
      <c r="H2" s="7" t="s">
        <v>409</v>
      </c>
      <c r="I2" s="7" t="s">
        <v>402</v>
      </c>
      <c r="J2" s="20" t="s">
        <v>403</v>
      </c>
      <c r="K2" s="20" t="s">
        <v>408</v>
      </c>
      <c r="L2" s="7" t="s">
        <v>410</v>
      </c>
      <c r="M2" s="7" t="s">
        <v>411</v>
      </c>
      <c r="N2" s="7" t="s">
        <v>412</v>
      </c>
      <c r="O2" s="7" t="s">
        <v>413</v>
      </c>
      <c r="P2" s="3" t="s">
        <v>416</v>
      </c>
      <c r="Q2" s="3" t="s">
        <v>417</v>
      </c>
      <c r="R2" s="21" t="s">
        <v>418</v>
      </c>
      <c r="S2" s="21" t="s">
        <v>418</v>
      </c>
      <c r="T2" s="21" t="s">
        <v>435</v>
      </c>
      <c r="U2" s="19" t="s">
        <v>433</v>
      </c>
    </row>
    <row r="3" spans="1:21" x14ac:dyDescent="0.2">
      <c r="A3" t="s">
        <v>4</v>
      </c>
      <c r="B3">
        <v>20</v>
      </c>
      <c r="C3" t="s">
        <v>406</v>
      </c>
      <c r="D3" s="3" t="n">
        <v>1459.9000244140625</v>
      </c>
      <c r="E3">
        <v>1514.9000244140625</v>
      </c>
      <c r="F3" s="22">
        <v>43437</v>
      </c>
      <c r="G3" s="22">
        <v>43461</v>
      </c>
      <c r="H3">
        <f>G3-F3</f>
        <v>24</v>
      </c>
      <c r="I3">
        <v>1520</v>
      </c>
      <c r="J3">
        <v>50</v>
      </c>
      <c r="K3" s="5">
        <v>31</v>
      </c>
      <c r="L3" s="6">
        <v>120</v>
      </c>
      <c r="M3" s="6">
        <v>1634.9000244140625</v>
      </c>
      <c r="N3" s="6">
        <v>1754.9000244140625</v>
      </c>
      <c r="O3" s="6">
        <v>1874.9000244140625</v>
      </c>
      <c r="P3">
        <v>1760</v>
      </c>
      <c r="Q3">
        <v>1880</v>
      </c>
      <c r="R3" t="s">
        <v>436</v>
      </c>
      <c r="S3" t="n">
        <v>0.05000000074505806</v>
      </c>
      <c r="T3" t="n">
        <v>1700.0</v>
      </c>
      <c r="U3" s="18">
        <f>VLOOKUP(A3,'MARGIN REQUIREMNT'!$A$3:$M$210,13,0)</f>
        <v>7.1029499999999999</v>
      </c>
    </row>
    <row r="4" spans="1:21" x14ac:dyDescent="0.2">
      <c r="A4" t="s">
        <v>4</v>
      </c>
      <c r="B4">
        <v>20</v>
      </c>
      <c r="C4" t="s">
        <v>407</v>
      </c>
      <c r="D4" s="3" t="n">
        <v>1459.9000244140625</v>
      </c>
      <c r="E4">
        <v>1514.9000244140625</v>
      </c>
      <c r="F4" s="22">
        <v>43437</v>
      </c>
      <c r="G4" s="22">
        <v>43461</v>
      </c>
      <c r="H4">
        <f t="shared" ref="H4:H67" si="0">G4-F4</f>
        <v>24</v>
      </c>
      <c r="I4">
        <v>1520</v>
      </c>
      <c r="J4">
        <v>48.5</v>
      </c>
      <c r="K4" s="5">
        <v>33</v>
      </c>
      <c r="L4" s="6">
        <v>128</v>
      </c>
      <c r="M4" s="6">
        <v>1386.9000244140625</v>
      </c>
      <c r="N4" s="6">
        <v>1258.9000244140625</v>
      </c>
      <c r="O4" s="6">
        <v>1130.9000244140625</v>
      </c>
      <c r="P4">
        <v>1260</v>
      </c>
      <c r="Q4">
        <v>1140</v>
      </c>
      <c r="R4" t="s">
        <v>436</v>
      </c>
      <c r="S4" t="n">
        <v>0.05000000074505806</v>
      </c>
      <c r="T4" t="n">
        <v>1280.0</v>
      </c>
      <c r="U4" s="18">
        <f>VLOOKUP(A4,'MARGIN REQUIREMNT'!$A$3:$M$210,13,0)</f>
        <v>7.1029499999999999</v>
      </c>
    </row>
    <row r="5" spans="1:21" x14ac:dyDescent="0.2">
      <c r="A5" s="23" t="s">
        <v>5</v>
      </c>
      <c r="B5" s="23">
        <v>5</v>
      </c>
      <c r="C5" s="23" t="s">
        <v>406</v>
      </c>
      <c r="D5" s="23" t="n">
        <v>162.8000030517578</v>
      </c>
      <c r="E5" s="23">
        <v>166</v>
      </c>
      <c r="F5" s="22">
        <v>43437</v>
      </c>
      <c r="G5" s="22">
        <v>43461</v>
      </c>
      <c r="H5" s="23">
        <f>G5-F5</f>
        <v>24</v>
      </c>
      <c r="I5" s="23">
        <v>165</v>
      </c>
      <c r="J5" s="23">
        <v>10.699999809265137</v>
      </c>
      <c r="K5" s="23">
        <v>62</v>
      </c>
      <c r="L5" s="23">
        <v>26</v>
      </c>
      <c r="M5" s="23">
        <v>192</v>
      </c>
      <c r="N5" s="23">
        <v>218</v>
      </c>
      <c r="O5" s="23">
        <v>244</v>
      </c>
      <c r="P5" s="23">
        <v>220</v>
      </c>
      <c r="Q5" s="23">
        <v>245</v>
      </c>
      <c r="R5" s="23" t="s">
        <v>436</v>
      </c>
      <c r="S5" s="23" t="n">
        <v>0.05000000074505806</v>
      </c>
      <c r="T5" s="23" t="n">
        <v>200.0</v>
      </c>
      <c r="U5">
        <f>VLOOKUP(A5,'MARGIN REQUIREMNT'!$A$3:$M$210,13,0)</f>
        <v>0.88181310000000002</v>
      </c>
    </row>
    <row r="6" spans="1:21" x14ac:dyDescent="0.2">
      <c r="A6" s="24" t="s">
        <v>5</v>
      </c>
      <c r="B6" s="24">
        <v>5</v>
      </c>
      <c r="C6" s="24" t="s">
        <v>407</v>
      </c>
      <c r="D6" s="24" t="n">
        <v>162.8000030517578</v>
      </c>
      <c r="E6" s="24">
        <v>166</v>
      </c>
      <c r="F6" s="22">
        <v>43437</v>
      </c>
      <c r="G6" s="22">
        <v>43461</v>
      </c>
      <c r="H6" s="24">
        <f t="shared" si="0"/>
        <v>24</v>
      </c>
      <c r="I6" s="24">
        <v>165</v>
      </c>
      <c r="J6" s="24">
        <v>8.9499998092651367</v>
      </c>
      <c r="K6" s="24">
        <v>58</v>
      </c>
      <c r="L6" s="24">
        <v>25</v>
      </c>
      <c r="M6" s="24">
        <v>141</v>
      </c>
      <c r="N6" s="24">
        <v>116</v>
      </c>
      <c r="O6" s="24">
        <v>91</v>
      </c>
      <c r="P6" s="24">
        <v>115</v>
      </c>
      <c r="Q6" s="24">
        <v>90</v>
      </c>
      <c r="R6" s="24" t="s">
        <v>436</v>
      </c>
      <c r="S6" s="24" t="n">
        <v>0.05000000074505806</v>
      </c>
      <c r="T6" s="24" t="n">
        <v>130.0</v>
      </c>
      <c r="U6">
        <f>VLOOKUP(A6,'MARGIN REQUIREMNT'!$A$3:$M$210,13,0)</f>
        <v>0.88181310000000002</v>
      </c>
    </row>
    <row r="7" spans="1:21" x14ac:dyDescent="0.2">
      <c r="A7" t="s">
        <v>6</v>
      </c>
      <c r="B7">
        <v>10</v>
      </c>
      <c r="C7" t="s">
        <v>406</v>
      </c>
      <c r="D7" t="n">
        <v>384.5</v>
      </c>
      <c r="E7">
        <v>374.5</v>
      </c>
      <c r="F7" s="22">
        <v>43437</v>
      </c>
      <c r="G7" s="22">
        <v>43461</v>
      </c>
      <c r="H7">
        <f t="shared" si="0"/>
        <v>24</v>
      </c>
      <c r="I7">
        <v>370</v>
      </c>
      <c r="J7">
        <v>17.450000762939453</v>
      </c>
      <c r="K7">
        <v>36</v>
      </c>
      <c r="L7">
        <v>35</v>
      </c>
      <c r="M7">
        <v>409.5</v>
      </c>
      <c r="N7">
        <v>444.5</v>
      </c>
      <c r="O7">
        <v>479.5</v>
      </c>
      <c r="P7">
        <v>440</v>
      </c>
      <c r="Q7">
        <v>480</v>
      </c>
      <c r="R7" t="s">
        <v>436</v>
      </c>
      <c r="S7" t="n">
        <v>0.05000000074505806</v>
      </c>
      <c r="T7" t="n">
        <v>410.0</v>
      </c>
      <c r="U7">
        <f>VLOOKUP(A7,'MARGIN REQUIREMNT'!$A$3:$M$210,13,0)</f>
        <v>1.634625</v>
      </c>
    </row>
    <row r="8" spans="1:21" x14ac:dyDescent="0.2">
      <c r="A8" t="s">
        <v>6</v>
      </c>
      <c r="B8">
        <v>10</v>
      </c>
      <c r="C8" t="s">
        <v>407</v>
      </c>
      <c r="D8" t="n">
        <v>384.5</v>
      </c>
      <c r="E8">
        <v>374.5</v>
      </c>
      <c r="F8" s="22">
        <v>43437</v>
      </c>
      <c r="G8" s="22">
        <v>43461</v>
      </c>
      <c r="H8">
        <f t="shared" si="0"/>
        <v>24</v>
      </c>
      <c r="I8">
        <v>370</v>
      </c>
      <c r="J8">
        <v>11.699999809265137</v>
      </c>
      <c r="K8">
        <v>40</v>
      </c>
      <c r="L8">
        <v>38</v>
      </c>
      <c r="M8">
        <v>336.5</v>
      </c>
      <c r="N8">
        <v>298.5</v>
      </c>
      <c r="O8">
        <v>260.5</v>
      </c>
      <c r="P8">
        <v>300</v>
      </c>
      <c r="Q8">
        <v>260</v>
      </c>
      <c r="R8" t="s">
        <v>436</v>
      </c>
      <c r="S8" t="n">
        <v>0.05000000074505806</v>
      </c>
      <c r="T8" t="n">
        <v>315.0</v>
      </c>
      <c r="U8">
        <f>VLOOKUP(A8,'MARGIN REQUIREMNT'!$A$3:$M$210,13,0)</f>
        <v>1.634625</v>
      </c>
    </row>
    <row r="9" spans="1:21" x14ac:dyDescent="0.2">
      <c r="A9" s="30" t="s">
        <v>7</v>
      </c>
      <c r="B9" s="30">
        <v>2.5</v>
      </c>
      <c r="C9" s="30" t="s">
        <v>406</v>
      </c>
      <c r="D9" s="30" t="s">
        <v>436</v>
      </c>
      <c r="E9" s="30">
        <v>57.799999237060547</v>
      </c>
      <c r="F9" s="30">
        <v>43437</v>
      </c>
      <c r="G9" s="30">
        <v>43461</v>
      </c>
      <c r="H9" s="30">
        <f t="shared" si="0"/>
        <v>24</v>
      </c>
      <c r="I9" s="30">
        <v>57.5</v>
      </c>
      <c r="J9" s="30">
        <v>4.0999999046325684</v>
      </c>
      <c r="K9" s="30">
        <v>64</v>
      </c>
      <c r="L9" s="30">
        <v>9</v>
      </c>
      <c r="M9" s="30">
        <v>66.800003051757812</v>
      </c>
      <c r="N9" s="30">
        <v>75.800003051757812</v>
      </c>
      <c r="O9" s="30">
        <v>84.800003051757812</v>
      </c>
      <c r="P9" s="30">
        <v>75</v>
      </c>
      <c r="Q9" s="30">
        <v>85</v>
      </c>
      <c r="R9" s="30" t="s">
        <v>436</v>
      </c>
      <c r="S9" s="30" t="s">
        <v>436</v>
      </c>
      <c r="T9" s="30" t="s">
        <v>436</v>
      </c>
      <c r="U9">
        <f>VLOOKUP(A9,'MARGIN REQUIREMNT'!$A$3:$M$210,13,0)</f>
        <v>0.53854619999999997</v>
      </c>
    </row>
    <row r="10" spans="1:21" x14ac:dyDescent="0.2">
      <c r="A10" s="31" t="s">
        <v>7</v>
      </c>
      <c r="B10" s="31">
        <v>2.5</v>
      </c>
      <c r="C10" s="31" t="s">
        <v>407</v>
      </c>
      <c r="D10" s="31" t="s">
        <v>436</v>
      </c>
      <c r="E10" s="31">
        <v>57.799999237060547</v>
      </c>
      <c r="F10" s="31">
        <v>43437</v>
      </c>
      <c r="G10" s="31">
        <v>43461</v>
      </c>
      <c r="H10" s="31">
        <f t="shared" si="0"/>
        <v>24</v>
      </c>
      <c r="I10" s="31">
        <v>57.5</v>
      </c>
      <c r="J10" s="31">
        <v>3.7000000476837158</v>
      </c>
      <c r="K10" s="31">
        <v>69</v>
      </c>
      <c r="L10" s="31">
        <v>10</v>
      </c>
      <c r="M10" s="31">
        <v>47.799999237060547</v>
      </c>
      <c r="N10" s="31">
        <v>37.799999237060547</v>
      </c>
      <c r="O10" s="31">
        <v>27.799999237060547</v>
      </c>
      <c r="P10" s="31">
        <v>37.5</v>
      </c>
      <c r="Q10" s="31">
        <v>27.5</v>
      </c>
      <c r="R10" s="31" t="s">
        <v>436</v>
      </c>
      <c r="S10" s="31" t="s">
        <v>436</v>
      </c>
      <c r="T10" s="31" t="s">
        <v>436</v>
      </c>
      <c r="U10">
        <f>VLOOKUP(A10,'MARGIN REQUIREMNT'!$A$3:$M$210,13,0)</f>
        <v>0.53854619999999997</v>
      </c>
    </row>
    <row r="11" spans="1:21" x14ac:dyDescent="0.2">
      <c r="A11" t="s">
        <v>8</v>
      </c>
      <c r="B11">
        <v>20</v>
      </c>
      <c r="C11" t="s">
        <v>406</v>
      </c>
      <c r="D11" t="n">
        <v>1179.0</v>
      </c>
      <c r="E11">
        <v>1152.25</v>
      </c>
      <c r="F11" s="22">
        <v>43437</v>
      </c>
      <c r="G11" s="22">
        <v>43461</v>
      </c>
      <c r="H11">
        <f t="shared" si="0"/>
        <v>24</v>
      </c>
      <c r="I11">
        <v>1160</v>
      </c>
      <c r="J11">
        <v>53.200000762939453</v>
      </c>
      <c r="K11">
        <v>45</v>
      </c>
      <c r="L11">
        <v>133</v>
      </c>
      <c r="M11">
        <v>1285.25</v>
      </c>
      <c r="N11">
        <v>1418.25</v>
      </c>
      <c r="O11">
        <v>1551.25</v>
      </c>
      <c r="P11">
        <v>1420</v>
      </c>
      <c r="Q11">
        <v>1560</v>
      </c>
      <c r="R11" t="s">
        <v>436</v>
      </c>
      <c r="S11" t="n">
        <v>0.05000000074505806</v>
      </c>
      <c r="T11" t="n">
        <v>1240.0</v>
      </c>
      <c r="U11">
        <f>VLOOKUP(A11,'MARGIN REQUIREMNT'!$A$3:$M$210,13,0)</f>
        <v>5.3063250000000002</v>
      </c>
    </row>
    <row r="12" spans="1:21" x14ac:dyDescent="0.2">
      <c r="A12" t="s">
        <v>8</v>
      </c>
      <c r="B12">
        <v>20</v>
      </c>
      <c r="C12" t="s">
        <v>407</v>
      </c>
      <c r="D12" t="n">
        <v>1179.0</v>
      </c>
      <c r="E12">
        <v>1152.25</v>
      </c>
      <c r="F12" s="22">
        <v>43437</v>
      </c>
      <c r="G12" s="22">
        <v>43461</v>
      </c>
      <c r="H12">
        <f t="shared" si="0"/>
        <v>24</v>
      </c>
      <c r="I12">
        <v>1160</v>
      </c>
      <c r="J12" t="s">
        <v>436</v>
      </c>
      <c r="K12" t="s">
        <v>436</v>
      </c>
      <c r="L12" t="s">
        <v>436</v>
      </c>
      <c r="M12" t="s">
        <v>436</v>
      </c>
      <c r="N12" t="s">
        <v>436</v>
      </c>
      <c r="O12" t="s">
        <v>436</v>
      </c>
      <c r="P12" t="s">
        <v>436</v>
      </c>
      <c r="Q12" t="s">
        <v>436</v>
      </c>
      <c r="R12" t="s">
        <v>436</v>
      </c>
      <c r="S12" t="s">
        <v>436</v>
      </c>
      <c r="T12" t="s">
        <v>436</v>
      </c>
      <c r="U12">
        <f>VLOOKUP(A12,'MARGIN REQUIREMNT'!$A$3:$M$210,13,0)</f>
        <v>5.3063250000000002</v>
      </c>
    </row>
    <row r="13" spans="1:21" x14ac:dyDescent="0.2">
      <c r="A13" t="s">
        <v>9</v>
      </c>
      <c r="B13">
        <v>2.5</v>
      </c>
      <c r="C13" t="s">
        <v>406</v>
      </c>
      <c r="D13" t="n">
        <v>46.400001525878906</v>
      </c>
      <c r="E13">
        <v>48.599998474121094</v>
      </c>
      <c r="F13" s="22">
        <v>43437</v>
      </c>
      <c r="G13" s="22">
        <v>43461</v>
      </c>
      <c r="H13">
        <f t="shared" si="0"/>
        <v>24</v>
      </c>
      <c r="I13">
        <v>47.5</v>
      </c>
      <c r="J13" t="s">
        <v>436</v>
      </c>
      <c r="K13" t="s">
        <v>436</v>
      </c>
      <c r="L13" t="s">
        <v>436</v>
      </c>
      <c r="M13" t="s">
        <v>436</v>
      </c>
      <c r="N13" t="s">
        <v>436</v>
      </c>
      <c r="O13" t="s">
        <v>436</v>
      </c>
      <c r="P13" t="s">
        <v>436</v>
      </c>
      <c r="Q13" t="s">
        <v>436</v>
      </c>
      <c r="R13" t="s">
        <v>436</v>
      </c>
      <c r="S13" t="s">
        <v>436</v>
      </c>
      <c r="T13" t="s">
        <v>436</v>
      </c>
      <c r="U13">
        <f>VLOOKUP(A13,'MARGIN REQUIREMNT'!$A$3:$M$210,13,0)</f>
        <v>0.22492499999999999</v>
      </c>
    </row>
    <row r="14" spans="1:21" x14ac:dyDescent="0.2">
      <c r="A14" t="s">
        <v>9</v>
      </c>
      <c r="B14">
        <v>2.5</v>
      </c>
      <c r="C14" t="s">
        <v>407</v>
      </c>
      <c r="D14" t="n">
        <v>46.400001525878906</v>
      </c>
      <c r="E14">
        <v>48.599998474121094</v>
      </c>
      <c r="F14" s="22">
        <v>43437</v>
      </c>
      <c r="G14" s="22">
        <v>43461</v>
      </c>
      <c r="H14">
        <f t="shared" si="0"/>
        <v>24</v>
      </c>
      <c r="I14">
        <v>47.5</v>
      </c>
      <c r="J14" t="s">
        <v>436</v>
      </c>
      <c r="K14" t="s">
        <v>436</v>
      </c>
      <c r="L14" t="s">
        <v>436</v>
      </c>
      <c r="M14" t="s">
        <v>436</v>
      </c>
      <c r="N14" t="s">
        <v>436</v>
      </c>
      <c r="O14" t="s">
        <v>436</v>
      </c>
      <c r="P14" t="s">
        <v>436</v>
      </c>
      <c r="Q14" t="s">
        <v>436</v>
      </c>
      <c r="R14" t="s">
        <v>436</v>
      </c>
      <c r="S14" t="s">
        <v>436</v>
      </c>
      <c r="T14" t="s">
        <v>436</v>
      </c>
      <c r="U14">
        <f>VLOOKUP(A14,'MARGIN REQUIREMNT'!$A$3:$M$210,13,0)</f>
        <v>0.22492499999999999</v>
      </c>
    </row>
    <row r="15" spans="1:21" x14ac:dyDescent="0.2">
      <c r="A15" t="s">
        <v>10</v>
      </c>
      <c r="B15">
        <v>20</v>
      </c>
      <c r="C15" t="s">
        <v>406</v>
      </c>
      <c r="D15" t="n">
        <v>735.4000244140625</v>
      </c>
      <c r="E15">
        <v>716</v>
      </c>
      <c r="F15" s="22">
        <v>43437</v>
      </c>
      <c r="G15" s="22">
        <v>43461</v>
      </c>
      <c r="H15">
        <f t="shared" si="0"/>
        <v>24</v>
      </c>
      <c r="I15">
        <v>720</v>
      </c>
      <c r="J15">
        <v>28.600000381469727</v>
      </c>
      <c r="K15">
        <v>39</v>
      </c>
      <c r="L15">
        <v>72</v>
      </c>
      <c r="M15">
        <v>788</v>
      </c>
      <c r="N15">
        <v>860</v>
      </c>
      <c r="O15">
        <v>932</v>
      </c>
      <c r="P15">
        <v>860</v>
      </c>
      <c r="Q15">
        <v>940</v>
      </c>
      <c r="R15" t="s">
        <v>436</v>
      </c>
      <c r="S15" t="n">
        <v>0.05000000074505806</v>
      </c>
      <c r="T15" t="n">
        <v>820.0</v>
      </c>
      <c r="U15">
        <f>VLOOKUP(A15,'MARGIN REQUIREMNT'!$A$3:$M$210,13,0)</f>
        <v>3.8704499999999999</v>
      </c>
    </row>
    <row r="16" spans="1:21" x14ac:dyDescent="0.2">
      <c r="A16" t="s">
        <v>10</v>
      </c>
      <c r="B16">
        <v>20</v>
      </c>
      <c r="C16" t="s">
        <v>407</v>
      </c>
      <c r="D16" t="n">
        <v>735.4000244140625</v>
      </c>
      <c r="E16">
        <v>716</v>
      </c>
      <c r="F16" s="22">
        <v>43437</v>
      </c>
      <c r="G16" s="22">
        <v>43461</v>
      </c>
      <c r="H16">
        <f t="shared" si="0"/>
        <v>24</v>
      </c>
      <c r="I16">
        <v>720</v>
      </c>
      <c r="J16">
        <v>29.149999618530273</v>
      </c>
      <c r="K16">
        <v>40</v>
      </c>
      <c r="L16">
        <v>73</v>
      </c>
      <c r="M16">
        <v>643</v>
      </c>
      <c r="N16">
        <v>570</v>
      </c>
      <c r="O16">
        <v>497</v>
      </c>
      <c r="P16">
        <v>580</v>
      </c>
      <c r="Q16">
        <v>500</v>
      </c>
      <c r="R16" t="s">
        <v>436</v>
      </c>
      <c r="S16" t="n">
        <v>0.05000000074505806</v>
      </c>
      <c r="T16" t="n">
        <v>640.0</v>
      </c>
      <c r="U16">
        <f>VLOOKUP(A16,'MARGIN REQUIREMNT'!$A$3:$M$210,13,0)</f>
        <v>3.8704499999999999</v>
      </c>
    </row>
    <row r="17" spans="1:21" x14ac:dyDescent="0.2">
      <c r="A17" t="s">
        <v>11</v>
      </c>
      <c r="B17">
        <v>10</v>
      </c>
      <c r="C17" t="s">
        <v>406</v>
      </c>
      <c r="D17" t="n">
        <v>216.85000610351562</v>
      </c>
      <c r="E17">
        <v>219.89999389648438</v>
      </c>
      <c r="F17" s="22">
        <v>43437</v>
      </c>
      <c r="G17" s="22">
        <v>43461</v>
      </c>
      <c r="H17">
        <f t="shared" si="0"/>
        <v>24</v>
      </c>
      <c r="I17">
        <v>220</v>
      </c>
      <c r="J17">
        <v>8.1499996185302734</v>
      </c>
      <c r="K17">
        <v>34</v>
      </c>
      <c r="L17">
        <v>19</v>
      </c>
      <c r="M17">
        <v>238.89999389648438</v>
      </c>
      <c r="N17">
        <v>257.89999389648438</v>
      </c>
      <c r="O17">
        <v>276.89999389648438</v>
      </c>
      <c r="P17">
        <v>260</v>
      </c>
      <c r="Q17">
        <v>280</v>
      </c>
      <c r="R17" t="s">
        <v>436</v>
      </c>
      <c r="S17" t="n">
        <v>0.05000000074505806</v>
      </c>
      <c r="T17" t="n">
        <v>255.0</v>
      </c>
      <c r="U17">
        <f>VLOOKUP(A17,'MARGIN REQUIREMNT'!$A$3:$M$210,13,0)</f>
        <v>0.99914999999999998</v>
      </c>
    </row>
    <row r="18" spans="1:21" x14ac:dyDescent="0.2">
      <c r="A18" t="s">
        <v>11</v>
      </c>
      <c r="B18">
        <v>10</v>
      </c>
      <c r="C18" t="s">
        <v>407</v>
      </c>
      <c r="D18" t="n">
        <v>216.85000610351562</v>
      </c>
      <c r="E18">
        <v>219.89999389648438</v>
      </c>
      <c r="F18" s="22">
        <v>43437</v>
      </c>
      <c r="G18" s="22">
        <v>43461</v>
      </c>
      <c r="H18">
        <f t="shared" si="0"/>
        <v>24</v>
      </c>
      <c r="I18">
        <v>220</v>
      </c>
      <c r="J18">
        <v>7.1500000953674316</v>
      </c>
      <c r="K18">
        <v>35</v>
      </c>
      <c r="L18">
        <v>20</v>
      </c>
      <c r="M18">
        <v>199.89999389648438</v>
      </c>
      <c r="N18">
        <v>179.89999389648438</v>
      </c>
      <c r="O18">
        <v>159.89999389648438</v>
      </c>
      <c r="P18">
        <v>180</v>
      </c>
      <c r="Q18">
        <v>160</v>
      </c>
      <c r="R18" t="s">
        <v>436</v>
      </c>
      <c r="S18" t="n">
        <v>0.05000000074505806</v>
      </c>
      <c r="T18" t="n">
        <v>200.0</v>
      </c>
      <c r="U18">
        <f>VLOOKUP(A18,'MARGIN REQUIREMNT'!$A$3:$M$210,13,0)</f>
        <v>0.99914999999999998</v>
      </c>
    </row>
    <row r="19" spans="1:21" x14ac:dyDescent="0.2">
      <c r="A19" t="s">
        <v>12</v>
      </c>
      <c r="B19">
        <v>20</v>
      </c>
      <c r="C19" t="s">
        <v>406</v>
      </c>
      <c r="D19" t="n">
        <v>1242.050048828125</v>
      </c>
      <c r="E19">
        <v>1288.449951171875</v>
      </c>
      <c r="F19" s="22">
        <v>43437</v>
      </c>
      <c r="G19" s="22">
        <v>43461</v>
      </c>
      <c r="H19">
        <f t="shared" si="0"/>
        <v>24</v>
      </c>
      <c r="I19">
        <v>1280</v>
      </c>
      <c r="J19">
        <v>59.900001525878906</v>
      </c>
      <c r="K19">
        <v>38</v>
      </c>
      <c r="L19">
        <v>126</v>
      </c>
      <c r="M19">
        <v>1414.449951171875</v>
      </c>
      <c r="N19">
        <v>1540.449951171875</v>
      </c>
      <c r="O19">
        <v>1666.449951171875</v>
      </c>
      <c r="P19">
        <v>1540</v>
      </c>
      <c r="Q19">
        <v>1660</v>
      </c>
      <c r="R19" t="s">
        <v>436</v>
      </c>
      <c r="S19" t="n">
        <v>0.10000000149011612</v>
      </c>
      <c r="T19" t="n">
        <v>1440.0</v>
      </c>
      <c r="U19">
        <f>VLOOKUP(A19,'MARGIN REQUIREMNT'!$A$3:$M$210,13,0)</f>
        <v>5.64975</v>
      </c>
    </row>
    <row r="20" spans="1:21" x14ac:dyDescent="0.2">
      <c r="A20" t="s">
        <v>12</v>
      </c>
      <c r="B20">
        <v>20</v>
      </c>
      <c r="C20" t="s">
        <v>407</v>
      </c>
      <c r="D20" t="n">
        <v>1242.050048828125</v>
      </c>
      <c r="E20">
        <v>1288.449951171875</v>
      </c>
      <c r="F20" s="22">
        <v>43437</v>
      </c>
      <c r="G20" s="22">
        <v>43461</v>
      </c>
      <c r="H20">
        <f t="shared" si="0"/>
        <v>24</v>
      </c>
      <c r="I20">
        <v>1280</v>
      </c>
      <c r="J20">
        <v>55</v>
      </c>
      <c r="K20">
        <v>48</v>
      </c>
      <c r="L20">
        <v>159</v>
      </c>
      <c r="M20">
        <v>1129.449951171875</v>
      </c>
      <c r="N20">
        <v>970.45001220703125</v>
      </c>
      <c r="O20">
        <v>811.45001220703125</v>
      </c>
      <c r="P20">
        <v>980</v>
      </c>
      <c r="Q20">
        <v>820</v>
      </c>
      <c r="R20" t="s">
        <v>436</v>
      </c>
      <c r="S20" t="n">
        <v>0.05000000074505806</v>
      </c>
      <c r="T20" t="n">
        <v>1060.0</v>
      </c>
      <c r="U20">
        <f>VLOOKUP(A20,'MARGIN REQUIREMNT'!$A$3:$M$210,13,0)</f>
        <v>5.64975</v>
      </c>
    </row>
    <row r="21" spans="1:21" x14ac:dyDescent="0.2">
      <c r="A21" t="s">
        <v>13</v>
      </c>
      <c r="B21">
        <v>5</v>
      </c>
      <c r="C21" t="s">
        <v>406</v>
      </c>
      <c r="D21" t="n">
        <v>230.9499969482422</v>
      </c>
      <c r="E21">
        <v>234.55000305175781</v>
      </c>
      <c r="F21" s="22">
        <v>43437</v>
      </c>
      <c r="G21" s="22">
        <v>43461</v>
      </c>
      <c r="H21">
        <f t="shared" si="0"/>
        <v>24</v>
      </c>
      <c r="I21">
        <v>235</v>
      </c>
      <c r="J21">
        <v>9.25</v>
      </c>
      <c r="K21">
        <v>35</v>
      </c>
      <c r="L21">
        <v>21</v>
      </c>
      <c r="M21">
        <v>255.55000305175781</v>
      </c>
      <c r="N21">
        <v>276.54998779296875</v>
      </c>
      <c r="O21">
        <v>297.54998779296875</v>
      </c>
      <c r="P21">
        <v>275</v>
      </c>
      <c r="Q21">
        <v>300</v>
      </c>
      <c r="R21" t="s">
        <v>436</v>
      </c>
      <c r="S21" t="n">
        <v>0.05000000074505806</v>
      </c>
      <c r="T21" t="n">
        <v>280.0</v>
      </c>
      <c r="U21">
        <f>VLOOKUP(A21,'MARGIN REQUIREMNT'!$A$3:$M$210,13,0)</f>
        <v>1.0824</v>
      </c>
    </row>
    <row r="22" spans="1:21" x14ac:dyDescent="0.2">
      <c r="A22" t="s">
        <v>13</v>
      </c>
      <c r="B22">
        <v>5</v>
      </c>
      <c r="C22" t="s">
        <v>407</v>
      </c>
      <c r="D22" t="n">
        <v>230.9499969482422</v>
      </c>
      <c r="E22">
        <v>234.55000305175781</v>
      </c>
      <c r="F22" s="22">
        <v>43437</v>
      </c>
      <c r="G22" s="22">
        <v>43461</v>
      </c>
      <c r="H22">
        <f t="shared" si="0"/>
        <v>24</v>
      </c>
      <c r="I22">
        <v>235</v>
      </c>
      <c r="J22">
        <v>8.8999996185302734</v>
      </c>
      <c r="K22">
        <v>41</v>
      </c>
      <c r="L22">
        <v>25</v>
      </c>
      <c r="M22">
        <v>209.55000305175781</v>
      </c>
      <c r="N22">
        <v>184.55000305175781</v>
      </c>
      <c r="O22">
        <v>159.55000305175781</v>
      </c>
      <c r="P22">
        <v>185</v>
      </c>
      <c r="Q22">
        <v>160</v>
      </c>
      <c r="R22" t="s">
        <v>436</v>
      </c>
      <c r="S22" t="n">
        <v>0.05000000074505806</v>
      </c>
      <c r="T22" t="n">
        <v>205.0</v>
      </c>
      <c r="U22">
        <f>VLOOKUP(A22,'MARGIN REQUIREMNT'!$A$3:$M$210,13,0)</f>
        <v>1.0824</v>
      </c>
    </row>
    <row r="23" spans="1:21" x14ac:dyDescent="0.2">
      <c r="A23" t="s">
        <v>14</v>
      </c>
      <c r="B23">
        <v>10</v>
      </c>
      <c r="C23" t="s">
        <v>406</v>
      </c>
      <c r="D23" t="n">
        <v>96.30000305175781</v>
      </c>
      <c r="E23">
        <v>102.09999847412109</v>
      </c>
      <c r="F23" s="22">
        <v>43437</v>
      </c>
      <c r="G23" s="22">
        <v>43461</v>
      </c>
      <c r="H23">
        <f t="shared" si="0"/>
        <v>24</v>
      </c>
      <c r="I23">
        <v>100</v>
      </c>
      <c r="J23">
        <v>8.3000001907348633</v>
      </c>
      <c r="K23">
        <v>65</v>
      </c>
      <c r="L23">
        <v>17</v>
      </c>
      <c r="M23">
        <v>119.09999847412109</v>
      </c>
      <c r="N23">
        <v>136.10000610351562</v>
      </c>
      <c r="O23">
        <v>153.10000610351562</v>
      </c>
      <c r="P23">
        <v>140</v>
      </c>
      <c r="Q23">
        <v>150</v>
      </c>
      <c r="R23" t="n">
        <v>0.05000000074505806</v>
      </c>
      <c r="S23" t="n">
        <v>0.05000000074505806</v>
      </c>
      <c r="T23" t="n">
        <v>140.0</v>
      </c>
      <c r="U23">
        <f>VLOOKUP(A23,'MARGIN REQUIREMNT'!$A$3:$M$210,13,0)</f>
        <v>1.601175</v>
      </c>
    </row>
    <row r="24" spans="1:21" x14ac:dyDescent="0.2">
      <c r="A24" t="s">
        <v>14</v>
      </c>
      <c r="B24">
        <v>10</v>
      </c>
      <c r="C24" t="s">
        <v>407</v>
      </c>
      <c r="D24" t="n">
        <v>96.30000305175781</v>
      </c>
      <c r="E24">
        <v>102.09999847412109</v>
      </c>
      <c r="F24" s="22">
        <v>43437</v>
      </c>
      <c r="G24" s="22">
        <v>43461</v>
      </c>
      <c r="H24">
        <f t="shared" si="0"/>
        <v>24</v>
      </c>
      <c r="I24">
        <v>100</v>
      </c>
      <c r="J24">
        <v>5.6999998092651367</v>
      </c>
      <c r="K24">
        <v>68</v>
      </c>
      <c r="L24">
        <v>18</v>
      </c>
      <c r="M24">
        <v>84.099998474121094</v>
      </c>
      <c r="N24">
        <v>66.099998474121094</v>
      </c>
      <c r="O24">
        <v>48.099998474121094</v>
      </c>
      <c r="P24">
        <v>70</v>
      </c>
      <c r="Q24">
        <v>50</v>
      </c>
      <c r="R24" t="s">
        <v>436</v>
      </c>
      <c r="S24" t="n">
        <v>0.05000000074505806</v>
      </c>
      <c r="T24" t="n">
        <v>60.0</v>
      </c>
      <c r="U24">
        <f>VLOOKUP(A24,'MARGIN REQUIREMNT'!$A$3:$M$210,13,0)</f>
        <v>1.601175</v>
      </c>
    </row>
    <row r="25" spans="1:21" x14ac:dyDescent="0.2">
      <c r="A25" t="s">
        <v>15</v>
      </c>
      <c r="B25">
        <v>5</v>
      </c>
      <c r="C25" t="s">
        <v>406</v>
      </c>
      <c r="D25" t="n">
        <v>102.94999694824219</v>
      </c>
      <c r="E25">
        <v>107.25</v>
      </c>
      <c r="F25" s="22">
        <v>43437</v>
      </c>
      <c r="G25" s="22">
        <v>43461</v>
      </c>
      <c r="H25">
        <f t="shared" si="0"/>
        <v>24</v>
      </c>
      <c r="I25">
        <v>105</v>
      </c>
      <c r="J25">
        <v>6.3499999046325684</v>
      </c>
      <c r="K25">
        <v>44</v>
      </c>
      <c r="L25">
        <v>12</v>
      </c>
      <c r="M25">
        <v>119.25</v>
      </c>
      <c r="N25">
        <v>131.25</v>
      </c>
      <c r="O25">
        <v>143.25</v>
      </c>
      <c r="P25">
        <v>130</v>
      </c>
      <c r="Q25">
        <v>145</v>
      </c>
      <c r="R25" t="n">
        <v>0.05000000074505806</v>
      </c>
      <c r="S25" t="n">
        <v>0.05000000074505806</v>
      </c>
      <c r="T25" t="s">
        <v>437</v>
      </c>
      <c r="U25">
        <f>VLOOKUP(A25,'MARGIN REQUIREMNT'!$A$3:$M$210,13,0)</f>
        <v>0.57735000000000003</v>
      </c>
    </row>
    <row r="26" spans="1:21" x14ac:dyDescent="0.2">
      <c r="A26" t="s">
        <v>15</v>
      </c>
      <c r="B26">
        <v>5</v>
      </c>
      <c r="C26" t="s">
        <v>407</v>
      </c>
      <c r="D26" t="n">
        <v>102.94999694824219</v>
      </c>
      <c r="E26">
        <v>107.25</v>
      </c>
      <c r="F26" s="22">
        <v>43437</v>
      </c>
      <c r="G26" s="22">
        <v>43461</v>
      </c>
      <c r="H26">
        <f t="shared" si="0"/>
        <v>24</v>
      </c>
      <c r="I26">
        <v>105</v>
      </c>
      <c r="J26">
        <v>3.7000000476837158</v>
      </c>
      <c r="K26">
        <v>46</v>
      </c>
      <c r="L26">
        <v>13</v>
      </c>
      <c r="M26">
        <v>94.25</v>
      </c>
      <c r="N26">
        <v>81.25</v>
      </c>
      <c r="O26">
        <v>68.25</v>
      </c>
      <c r="P26">
        <v>80</v>
      </c>
      <c r="Q26">
        <v>70</v>
      </c>
      <c r="R26" t="s">
        <v>436</v>
      </c>
      <c r="S26" t="n">
        <v>0.05000000074505806</v>
      </c>
      <c r="T26" t="n">
        <v>90.0</v>
      </c>
      <c r="U26">
        <f>VLOOKUP(A26,'MARGIN REQUIREMNT'!$A$3:$M$210,13,0)</f>
        <v>0.57735000000000003</v>
      </c>
    </row>
    <row r="27" spans="1:21" x14ac:dyDescent="0.2">
      <c r="A27" t="s">
        <v>16</v>
      </c>
      <c r="B27">
        <v>20</v>
      </c>
      <c r="C27" t="s">
        <v>406</v>
      </c>
      <c r="D27" t="n">
        <v>1373.25</v>
      </c>
      <c r="E27">
        <v>1344.6500244140625</v>
      </c>
      <c r="F27" s="22">
        <v>43437</v>
      </c>
      <c r="G27" s="22">
        <v>43461</v>
      </c>
      <c r="H27">
        <f t="shared" si="0"/>
        <v>24</v>
      </c>
      <c r="I27">
        <v>1340</v>
      </c>
      <c r="J27">
        <v>42.599998474121094</v>
      </c>
      <c r="K27">
        <v>26</v>
      </c>
      <c r="L27">
        <v>90</v>
      </c>
      <c r="M27">
        <v>1434.6500244140625</v>
      </c>
      <c r="N27">
        <v>1524.6500244140625</v>
      </c>
      <c r="O27">
        <v>1614.6500244140625</v>
      </c>
      <c r="P27">
        <v>1520</v>
      </c>
      <c r="Q27">
        <v>1620</v>
      </c>
      <c r="R27" t="s">
        <v>436</v>
      </c>
      <c r="S27" t="n">
        <v>0.05000000074505806</v>
      </c>
      <c r="T27" t="n">
        <v>1500.0</v>
      </c>
      <c r="U27">
        <f>VLOOKUP(A27,'MARGIN REQUIREMNT'!$A$3:$M$210,13,0)</f>
        <v>6.1187999999999994</v>
      </c>
    </row>
    <row r="28" spans="1:21" x14ac:dyDescent="0.2">
      <c r="A28" t="s">
        <v>16</v>
      </c>
      <c r="B28">
        <v>20</v>
      </c>
      <c r="C28" t="s">
        <v>407</v>
      </c>
      <c r="D28" t="n">
        <v>1373.25</v>
      </c>
      <c r="E28">
        <v>1344.6500244140625</v>
      </c>
      <c r="F28" s="22">
        <v>43437</v>
      </c>
      <c r="G28" s="22">
        <v>43461</v>
      </c>
      <c r="H28">
        <f t="shared" si="0"/>
        <v>24</v>
      </c>
      <c r="I28">
        <v>1340</v>
      </c>
      <c r="J28">
        <v>29</v>
      </c>
      <c r="K28">
        <v>27</v>
      </c>
      <c r="L28">
        <v>93</v>
      </c>
      <c r="M28">
        <v>1251.6500244140625</v>
      </c>
      <c r="N28">
        <v>1158.6500244140625</v>
      </c>
      <c r="O28">
        <v>1065.6500244140625</v>
      </c>
      <c r="P28">
        <v>1160</v>
      </c>
      <c r="Q28">
        <v>1060</v>
      </c>
      <c r="R28" t="s">
        <v>436</v>
      </c>
      <c r="S28" t="n">
        <v>0.15000000596046448</v>
      </c>
      <c r="T28" t="n">
        <v>1200.0</v>
      </c>
      <c r="U28">
        <f>VLOOKUP(A28,'MARGIN REQUIREMNT'!$A$3:$M$210,13,0)</f>
        <v>6.1187999999999994</v>
      </c>
    </row>
    <row r="29" spans="1:21" x14ac:dyDescent="0.2">
      <c r="A29" t="s">
        <v>17</v>
      </c>
      <c r="B29">
        <v>20</v>
      </c>
      <c r="C29" t="s">
        <v>406</v>
      </c>
      <c r="D29" t="n">
        <v>711.2000122070312</v>
      </c>
      <c r="E29">
        <v>800.8499755859375</v>
      </c>
      <c r="F29" s="22">
        <v>43437</v>
      </c>
      <c r="G29" s="22">
        <v>43461</v>
      </c>
      <c r="H29">
        <f t="shared" si="0"/>
        <v>24</v>
      </c>
      <c r="I29">
        <v>800</v>
      </c>
      <c r="J29">
        <v>31.600000381469727</v>
      </c>
      <c r="K29">
        <v>36</v>
      </c>
      <c r="L29">
        <v>74</v>
      </c>
      <c r="M29">
        <v>874.8499755859375</v>
      </c>
      <c r="N29">
        <v>948.8499755859375</v>
      </c>
      <c r="O29">
        <v>1022.8499755859375</v>
      </c>
      <c r="P29">
        <v>940</v>
      </c>
      <c r="Q29">
        <v>1020</v>
      </c>
      <c r="R29" t="s">
        <v>436</v>
      </c>
      <c r="S29" t="n">
        <v>0.05000000074505806</v>
      </c>
      <c r="T29" t="n">
        <v>880.0</v>
      </c>
      <c r="U29">
        <f>VLOOKUP(A29,'MARGIN REQUIREMNT'!$A$3:$M$210,13,0)</f>
        <v>3.832125</v>
      </c>
    </row>
    <row r="30" spans="1:21" x14ac:dyDescent="0.2">
      <c r="A30" t="s">
        <v>17</v>
      </c>
      <c r="B30">
        <v>20</v>
      </c>
      <c r="C30" t="s">
        <v>407</v>
      </c>
      <c r="D30" t="n">
        <v>711.2000122070312</v>
      </c>
      <c r="E30">
        <v>800.8499755859375</v>
      </c>
      <c r="F30" s="22">
        <v>43437</v>
      </c>
      <c r="G30" s="22">
        <v>43461</v>
      </c>
      <c r="H30">
        <f t="shared" si="0"/>
        <v>24</v>
      </c>
      <c r="I30">
        <v>800</v>
      </c>
      <c r="J30">
        <v>30.5</v>
      </c>
      <c r="K30">
        <v>40</v>
      </c>
      <c r="L30">
        <v>82</v>
      </c>
      <c r="M30">
        <v>718.8499755859375</v>
      </c>
      <c r="N30">
        <v>636.8499755859375</v>
      </c>
      <c r="O30">
        <v>554.8499755859375</v>
      </c>
      <c r="P30">
        <v>640</v>
      </c>
      <c r="Q30">
        <v>560</v>
      </c>
      <c r="R30" t="n">
        <v>0.05000000074505806</v>
      </c>
      <c r="S30" t="n">
        <v>0.05000000074505806</v>
      </c>
      <c r="T30" t="n">
        <v>640.0</v>
      </c>
      <c r="U30">
        <f>VLOOKUP(A30,'MARGIN REQUIREMNT'!$A$3:$M$210,13,0)</f>
        <v>3.832125</v>
      </c>
    </row>
    <row r="31" spans="1:21" x14ac:dyDescent="0.2">
      <c r="A31" t="s">
        <v>18</v>
      </c>
      <c r="B31">
        <v>10</v>
      </c>
      <c r="C31" t="s">
        <v>406</v>
      </c>
      <c r="D31" t="n">
        <v>616.8499755859375</v>
      </c>
      <c r="E31">
        <v>625</v>
      </c>
      <c r="F31" s="22">
        <v>43437</v>
      </c>
      <c r="G31" s="22">
        <v>43461</v>
      </c>
      <c r="H31">
        <f t="shared" si="0"/>
        <v>24</v>
      </c>
      <c r="I31">
        <v>630</v>
      </c>
      <c r="J31">
        <v>20.600000381469727</v>
      </c>
      <c r="K31">
        <v>34</v>
      </c>
      <c r="L31">
        <v>54</v>
      </c>
      <c r="M31">
        <v>679</v>
      </c>
      <c r="N31">
        <v>733</v>
      </c>
      <c r="O31">
        <v>787</v>
      </c>
      <c r="P31">
        <v>730</v>
      </c>
      <c r="Q31">
        <v>790</v>
      </c>
      <c r="R31" t="n">
        <v>0.05000000074505806</v>
      </c>
      <c r="S31" t="n">
        <v>0.05000000074505806</v>
      </c>
      <c r="T31" t="n">
        <v>730.0</v>
      </c>
      <c r="U31">
        <f>VLOOKUP(A31,'MARGIN REQUIREMNT'!$A$3:$M$210,13,0)</f>
        <v>2.9956499999999999</v>
      </c>
    </row>
    <row r="32" spans="1:21" x14ac:dyDescent="0.2">
      <c r="A32" t="s">
        <v>18</v>
      </c>
      <c r="B32">
        <v>10</v>
      </c>
      <c r="C32" t="s">
        <v>407</v>
      </c>
      <c r="D32" t="n">
        <v>616.8499755859375</v>
      </c>
      <c r="E32">
        <v>625</v>
      </c>
      <c r="F32" s="22">
        <v>43437</v>
      </c>
      <c r="G32" s="22">
        <v>43461</v>
      </c>
      <c r="H32">
        <f t="shared" si="0"/>
        <v>24</v>
      </c>
      <c r="I32">
        <v>630</v>
      </c>
      <c r="J32">
        <v>23.450000762939453</v>
      </c>
      <c r="K32">
        <v>35</v>
      </c>
      <c r="L32">
        <v>56</v>
      </c>
      <c r="M32">
        <v>569</v>
      </c>
      <c r="N32">
        <v>513</v>
      </c>
      <c r="O32">
        <v>457</v>
      </c>
      <c r="P32">
        <v>510</v>
      </c>
      <c r="Q32">
        <v>460</v>
      </c>
      <c r="R32" t="s">
        <v>436</v>
      </c>
      <c r="S32" t="n">
        <v>0.05000000074505806</v>
      </c>
      <c r="T32" t="n">
        <v>500.0</v>
      </c>
      <c r="U32">
        <f>VLOOKUP(A32,'MARGIN REQUIREMNT'!$A$3:$M$210,13,0)</f>
        <v>2.9956499999999999</v>
      </c>
    </row>
    <row r="33" spans="1:21" x14ac:dyDescent="0.2">
      <c r="A33" t="s">
        <v>19</v>
      </c>
      <c r="B33">
        <v>50</v>
      </c>
      <c r="C33" t="s">
        <v>406</v>
      </c>
      <c r="D33" t="n">
        <v>2736.60009765625</v>
      </c>
      <c r="E33">
        <v>2734.5</v>
      </c>
      <c r="F33" s="22">
        <v>43437</v>
      </c>
      <c r="G33" s="22">
        <v>43461</v>
      </c>
      <c r="H33">
        <f t="shared" si="0"/>
        <v>24</v>
      </c>
      <c r="I33">
        <v>2750</v>
      </c>
      <c r="J33">
        <v>76.050003051757812</v>
      </c>
      <c r="K33">
        <v>27</v>
      </c>
      <c r="L33">
        <v>189</v>
      </c>
      <c r="M33">
        <v>2923.5</v>
      </c>
      <c r="N33">
        <v>3112.5</v>
      </c>
      <c r="O33">
        <v>3301.5</v>
      </c>
      <c r="P33">
        <v>3100</v>
      </c>
      <c r="Q33">
        <v>3300</v>
      </c>
      <c r="R33" t="n">
        <v>0.05000000074505806</v>
      </c>
      <c r="S33" t="n">
        <v>0.05000000074505806</v>
      </c>
      <c r="T33" t="n">
        <v>3200.0</v>
      </c>
      <c r="U33">
        <f>VLOOKUP(A33,'MARGIN REQUIREMNT'!$A$3:$M$210,13,0)</f>
        <v>13.0312356</v>
      </c>
    </row>
    <row r="34" spans="1:21" x14ac:dyDescent="0.2">
      <c r="A34" t="s">
        <v>19</v>
      </c>
      <c r="B34">
        <v>50</v>
      </c>
      <c r="C34" t="s">
        <v>407</v>
      </c>
      <c r="D34" t="n">
        <v>2736.60009765625</v>
      </c>
      <c r="E34">
        <v>2734.5</v>
      </c>
      <c r="F34" s="22">
        <v>43437</v>
      </c>
      <c r="G34" s="22">
        <v>43461</v>
      </c>
      <c r="H34">
        <f t="shared" si="0"/>
        <v>24</v>
      </c>
      <c r="I34">
        <v>2750</v>
      </c>
      <c r="J34">
        <v>79.650001525878906</v>
      </c>
      <c r="K34">
        <v>29</v>
      </c>
      <c r="L34">
        <v>203</v>
      </c>
      <c r="M34">
        <v>2531.5</v>
      </c>
      <c r="N34">
        <v>2328.5</v>
      </c>
      <c r="O34">
        <v>2125.5</v>
      </c>
      <c r="P34">
        <v>2350</v>
      </c>
      <c r="Q34">
        <v>2150</v>
      </c>
      <c r="R34" t="s">
        <v>436</v>
      </c>
      <c r="S34" t="n">
        <v>0.05000000074505806</v>
      </c>
      <c r="T34" t="n">
        <v>2450.0</v>
      </c>
      <c r="U34">
        <f>VLOOKUP(A34,'MARGIN REQUIREMNT'!$A$3:$M$210,13,0)</f>
        <v>13.0312356</v>
      </c>
    </row>
    <row r="35" spans="1:21" x14ac:dyDescent="0.2">
      <c r="A35" t="s">
        <v>20</v>
      </c>
      <c r="B35">
        <v>100</v>
      </c>
      <c r="C35" t="s">
        <v>406</v>
      </c>
      <c r="D35" t="n">
        <v>6372.14990234375</v>
      </c>
      <c r="E35">
        <v>6029.60009765625</v>
      </c>
      <c r="F35" s="22">
        <v>43437</v>
      </c>
      <c r="G35" s="22">
        <v>43461</v>
      </c>
      <c r="H35">
        <f t="shared" si="0"/>
        <v>24</v>
      </c>
      <c r="I35">
        <v>6000</v>
      </c>
      <c r="J35">
        <v>200.55000305175781</v>
      </c>
      <c r="K35">
        <v>28</v>
      </c>
      <c r="L35">
        <v>433</v>
      </c>
      <c r="M35">
        <v>6462.60009765625</v>
      </c>
      <c r="N35">
        <v>6895.60009765625</v>
      </c>
      <c r="O35">
        <v>7328.60009765625</v>
      </c>
      <c r="P35">
        <v>6900</v>
      </c>
      <c r="Q35">
        <v>7300</v>
      </c>
      <c r="R35" t="s">
        <v>436</v>
      </c>
      <c r="S35" t="n">
        <v>0.10000000149011612</v>
      </c>
      <c r="T35" t="n">
        <v>7000.0</v>
      </c>
      <c r="U35">
        <f>VLOOKUP(A35,'MARGIN REQUIREMNT'!$A$3:$M$210,13,0)</f>
        <v>27.098085599999997</v>
      </c>
    </row>
    <row r="36" spans="1:21" x14ac:dyDescent="0.2">
      <c r="A36" t="s">
        <v>20</v>
      </c>
      <c r="B36">
        <v>100</v>
      </c>
      <c r="C36" t="s">
        <v>407</v>
      </c>
      <c r="D36" t="n">
        <v>6372.14990234375</v>
      </c>
      <c r="E36">
        <v>6029.60009765625</v>
      </c>
      <c r="F36" s="22">
        <v>43437</v>
      </c>
      <c r="G36" s="22">
        <v>43461</v>
      </c>
      <c r="H36">
        <f t="shared" si="0"/>
        <v>24</v>
      </c>
      <c r="I36">
        <v>6000</v>
      </c>
      <c r="J36">
        <v>184</v>
      </c>
      <c r="K36">
        <v>35</v>
      </c>
      <c r="L36">
        <v>541</v>
      </c>
      <c r="M36">
        <v>5488.60009765625</v>
      </c>
      <c r="N36">
        <v>4947.60009765625</v>
      </c>
      <c r="O36">
        <v>4406.60009765625</v>
      </c>
      <c r="P36">
        <v>4900</v>
      </c>
      <c r="Q36">
        <v>4400</v>
      </c>
      <c r="R36" t="s">
        <v>436</v>
      </c>
      <c r="S36" t="n">
        <v>0.05000000074505806</v>
      </c>
      <c r="T36" t="n">
        <v>5400.0</v>
      </c>
      <c r="U36">
        <f>VLOOKUP(A36,'MARGIN REQUIREMNT'!$A$3:$M$210,13,0)</f>
        <v>27.098085599999997</v>
      </c>
    </row>
    <row r="37" spans="1:21" x14ac:dyDescent="0.2">
      <c r="A37" t="s">
        <v>21</v>
      </c>
      <c r="B37">
        <v>50</v>
      </c>
      <c r="C37" t="s">
        <v>406</v>
      </c>
      <c r="D37" t="n">
        <v>2588.75</v>
      </c>
      <c r="E37">
        <v>2509.10009765625</v>
      </c>
      <c r="F37" s="22">
        <v>43437</v>
      </c>
      <c r="G37" s="22">
        <v>43461</v>
      </c>
      <c r="H37">
        <f t="shared" si="0"/>
        <v>24</v>
      </c>
      <c r="I37">
        <v>2500</v>
      </c>
      <c r="J37">
        <v>106.25</v>
      </c>
      <c r="K37">
        <v>36</v>
      </c>
      <c r="L37">
        <v>232</v>
      </c>
      <c r="M37">
        <v>2741.10009765625</v>
      </c>
      <c r="N37">
        <v>2973.10009765625</v>
      </c>
      <c r="O37">
        <v>3205.10009765625</v>
      </c>
      <c r="P37">
        <v>2950</v>
      </c>
      <c r="Q37">
        <v>3200</v>
      </c>
      <c r="R37" t="s">
        <v>436</v>
      </c>
      <c r="S37" t="n">
        <v>0.05000000074505806</v>
      </c>
      <c r="T37" t="s">
        <v>437</v>
      </c>
      <c r="U37">
        <f>VLOOKUP(A37,'MARGIN REQUIREMNT'!$A$3:$M$210,13,0)</f>
        <v>12.796109999999999</v>
      </c>
    </row>
    <row r="38" spans="1:21" x14ac:dyDescent="0.2">
      <c r="A38" t="s">
        <v>21</v>
      </c>
      <c r="B38">
        <v>50</v>
      </c>
      <c r="C38" t="s">
        <v>407</v>
      </c>
      <c r="D38" t="n">
        <v>2588.75</v>
      </c>
      <c r="E38">
        <v>2509.10009765625</v>
      </c>
      <c r="F38" s="22">
        <v>43437</v>
      </c>
      <c r="G38" s="22">
        <v>43461</v>
      </c>
      <c r="H38">
        <f t="shared" si="0"/>
        <v>24</v>
      </c>
      <c r="I38">
        <v>2500</v>
      </c>
      <c r="J38">
        <v>82</v>
      </c>
      <c r="K38">
        <v>36</v>
      </c>
      <c r="L38">
        <v>232</v>
      </c>
      <c r="M38">
        <v>2277.10009765625</v>
      </c>
      <c r="N38">
        <v>2045.0999755859375</v>
      </c>
      <c r="O38">
        <v>1813.0999755859375</v>
      </c>
      <c r="P38">
        <v>2050</v>
      </c>
      <c r="Q38">
        <v>1800</v>
      </c>
      <c r="R38" t="s">
        <v>436</v>
      </c>
      <c r="S38" t="n">
        <v>0.05000000074505806</v>
      </c>
      <c r="T38" t="s">
        <v>437</v>
      </c>
      <c r="U38">
        <f>VLOOKUP(A38,'MARGIN REQUIREMNT'!$A$3:$M$210,13,0)</f>
        <v>12.796109999999999</v>
      </c>
    </row>
    <row r="39" spans="1:21" x14ac:dyDescent="0.2">
      <c r="A39" t="s">
        <v>22</v>
      </c>
      <c r="B39">
        <v>20</v>
      </c>
      <c r="C39" t="s">
        <v>406</v>
      </c>
      <c r="D39" t="n">
        <v>903.2000122070312</v>
      </c>
      <c r="E39">
        <v>943.5</v>
      </c>
      <c r="F39" s="22">
        <v>43437</v>
      </c>
      <c r="G39" s="22">
        <v>43461</v>
      </c>
      <c r="H39">
        <f t="shared" si="0"/>
        <v>24</v>
      </c>
      <c r="I39">
        <v>940</v>
      </c>
      <c r="J39">
        <v>44.299999237060547</v>
      </c>
      <c r="K39">
        <v>41</v>
      </c>
      <c r="L39">
        <v>99</v>
      </c>
      <c r="M39">
        <v>1042.5</v>
      </c>
      <c r="N39">
        <v>1141.5</v>
      </c>
      <c r="O39">
        <v>1240.5</v>
      </c>
      <c r="P39">
        <v>1140</v>
      </c>
      <c r="Q39">
        <v>1240</v>
      </c>
      <c r="R39" t="s">
        <v>436</v>
      </c>
      <c r="S39" t="n">
        <v>0.05000000074505806</v>
      </c>
      <c r="T39" t="n">
        <v>1200.0</v>
      </c>
      <c r="U39">
        <f>VLOOKUP(A39,'MARGIN REQUIREMNT'!$A$3:$M$210,13,0)</f>
        <v>5.4512249999999991</v>
      </c>
    </row>
    <row r="40" spans="1:21" x14ac:dyDescent="0.2">
      <c r="A40" t="s">
        <v>22</v>
      </c>
      <c r="B40">
        <v>20</v>
      </c>
      <c r="C40" t="s">
        <v>407</v>
      </c>
      <c r="D40" t="n">
        <v>903.2000122070312</v>
      </c>
      <c r="E40">
        <v>943.5</v>
      </c>
      <c r="F40" s="22">
        <v>43437</v>
      </c>
      <c r="G40" s="22">
        <v>43461</v>
      </c>
      <c r="H40">
        <f t="shared" si="0"/>
        <v>24</v>
      </c>
      <c r="I40">
        <v>940</v>
      </c>
      <c r="J40">
        <v>37.849998474121094</v>
      </c>
      <c r="K40">
        <v>44</v>
      </c>
      <c r="L40">
        <v>106</v>
      </c>
      <c r="M40">
        <v>837.5</v>
      </c>
      <c r="N40">
        <v>731.5</v>
      </c>
      <c r="O40">
        <v>625.5</v>
      </c>
      <c r="P40">
        <v>740</v>
      </c>
      <c r="Q40">
        <v>620</v>
      </c>
      <c r="R40" t="s">
        <v>436</v>
      </c>
      <c r="S40" t="n">
        <v>0.05000000074505806</v>
      </c>
      <c r="T40" t="n">
        <v>760.0</v>
      </c>
      <c r="U40">
        <f>VLOOKUP(A40,'MARGIN REQUIREMNT'!$A$3:$M$210,13,0)</f>
        <v>5.4512249999999991</v>
      </c>
    </row>
    <row r="41" spans="1:21" x14ac:dyDescent="0.2">
      <c r="A41" t="s">
        <v>23</v>
      </c>
      <c r="B41">
        <v>5</v>
      </c>
      <c r="C41" t="s">
        <v>406</v>
      </c>
      <c r="D41" t="n">
        <v>116.05000305175781</v>
      </c>
      <c r="E41">
        <v>106.84999847412109</v>
      </c>
      <c r="F41" s="22">
        <v>43437</v>
      </c>
      <c r="G41" s="22">
        <v>43461</v>
      </c>
      <c r="H41">
        <f t="shared" si="0"/>
        <v>24</v>
      </c>
      <c r="I41">
        <v>105</v>
      </c>
      <c r="J41">
        <v>6.5</v>
      </c>
      <c r="K41">
        <v>47</v>
      </c>
      <c r="L41">
        <v>13</v>
      </c>
      <c r="M41">
        <v>119.84999847412109</v>
      </c>
      <c r="N41">
        <v>132.85000610351562</v>
      </c>
      <c r="O41">
        <v>145.85000610351562</v>
      </c>
      <c r="P41">
        <v>135</v>
      </c>
      <c r="Q41">
        <v>145</v>
      </c>
      <c r="R41" t="s">
        <v>436</v>
      </c>
      <c r="S41" t="n">
        <v>0.05000000074505806</v>
      </c>
      <c r="T41" t="s">
        <v>437</v>
      </c>
      <c r="U41">
        <f>VLOOKUP(A41,'MARGIN REQUIREMNT'!$A$3:$M$210,13,0)</f>
        <v>0.56977500000000003</v>
      </c>
    </row>
    <row r="42" spans="1:21" x14ac:dyDescent="0.2">
      <c r="A42" t="s">
        <v>23</v>
      </c>
      <c r="B42">
        <v>5</v>
      </c>
      <c r="C42" t="s">
        <v>407</v>
      </c>
      <c r="D42" t="n">
        <v>116.05000305175781</v>
      </c>
      <c r="E42">
        <v>106.84999847412109</v>
      </c>
      <c r="F42" s="22">
        <v>43437</v>
      </c>
      <c r="G42" s="22">
        <v>43461</v>
      </c>
      <c r="H42">
        <f t="shared" si="0"/>
        <v>24</v>
      </c>
      <c r="I42">
        <v>105</v>
      </c>
      <c r="J42">
        <v>4.3499999046325684</v>
      </c>
      <c r="K42">
        <v>51</v>
      </c>
      <c r="L42">
        <v>14</v>
      </c>
      <c r="M42">
        <v>92.849998474121094</v>
      </c>
      <c r="N42">
        <v>78.849998474121094</v>
      </c>
      <c r="O42">
        <v>64.849998474121094</v>
      </c>
      <c r="P42">
        <v>80</v>
      </c>
      <c r="Q42">
        <v>65</v>
      </c>
      <c r="R42" t="s">
        <v>436</v>
      </c>
      <c r="S42" t="n">
        <v>0.05000000074505806</v>
      </c>
      <c r="T42" t="n">
        <v>90.0</v>
      </c>
      <c r="U42">
        <f>VLOOKUP(A42,'MARGIN REQUIREMNT'!$A$3:$M$210,13,0)</f>
        <v>0.56977500000000003</v>
      </c>
    </row>
    <row r="43" spans="1:21" x14ac:dyDescent="0.2">
      <c r="A43" t="s">
        <v>24</v>
      </c>
      <c r="B43">
        <v>5</v>
      </c>
      <c r="C43" t="s">
        <v>406</v>
      </c>
      <c r="D43" t="n">
        <v>102.0999984741211</v>
      </c>
      <c r="E43">
        <v>89.150001525878906</v>
      </c>
      <c r="F43" s="22">
        <v>43437</v>
      </c>
      <c r="G43" s="22">
        <v>43461</v>
      </c>
      <c r="H43">
        <f t="shared" si="0"/>
        <v>24</v>
      </c>
      <c r="I43">
        <v>90</v>
      </c>
      <c r="J43">
        <v>4.8499999046325684</v>
      </c>
      <c r="K43">
        <v>54</v>
      </c>
      <c r="L43">
        <v>12</v>
      </c>
      <c r="M43">
        <v>101.15000152587891</v>
      </c>
      <c r="N43">
        <v>113.15000152587891</v>
      </c>
      <c r="O43">
        <v>125.15000152587891</v>
      </c>
      <c r="P43">
        <v>115</v>
      </c>
      <c r="Q43">
        <v>125</v>
      </c>
      <c r="R43" t="n">
        <v>0.05000000074505806</v>
      </c>
      <c r="S43" t="n">
        <v>0.05000000074505806</v>
      </c>
      <c r="T43" t="n">
        <v>120.0</v>
      </c>
      <c r="U43">
        <f>VLOOKUP(A43,'MARGIN REQUIREMNT'!$A$3:$M$210,13,0)</f>
        <v>0.41332499999999994</v>
      </c>
    </row>
    <row r="44" spans="1:21" x14ac:dyDescent="0.2">
      <c r="A44" t="s">
        <v>24</v>
      </c>
      <c r="B44">
        <v>5</v>
      </c>
      <c r="C44" t="s">
        <v>407</v>
      </c>
      <c r="D44" t="n">
        <v>102.0999984741211</v>
      </c>
      <c r="E44">
        <v>89.150001525878906</v>
      </c>
      <c r="F44" s="22">
        <v>43437</v>
      </c>
      <c r="G44" s="22">
        <v>43461</v>
      </c>
      <c r="H44">
        <f t="shared" si="0"/>
        <v>24</v>
      </c>
      <c r="I44">
        <v>90</v>
      </c>
      <c r="J44">
        <v>5.5500001907348633</v>
      </c>
      <c r="K44">
        <v>61</v>
      </c>
      <c r="L44">
        <v>14</v>
      </c>
      <c r="M44">
        <v>75.150001525878906</v>
      </c>
      <c r="N44">
        <v>61.150001525878906</v>
      </c>
      <c r="O44">
        <v>47.150001525878906</v>
      </c>
      <c r="P44">
        <v>60</v>
      </c>
      <c r="Q44">
        <v>45</v>
      </c>
      <c r="R44" t="s">
        <v>436</v>
      </c>
      <c r="S44" t="n">
        <v>0.05000000074505806</v>
      </c>
      <c r="T44" t="n">
        <v>80.0</v>
      </c>
      <c r="U44">
        <f>VLOOKUP(A44,'MARGIN REQUIREMNT'!$A$3:$M$210,13,0)</f>
        <v>0.41332499999999994</v>
      </c>
    </row>
    <row r="45" spans="1:21" x14ac:dyDescent="0.2">
      <c r="A45" t="s">
        <v>25</v>
      </c>
      <c r="B45">
        <v>20</v>
      </c>
      <c r="C45" t="s">
        <v>406</v>
      </c>
      <c r="D45" t="n">
        <v>1130.550048828125</v>
      </c>
      <c r="E45">
        <v>1062</v>
      </c>
      <c r="F45" s="22">
        <v>43437</v>
      </c>
      <c r="G45" s="22">
        <v>43461</v>
      </c>
      <c r="H45">
        <f t="shared" si="0"/>
        <v>24</v>
      </c>
      <c r="I45">
        <v>1060</v>
      </c>
      <c r="J45">
        <v>38</v>
      </c>
      <c r="K45">
        <v>28</v>
      </c>
      <c r="L45">
        <v>76</v>
      </c>
      <c r="M45">
        <v>1138</v>
      </c>
      <c r="N45">
        <v>1214</v>
      </c>
      <c r="O45">
        <v>1290</v>
      </c>
      <c r="P45">
        <v>1220</v>
      </c>
      <c r="Q45">
        <v>1300</v>
      </c>
      <c r="R45" t="n">
        <v>0.05000000074505806</v>
      </c>
      <c r="S45" t="n">
        <v>0.05000000074505806</v>
      </c>
      <c r="T45" t="n">
        <v>1260.0</v>
      </c>
      <c r="U45">
        <f>VLOOKUP(A45,'MARGIN REQUIREMNT'!$A$3:$M$210,13,0)</f>
        <v>4.9367999999999999</v>
      </c>
    </row>
    <row r="46" spans="1:21" x14ac:dyDescent="0.2">
      <c r="A46" t="s">
        <v>25</v>
      </c>
      <c r="B46">
        <v>20</v>
      </c>
      <c r="C46" t="s">
        <v>407</v>
      </c>
      <c r="D46" t="n">
        <v>1130.550048828125</v>
      </c>
      <c r="E46">
        <v>1062</v>
      </c>
      <c r="F46" s="22">
        <v>43437</v>
      </c>
      <c r="G46" s="22">
        <v>43461</v>
      </c>
      <c r="H46">
        <f t="shared" si="0"/>
        <v>24</v>
      </c>
      <c r="I46">
        <v>1060</v>
      </c>
      <c r="J46">
        <v>38.599998474121094</v>
      </c>
      <c r="K46">
        <v>41</v>
      </c>
      <c r="L46">
        <v>112</v>
      </c>
      <c r="M46">
        <v>950</v>
      </c>
      <c r="N46">
        <v>838</v>
      </c>
      <c r="O46">
        <v>726</v>
      </c>
      <c r="P46">
        <v>840</v>
      </c>
      <c r="Q46">
        <v>720</v>
      </c>
      <c r="R46" t="s">
        <v>436</v>
      </c>
      <c r="S46" t="n">
        <v>0.05000000074505806</v>
      </c>
      <c r="T46" t="n">
        <v>940.0</v>
      </c>
      <c r="U46">
        <f>VLOOKUP(A46,'MARGIN REQUIREMNT'!$A$3:$M$210,13,0)</f>
        <v>4.9367999999999999</v>
      </c>
    </row>
    <row r="47" spans="1:21" x14ac:dyDescent="0.2">
      <c r="A47" t="s">
        <v>26</v>
      </c>
      <c r="B47">
        <v>2.5</v>
      </c>
      <c r="C47" t="s">
        <v>406</v>
      </c>
      <c r="D47" t="n">
        <v>86.1500015258789</v>
      </c>
      <c r="E47">
        <v>85.25</v>
      </c>
      <c r="F47" s="22">
        <v>43437</v>
      </c>
      <c r="G47" s="22">
        <v>43461</v>
      </c>
      <c r="H47">
        <f t="shared" si="0"/>
        <v>24</v>
      </c>
      <c r="I47">
        <v>85</v>
      </c>
      <c r="J47">
        <v>4.1999998092651367</v>
      </c>
      <c r="K47">
        <v>44</v>
      </c>
      <c r="L47">
        <v>10</v>
      </c>
      <c r="M47">
        <v>95.25</v>
      </c>
      <c r="N47">
        <v>105.25</v>
      </c>
      <c r="O47">
        <v>115.25</v>
      </c>
      <c r="P47">
        <v>105</v>
      </c>
      <c r="Q47">
        <v>115</v>
      </c>
      <c r="R47" t="n">
        <v>0.05000000074505806</v>
      </c>
      <c r="S47" t="n">
        <v>0.05000000074505806</v>
      </c>
      <c r="T47" t="n">
        <v>112.5</v>
      </c>
      <c r="U47">
        <f>VLOOKUP(A47,'MARGIN REQUIREMNT'!$A$3:$M$210,13,0)</f>
        <v>0.49357503030303035</v>
      </c>
    </row>
    <row r="48" spans="1:21" x14ac:dyDescent="0.2">
      <c r="A48" t="s">
        <v>26</v>
      </c>
      <c r="B48">
        <v>2.5</v>
      </c>
      <c r="C48" t="s">
        <v>407</v>
      </c>
      <c r="D48" t="n">
        <v>86.1500015258789</v>
      </c>
      <c r="E48">
        <v>85.25</v>
      </c>
      <c r="F48" s="22">
        <v>43437</v>
      </c>
      <c r="G48" s="22">
        <v>43461</v>
      </c>
      <c r="H48">
        <f t="shared" si="0"/>
        <v>24</v>
      </c>
      <c r="I48">
        <v>85</v>
      </c>
      <c r="J48">
        <v>3.9000000953674316</v>
      </c>
      <c r="K48">
        <v>50</v>
      </c>
      <c r="L48">
        <v>11</v>
      </c>
      <c r="M48">
        <v>74.25</v>
      </c>
      <c r="N48">
        <v>63.25</v>
      </c>
      <c r="O48">
        <v>52.25</v>
      </c>
      <c r="P48">
        <v>62.5</v>
      </c>
      <c r="Q48">
        <v>52.5</v>
      </c>
      <c r="R48" t="s">
        <v>436</v>
      </c>
      <c r="S48" t="n">
        <v>0.05000000074505806</v>
      </c>
      <c r="T48" t="n">
        <v>80.0</v>
      </c>
      <c r="U48">
        <f>VLOOKUP(A48,'MARGIN REQUIREMNT'!$A$3:$M$210,13,0)</f>
        <v>0.49357503030303035</v>
      </c>
    </row>
    <row r="49" spans="1:21" x14ac:dyDescent="0.2">
      <c r="A49" t="s">
        <v>27</v>
      </c>
      <c r="B49">
        <v>20</v>
      </c>
      <c r="C49" t="s">
        <v>406</v>
      </c>
      <c r="D49" t="n">
        <v>899.5999755859375</v>
      </c>
      <c r="E49">
        <v>745.5999755859375</v>
      </c>
      <c r="F49" s="22">
        <v>43437</v>
      </c>
      <c r="G49" s="22">
        <v>43461</v>
      </c>
      <c r="H49">
        <f t="shared" si="0"/>
        <v>24</v>
      </c>
      <c r="I49">
        <v>740</v>
      </c>
      <c r="J49" t="s">
        <v>436</v>
      </c>
      <c r="K49" t="s">
        <v>436</v>
      </c>
      <c r="L49" t="s">
        <v>436</v>
      </c>
      <c r="M49" t="s">
        <v>436</v>
      </c>
      <c r="N49" t="s">
        <v>436</v>
      </c>
      <c r="O49" t="s">
        <v>436</v>
      </c>
      <c r="P49" t="s">
        <v>436</v>
      </c>
      <c r="Q49" t="s">
        <v>436</v>
      </c>
      <c r="R49" t="s">
        <v>436</v>
      </c>
      <c r="S49" t="s">
        <v>436</v>
      </c>
      <c r="T49" t="s">
        <v>436</v>
      </c>
      <c r="U49">
        <f>VLOOKUP(A49,'MARGIN REQUIREMNT'!$A$3:$M$210,13,0)</f>
        <v>4.1883749999999997</v>
      </c>
    </row>
    <row r="50" spans="1:21" x14ac:dyDescent="0.2">
      <c r="A50" t="s">
        <v>27</v>
      </c>
      <c r="B50">
        <v>20</v>
      </c>
      <c r="C50" t="s">
        <v>407</v>
      </c>
      <c r="D50" t="n">
        <v>899.5999755859375</v>
      </c>
      <c r="E50">
        <v>745.5999755859375</v>
      </c>
      <c r="F50" s="22">
        <v>43437</v>
      </c>
      <c r="G50" s="22">
        <v>43461</v>
      </c>
      <c r="H50">
        <f t="shared" si="0"/>
        <v>24</v>
      </c>
      <c r="I50">
        <v>740</v>
      </c>
      <c r="J50">
        <v>33.099998474121094</v>
      </c>
      <c r="K50">
        <v>51</v>
      </c>
      <c r="L50">
        <v>97</v>
      </c>
      <c r="M50">
        <v>648.5999755859375</v>
      </c>
      <c r="N50">
        <v>551.5999755859375</v>
      </c>
      <c r="O50">
        <v>454.60000610351562</v>
      </c>
      <c r="P50">
        <v>560</v>
      </c>
      <c r="Q50">
        <v>460</v>
      </c>
      <c r="R50" t="s">
        <v>436</v>
      </c>
      <c r="S50" t="n">
        <v>0.05000000074505806</v>
      </c>
      <c r="T50" t="n">
        <v>640.0</v>
      </c>
      <c r="U50">
        <f>VLOOKUP(A50,'MARGIN REQUIREMNT'!$A$3:$M$210,13,0)</f>
        <v>4.1883749999999997</v>
      </c>
    </row>
    <row r="51" spans="1:21" x14ac:dyDescent="0.2">
      <c r="A51" t="s">
        <v>28</v>
      </c>
      <c r="B51">
        <v>5</v>
      </c>
      <c r="C51" t="s">
        <v>406</v>
      </c>
      <c r="D51" t="n">
        <v>328.8500061035156</v>
      </c>
      <c r="E51">
        <v>322.5</v>
      </c>
      <c r="F51" s="22">
        <v>43437</v>
      </c>
      <c r="G51" s="22">
        <v>43461</v>
      </c>
      <c r="H51">
        <f t="shared" si="0"/>
        <v>24</v>
      </c>
      <c r="I51">
        <v>325</v>
      </c>
      <c r="J51">
        <v>11.350000381469727</v>
      </c>
      <c r="K51">
        <v>36</v>
      </c>
      <c r="L51">
        <v>30</v>
      </c>
      <c r="M51">
        <v>352.5</v>
      </c>
      <c r="N51">
        <v>382.5</v>
      </c>
      <c r="O51">
        <v>412.5</v>
      </c>
      <c r="P51">
        <v>385</v>
      </c>
      <c r="Q51">
        <v>415</v>
      </c>
      <c r="R51" t="s">
        <v>436</v>
      </c>
      <c r="S51" t="n">
        <v>0.05000000074505806</v>
      </c>
      <c r="T51" t="n">
        <v>355.0</v>
      </c>
      <c r="U51">
        <f>VLOOKUP(A51,'MARGIN REQUIREMNT'!$A$3:$M$210,13,0)</f>
        <v>1.4917499999999999</v>
      </c>
    </row>
    <row r="52" spans="1:21" x14ac:dyDescent="0.2">
      <c r="A52" t="s">
        <v>28</v>
      </c>
      <c r="B52">
        <v>5</v>
      </c>
      <c r="C52" t="s">
        <v>407</v>
      </c>
      <c r="D52" t="n">
        <v>328.8500061035156</v>
      </c>
      <c r="E52">
        <v>322.5</v>
      </c>
      <c r="F52" s="22">
        <v>43437</v>
      </c>
      <c r="G52" s="22">
        <v>43461</v>
      </c>
      <c r="H52">
        <f t="shared" si="0"/>
        <v>24</v>
      </c>
      <c r="I52">
        <v>325</v>
      </c>
      <c r="J52" t="s">
        <v>436</v>
      </c>
      <c r="K52" t="s">
        <v>436</v>
      </c>
      <c r="L52" t="s">
        <v>436</v>
      </c>
      <c r="M52" t="s">
        <v>436</v>
      </c>
      <c r="N52" t="s">
        <v>436</v>
      </c>
      <c r="O52" t="s">
        <v>436</v>
      </c>
      <c r="P52" t="s">
        <v>436</v>
      </c>
      <c r="Q52" t="s">
        <v>436</v>
      </c>
      <c r="R52" t="s">
        <v>436</v>
      </c>
      <c r="S52" t="s">
        <v>436</v>
      </c>
      <c r="T52" t="s">
        <v>436</v>
      </c>
      <c r="U52">
        <f>VLOOKUP(A52,'MARGIN REQUIREMNT'!$A$3:$M$210,13,0)</f>
        <v>1.4917499999999999</v>
      </c>
    </row>
    <row r="53" spans="1:21" x14ac:dyDescent="0.2">
      <c r="A53" t="s">
        <v>29</v>
      </c>
      <c r="B53">
        <v>10</v>
      </c>
      <c r="C53" t="s">
        <v>406</v>
      </c>
      <c r="D53" t="n">
        <v>999.5499877929688</v>
      </c>
      <c r="E53">
        <v>1040.5999755859375</v>
      </c>
      <c r="F53" s="22">
        <v>43437</v>
      </c>
      <c r="G53" s="22">
        <v>43461</v>
      </c>
      <c r="H53">
        <f t="shared" si="0"/>
        <v>24</v>
      </c>
      <c r="I53">
        <v>1040</v>
      </c>
      <c r="J53">
        <v>31.700000762939453</v>
      </c>
      <c r="K53">
        <v>27</v>
      </c>
      <c r="L53">
        <v>72</v>
      </c>
      <c r="M53">
        <v>1112.5999755859375</v>
      </c>
      <c r="N53">
        <v>1184.5999755859375</v>
      </c>
      <c r="O53">
        <v>1256.5999755859375</v>
      </c>
      <c r="P53">
        <v>1180</v>
      </c>
      <c r="Q53">
        <v>1260</v>
      </c>
      <c r="R53" t="s">
        <v>436</v>
      </c>
      <c r="S53" t="n">
        <v>0.05000000074505806</v>
      </c>
      <c r="T53" t="n">
        <v>1150.0</v>
      </c>
      <c r="U53">
        <f>VLOOKUP(A53,'MARGIN REQUIREMNT'!$A$3:$M$210,13,0)</f>
        <v>4.6681499999999998</v>
      </c>
    </row>
    <row r="54" spans="1:21" x14ac:dyDescent="0.2">
      <c r="A54" t="s">
        <v>29</v>
      </c>
      <c r="B54">
        <v>10</v>
      </c>
      <c r="C54" t="s">
        <v>407</v>
      </c>
      <c r="D54" t="n">
        <v>999.5499877929688</v>
      </c>
      <c r="E54">
        <v>1040.5999755859375</v>
      </c>
      <c r="F54" s="22">
        <v>43437</v>
      </c>
      <c r="G54" s="22">
        <v>43461</v>
      </c>
      <c r="H54">
        <f t="shared" si="0"/>
        <v>24</v>
      </c>
      <c r="I54">
        <v>1040</v>
      </c>
      <c r="J54">
        <v>28.950000762939453</v>
      </c>
      <c r="K54">
        <v>31</v>
      </c>
      <c r="L54">
        <v>83</v>
      </c>
      <c r="M54">
        <v>957.5999755859375</v>
      </c>
      <c r="N54">
        <v>874.5999755859375</v>
      </c>
      <c r="O54">
        <v>791.5999755859375</v>
      </c>
      <c r="P54">
        <v>870</v>
      </c>
      <c r="Q54">
        <v>790</v>
      </c>
      <c r="R54" t="s">
        <v>436</v>
      </c>
      <c r="S54" t="n">
        <v>0.15000000596046448</v>
      </c>
      <c r="T54" t="n">
        <v>900.0</v>
      </c>
      <c r="U54">
        <f>VLOOKUP(A54,'MARGIN REQUIREMNT'!$A$3:$M$210,13,0)</f>
        <v>4.6681499999999998</v>
      </c>
    </row>
    <row r="55" spans="1:21" x14ac:dyDescent="0.2">
      <c r="A55" t="s">
        <v>30</v>
      </c>
      <c r="B55">
        <v>10</v>
      </c>
      <c r="C55" t="s">
        <v>406</v>
      </c>
      <c r="D55" t="n">
        <v>500.25</v>
      </c>
      <c r="E55">
        <v>566.9000244140625</v>
      </c>
      <c r="F55" s="22">
        <v>43437</v>
      </c>
      <c r="G55" s="22">
        <v>43461</v>
      </c>
      <c r="H55">
        <f t="shared" si="0"/>
        <v>24</v>
      </c>
      <c r="I55">
        <v>570</v>
      </c>
      <c r="J55">
        <v>17.899999618530273</v>
      </c>
      <c r="K55">
        <v>32</v>
      </c>
      <c r="L55">
        <v>47</v>
      </c>
      <c r="M55">
        <v>613.9000244140625</v>
      </c>
      <c r="N55">
        <v>660.9000244140625</v>
      </c>
      <c r="O55">
        <v>707.9000244140625</v>
      </c>
      <c r="P55">
        <v>660</v>
      </c>
      <c r="Q55">
        <v>710</v>
      </c>
      <c r="R55" t="s">
        <v>436</v>
      </c>
      <c r="S55" t="n">
        <v>0.05000000074505806</v>
      </c>
      <c r="T55" t="n">
        <v>620.0</v>
      </c>
      <c r="U55">
        <f>VLOOKUP(A55,'MARGIN REQUIREMNT'!$A$3:$M$210,13,0)</f>
        <v>2.9755499999999997</v>
      </c>
    </row>
    <row r="56" spans="1:21" x14ac:dyDescent="0.2">
      <c r="A56" t="s">
        <v>30</v>
      </c>
      <c r="B56">
        <v>10</v>
      </c>
      <c r="C56" t="s">
        <v>407</v>
      </c>
      <c r="D56" t="n">
        <v>500.25</v>
      </c>
      <c r="E56">
        <v>566.9000244140625</v>
      </c>
      <c r="F56" s="22">
        <v>43437</v>
      </c>
      <c r="G56" s="22">
        <v>43461</v>
      </c>
      <c r="H56">
        <f t="shared" si="0"/>
        <v>24</v>
      </c>
      <c r="I56">
        <v>570</v>
      </c>
      <c r="J56">
        <v>19.700000762939453</v>
      </c>
      <c r="K56">
        <v>33</v>
      </c>
      <c r="L56">
        <v>48</v>
      </c>
      <c r="M56">
        <v>518.9000244140625</v>
      </c>
      <c r="N56">
        <v>470.89999389648438</v>
      </c>
      <c r="O56">
        <v>422.89999389648438</v>
      </c>
      <c r="P56">
        <v>470</v>
      </c>
      <c r="Q56">
        <v>420</v>
      </c>
      <c r="R56" t="n">
        <v>0.05000000074505806</v>
      </c>
      <c r="S56" t="n">
        <v>0.05000000074505806</v>
      </c>
      <c r="T56" t="n">
        <v>440.0</v>
      </c>
      <c r="U56">
        <f>VLOOKUP(A56,'MARGIN REQUIREMNT'!$A$3:$M$210,13,0)</f>
        <v>2.9755499999999997</v>
      </c>
    </row>
    <row r="57" spans="1:21" x14ac:dyDescent="0.2">
      <c r="A57" t="s">
        <v>31</v>
      </c>
      <c r="B57">
        <v>10</v>
      </c>
      <c r="C57" t="s">
        <v>406</v>
      </c>
      <c r="D57" t="n">
        <v>315.54998779296875</v>
      </c>
      <c r="E57">
        <v>320.5</v>
      </c>
      <c r="F57" s="22">
        <v>43437</v>
      </c>
      <c r="G57" s="22">
        <v>43461</v>
      </c>
      <c r="H57">
        <f t="shared" si="0"/>
        <v>24</v>
      </c>
      <c r="I57">
        <v>320</v>
      </c>
      <c r="J57">
        <v>13.800000190734863</v>
      </c>
      <c r="K57">
        <v>39</v>
      </c>
      <c r="L57">
        <v>32</v>
      </c>
      <c r="M57">
        <v>352.5</v>
      </c>
      <c r="N57">
        <v>384.5</v>
      </c>
      <c r="O57">
        <v>416.5</v>
      </c>
      <c r="P57">
        <v>380</v>
      </c>
      <c r="Q57">
        <v>420</v>
      </c>
      <c r="R57" t="s">
        <v>436</v>
      </c>
      <c r="S57" t="n">
        <v>0.05000000074505806</v>
      </c>
      <c r="T57" t="n">
        <v>400.0</v>
      </c>
      <c r="U57">
        <f>VLOOKUP(A57,'MARGIN REQUIREMNT'!$A$3:$M$210,13,0)</f>
        <v>1.4773499999999999</v>
      </c>
    </row>
    <row r="58" spans="1:21" x14ac:dyDescent="0.2">
      <c r="A58" t="s">
        <v>31</v>
      </c>
      <c r="B58">
        <v>10</v>
      </c>
      <c r="C58" t="s">
        <v>407</v>
      </c>
      <c r="D58" t="n">
        <v>315.54998779296875</v>
      </c>
      <c r="E58">
        <v>320.5</v>
      </c>
      <c r="F58" s="22">
        <v>43437</v>
      </c>
      <c r="G58" s="22">
        <v>43461</v>
      </c>
      <c r="H58">
        <f t="shared" si="0"/>
        <v>24</v>
      </c>
      <c r="I58">
        <v>320</v>
      </c>
      <c r="J58">
        <v>11.550000190734863</v>
      </c>
      <c r="K58">
        <v>39</v>
      </c>
      <c r="L58">
        <v>32</v>
      </c>
      <c r="M58">
        <v>288.5</v>
      </c>
      <c r="N58">
        <v>256.5</v>
      </c>
      <c r="O58">
        <v>224.5</v>
      </c>
      <c r="P58">
        <v>260</v>
      </c>
      <c r="Q58">
        <v>220</v>
      </c>
      <c r="R58" t="s">
        <v>436</v>
      </c>
      <c r="S58" t="n">
        <v>0.10000000149011612</v>
      </c>
      <c r="T58" t="n">
        <v>270.0</v>
      </c>
      <c r="U58">
        <f>VLOOKUP(A58,'MARGIN REQUIREMNT'!$A$3:$M$210,13,0)</f>
        <v>1.4773499999999999</v>
      </c>
    </row>
    <row r="59" spans="1:21" x14ac:dyDescent="0.2">
      <c r="A59" t="s">
        <v>32</v>
      </c>
      <c r="B59">
        <v>2.5</v>
      </c>
      <c r="C59" t="s">
        <v>406</v>
      </c>
      <c r="D59" t="n">
        <v>69.94999694824219</v>
      </c>
      <c r="E59">
        <v>70.5</v>
      </c>
      <c r="F59" s="22">
        <v>43437</v>
      </c>
      <c r="G59" s="22">
        <v>43461</v>
      </c>
      <c r="H59">
        <f t="shared" si="0"/>
        <v>24</v>
      </c>
      <c r="I59">
        <v>70</v>
      </c>
      <c r="J59">
        <v>3.2999999523162842</v>
      </c>
      <c r="K59">
        <v>40</v>
      </c>
      <c r="L59">
        <v>7</v>
      </c>
      <c r="M59">
        <v>77.5</v>
      </c>
      <c r="N59">
        <v>84.5</v>
      </c>
      <c r="O59">
        <v>91.5</v>
      </c>
      <c r="P59">
        <v>85</v>
      </c>
      <c r="Q59">
        <v>92.5</v>
      </c>
      <c r="R59" t="s">
        <v>436</v>
      </c>
      <c r="S59" t="n">
        <v>0.05000000074505806</v>
      </c>
      <c r="T59" t="n">
        <v>90.0</v>
      </c>
      <c r="U59">
        <f>VLOOKUP(A59,'MARGIN REQUIREMNT'!$A$3:$M$210,13,0)</f>
        <v>0.35362500000000002</v>
      </c>
    </row>
    <row r="60" spans="1:21" x14ac:dyDescent="0.2">
      <c r="A60" t="s">
        <v>32</v>
      </c>
      <c r="B60">
        <v>2.5</v>
      </c>
      <c r="C60" t="s">
        <v>407</v>
      </c>
      <c r="D60" t="n">
        <v>69.94999694824219</v>
      </c>
      <c r="E60">
        <v>70.5</v>
      </c>
      <c r="F60" s="22">
        <v>43437</v>
      </c>
      <c r="G60" s="22">
        <v>43461</v>
      </c>
      <c r="H60">
        <f t="shared" si="0"/>
        <v>24</v>
      </c>
      <c r="I60">
        <v>70</v>
      </c>
      <c r="J60">
        <v>2.5999999046325684</v>
      </c>
      <c r="K60">
        <v>43</v>
      </c>
      <c r="L60">
        <v>8</v>
      </c>
      <c r="M60">
        <v>62.5</v>
      </c>
      <c r="N60">
        <v>54.5</v>
      </c>
      <c r="O60">
        <v>46.5</v>
      </c>
      <c r="P60">
        <v>55</v>
      </c>
      <c r="Q60">
        <v>47.5</v>
      </c>
      <c r="R60" t="s">
        <v>436</v>
      </c>
      <c r="S60" t="n">
        <v>0.05000000074505806</v>
      </c>
      <c r="T60" t="n">
        <v>62.5</v>
      </c>
      <c r="U60">
        <f>VLOOKUP(A60,'MARGIN REQUIREMNT'!$A$3:$M$210,13,0)</f>
        <v>0.35362500000000002</v>
      </c>
    </row>
    <row r="61" spans="1:21" x14ac:dyDescent="0.2">
      <c r="A61" t="s">
        <v>33</v>
      </c>
      <c r="B61">
        <v>10</v>
      </c>
      <c r="C61" t="s">
        <v>406</v>
      </c>
      <c r="D61" t="n">
        <v>611.0999755859375</v>
      </c>
      <c r="E61">
        <v>615.5</v>
      </c>
      <c r="F61" s="22">
        <v>43437</v>
      </c>
      <c r="G61" s="22">
        <v>43461</v>
      </c>
      <c r="H61">
        <f t="shared" si="0"/>
        <v>24</v>
      </c>
      <c r="I61">
        <v>620</v>
      </c>
      <c r="J61">
        <v>24.950000762939453</v>
      </c>
      <c r="K61">
        <v>40</v>
      </c>
      <c r="L61">
        <v>63</v>
      </c>
      <c r="M61">
        <v>678.5</v>
      </c>
      <c r="N61">
        <v>741.5</v>
      </c>
      <c r="O61">
        <v>804.5</v>
      </c>
      <c r="P61">
        <v>740</v>
      </c>
      <c r="Q61">
        <v>800</v>
      </c>
      <c r="R61" t="n">
        <v>0.05000000074505806</v>
      </c>
      <c r="S61" t="n">
        <v>0.05000000074505806</v>
      </c>
      <c r="T61" t="s">
        <v>437</v>
      </c>
      <c r="U61">
        <f>VLOOKUP(A61,'MARGIN REQUIREMNT'!$A$3:$M$210,13,0)</f>
        <v>3.095475</v>
      </c>
    </row>
    <row r="62" spans="1:21" x14ac:dyDescent="0.2">
      <c r="A62" t="s">
        <v>33</v>
      </c>
      <c r="B62">
        <v>10</v>
      </c>
      <c r="C62" t="s">
        <v>407</v>
      </c>
      <c r="D62" t="n">
        <v>611.0999755859375</v>
      </c>
      <c r="E62">
        <v>615.5</v>
      </c>
      <c r="F62" s="22">
        <v>43437</v>
      </c>
      <c r="G62" s="22">
        <v>43461</v>
      </c>
      <c r="H62">
        <f t="shared" si="0"/>
        <v>24</v>
      </c>
      <c r="I62">
        <v>620</v>
      </c>
      <c r="J62">
        <v>25.899999618530273</v>
      </c>
      <c r="K62">
        <v>41</v>
      </c>
      <c r="L62">
        <v>65</v>
      </c>
      <c r="M62">
        <v>550.5</v>
      </c>
      <c r="N62">
        <v>485.5</v>
      </c>
      <c r="O62">
        <v>420.5</v>
      </c>
      <c r="P62">
        <v>490</v>
      </c>
      <c r="Q62">
        <v>420</v>
      </c>
      <c r="R62" t="s">
        <v>436</v>
      </c>
      <c r="S62" t="n">
        <v>0.05000000074505806</v>
      </c>
      <c r="T62" t="n">
        <v>540.0</v>
      </c>
      <c r="U62">
        <f>VLOOKUP(A62,'MARGIN REQUIREMNT'!$A$3:$M$210,13,0)</f>
        <v>3.095475</v>
      </c>
    </row>
    <row r="63" spans="1:21" x14ac:dyDescent="0.2">
      <c r="A63" t="s">
        <v>35</v>
      </c>
      <c r="B63">
        <v>10</v>
      </c>
      <c r="C63" t="s">
        <v>406</v>
      </c>
      <c r="D63" t="n">
        <v>368.04998779296875</v>
      </c>
      <c r="E63">
        <v>325.5</v>
      </c>
      <c r="F63" s="22">
        <v>43437</v>
      </c>
      <c r="G63" s="22">
        <v>43461</v>
      </c>
      <c r="H63">
        <f t="shared" si="0"/>
        <v>24</v>
      </c>
      <c r="I63">
        <v>330</v>
      </c>
      <c r="J63">
        <v>12.449999809265137</v>
      </c>
      <c r="K63">
        <v>43</v>
      </c>
      <c r="L63">
        <v>36</v>
      </c>
      <c r="M63">
        <v>361.5</v>
      </c>
      <c r="N63">
        <v>397.5</v>
      </c>
      <c r="O63">
        <v>433.5</v>
      </c>
      <c r="P63">
        <v>400</v>
      </c>
      <c r="Q63">
        <v>430</v>
      </c>
      <c r="R63" t="n">
        <v>0.05000000074505806</v>
      </c>
      <c r="S63" t="n">
        <v>0.05000000074505806</v>
      </c>
      <c r="T63" t="n">
        <v>400.0</v>
      </c>
      <c r="U63">
        <f>VLOOKUP(A63,'MARGIN REQUIREMNT'!$A$3:$M$210,13,0)</f>
        <v>1.98855</v>
      </c>
    </row>
    <row r="64" spans="1:21" x14ac:dyDescent="0.2">
      <c r="A64" t="s">
        <v>35</v>
      </c>
      <c r="B64">
        <v>10</v>
      </c>
      <c r="C64" t="s">
        <v>407</v>
      </c>
      <c r="D64" t="n">
        <v>368.04998779296875</v>
      </c>
      <c r="E64">
        <v>325.5</v>
      </c>
      <c r="F64" s="22">
        <v>43437</v>
      </c>
      <c r="G64" s="22">
        <v>43461</v>
      </c>
      <c r="H64">
        <f t="shared" si="0"/>
        <v>24</v>
      </c>
      <c r="I64">
        <v>330</v>
      </c>
      <c r="J64">
        <v>18.649999618530273</v>
      </c>
      <c r="K64">
        <v>49</v>
      </c>
      <c r="L64">
        <v>41</v>
      </c>
      <c r="M64">
        <v>284.5</v>
      </c>
      <c r="N64">
        <v>243.5</v>
      </c>
      <c r="O64">
        <v>202.5</v>
      </c>
      <c r="P64">
        <v>240</v>
      </c>
      <c r="Q64">
        <v>200</v>
      </c>
      <c r="R64" t="s">
        <v>436</v>
      </c>
      <c r="S64" t="n">
        <v>0.05000000074505806</v>
      </c>
      <c r="T64" t="n">
        <v>260.0</v>
      </c>
      <c r="U64">
        <f>VLOOKUP(A64,'MARGIN REQUIREMNT'!$A$3:$M$210,13,0)</f>
        <v>1.98855</v>
      </c>
    </row>
    <row r="65" spans="1:21" x14ac:dyDescent="0.2">
      <c r="A65" t="s">
        <v>36</v>
      </c>
      <c r="B65">
        <v>100</v>
      </c>
      <c r="C65" t="s">
        <v>406</v>
      </c>
      <c r="D65" t="n">
        <v>3064.89990234375</v>
      </c>
      <c r="E65">
        <v>3097.699951171875</v>
      </c>
      <c r="F65" s="22">
        <v>43437</v>
      </c>
      <c r="G65" s="22">
        <v>43461</v>
      </c>
      <c r="H65">
        <f t="shared" si="0"/>
        <v>24</v>
      </c>
      <c r="I65">
        <v>3100</v>
      </c>
      <c r="J65">
        <v>111.90000152587891</v>
      </c>
      <c r="K65">
        <v>31</v>
      </c>
      <c r="L65">
        <v>246</v>
      </c>
      <c r="M65">
        <v>3343.699951171875</v>
      </c>
      <c r="N65">
        <v>3589.699951171875</v>
      </c>
      <c r="O65">
        <v>3835.699951171875</v>
      </c>
      <c r="P65">
        <v>3600</v>
      </c>
      <c r="Q65">
        <v>3800</v>
      </c>
      <c r="R65" t="s">
        <v>436</v>
      </c>
      <c r="S65" t="n">
        <v>0.05000000074505806</v>
      </c>
      <c r="T65" t="n">
        <v>3500.0</v>
      </c>
      <c r="U65">
        <f>VLOOKUP(A65,'MARGIN REQUIREMNT'!$A$3:$M$210,13,0)</f>
        <v>27.475124999999998</v>
      </c>
    </row>
    <row r="66" spans="1:21" x14ac:dyDescent="0.2">
      <c r="A66" t="s">
        <v>36</v>
      </c>
      <c r="B66">
        <v>100</v>
      </c>
      <c r="C66" t="s">
        <v>407</v>
      </c>
      <c r="D66" t="n">
        <v>3064.89990234375</v>
      </c>
      <c r="E66">
        <v>3097.699951171875</v>
      </c>
      <c r="F66" s="22">
        <v>43437</v>
      </c>
      <c r="G66" s="22">
        <v>43461</v>
      </c>
      <c r="H66">
        <f t="shared" si="0"/>
        <v>24</v>
      </c>
      <c r="I66">
        <v>3100</v>
      </c>
      <c r="J66">
        <v>101</v>
      </c>
      <c r="K66">
        <v>35</v>
      </c>
      <c r="L66">
        <v>278</v>
      </c>
      <c r="M66">
        <v>2819.699951171875</v>
      </c>
      <c r="N66">
        <v>2541.699951171875</v>
      </c>
      <c r="O66">
        <v>2263.699951171875</v>
      </c>
      <c r="P66">
        <v>2500</v>
      </c>
      <c r="Q66">
        <v>2300</v>
      </c>
      <c r="R66" t="s">
        <v>436</v>
      </c>
      <c r="S66" t="n">
        <v>0.05000000074505806</v>
      </c>
      <c r="T66" t="n">
        <v>2650.0</v>
      </c>
      <c r="U66">
        <f>VLOOKUP(A66,'MARGIN REQUIREMNT'!$A$3:$M$210,13,0)</f>
        <v>27.475124999999998</v>
      </c>
    </row>
    <row r="67" spans="1:21" x14ac:dyDescent="0.2">
      <c r="A67" t="s">
        <v>37</v>
      </c>
      <c r="B67">
        <v>10</v>
      </c>
      <c r="C67" t="s">
        <v>406</v>
      </c>
      <c r="D67" t="n">
        <v>339.0</v>
      </c>
      <c r="E67">
        <v>358.04998779296875</v>
      </c>
      <c r="F67" s="22">
        <v>43437</v>
      </c>
      <c r="G67" s="22">
        <v>43461</v>
      </c>
      <c r="H67">
        <f t="shared" si="0"/>
        <v>24</v>
      </c>
      <c r="I67">
        <v>360</v>
      </c>
      <c r="J67">
        <v>15</v>
      </c>
      <c r="K67">
        <v>39</v>
      </c>
      <c r="L67">
        <v>36</v>
      </c>
      <c r="M67">
        <v>394.04998779296875</v>
      </c>
      <c r="N67">
        <v>430.04998779296875</v>
      </c>
      <c r="O67">
        <v>466.04998779296875</v>
      </c>
      <c r="P67">
        <v>430</v>
      </c>
      <c r="Q67">
        <v>470</v>
      </c>
      <c r="R67" t="s">
        <v>436</v>
      </c>
      <c r="S67" t="n">
        <v>0.10000000149011612</v>
      </c>
      <c r="T67" t="n">
        <v>410.0</v>
      </c>
      <c r="U67">
        <f>VLOOKUP(A67,'MARGIN REQUIREMNT'!$A$3:$M$210,13,0)</f>
        <v>1.7582249999999999</v>
      </c>
    </row>
    <row r="68" spans="1:21" x14ac:dyDescent="0.2">
      <c r="A68" t="s">
        <v>37</v>
      </c>
      <c r="B68">
        <v>10</v>
      </c>
      <c r="C68" t="s">
        <v>407</v>
      </c>
      <c r="D68" t="n">
        <v>339.0</v>
      </c>
      <c r="E68">
        <v>358.04998779296875</v>
      </c>
      <c r="F68" s="22">
        <v>43437</v>
      </c>
      <c r="G68" s="22">
        <v>43461</v>
      </c>
      <c r="H68">
        <f t="shared" ref="H68:H131" si="1">G68-F68</f>
        <v>24</v>
      </c>
      <c r="I68">
        <v>360</v>
      </c>
      <c r="J68">
        <v>14.199999809265137</v>
      </c>
      <c r="K68">
        <v>40</v>
      </c>
      <c r="L68">
        <v>37</v>
      </c>
      <c r="M68">
        <v>321.04998779296875</v>
      </c>
      <c r="N68">
        <v>284.04998779296875</v>
      </c>
      <c r="O68">
        <v>247.05000305175781</v>
      </c>
      <c r="P68">
        <v>280</v>
      </c>
      <c r="Q68">
        <v>250</v>
      </c>
      <c r="R68" t="s">
        <v>436</v>
      </c>
      <c r="S68" t="n">
        <v>0.05000000074505806</v>
      </c>
      <c r="T68" t="n">
        <v>320.0</v>
      </c>
      <c r="U68">
        <f>VLOOKUP(A68,'MARGIN REQUIREMNT'!$A$3:$M$210,13,0)</f>
        <v>1.7582249999999999</v>
      </c>
    </row>
    <row r="69" spans="1:21" x14ac:dyDescent="0.2">
      <c r="A69" t="s">
        <v>38</v>
      </c>
      <c r="B69">
        <v>10</v>
      </c>
      <c r="C69" t="s">
        <v>406</v>
      </c>
      <c r="D69" t="n">
        <v>272.1499938964844</v>
      </c>
      <c r="E69">
        <v>257.95001220703125</v>
      </c>
      <c r="F69" s="22">
        <v>43437</v>
      </c>
      <c r="G69" s="22">
        <v>43461</v>
      </c>
      <c r="H69">
        <f t="shared" si="1"/>
        <v>24</v>
      </c>
      <c r="I69">
        <v>260</v>
      </c>
      <c r="J69">
        <v>13.350000381469727</v>
      </c>
      <c r="K69">
        <v>52</v>
      </c>
      <c r="L69">
        <v>34</v>
      </c>
      <c r="M69">
        <v>291.95001220703125</v>
      </c>
      <c r="N69">
        <v>325.95001220703125</v>
      </c>
      <c r="O69">
        <v>359.95001220703125</v>
      </c>
      <c r="P69">
        <v>330</v>
      </c>
      <c r="Q69">
        <v>360</v>
      </c>
      <c r="R69" t="n">
        <v>0.05000000074505806</v>
      </c>
      <c r="S69" t="n">
        <v>0.05000000074505806</v>
      </c>
      <c r="T69" t="n">
        <v>330.0</v>
      </c>
      <c r="U69">
        <f>VLOOKUP(A69,'MARGIN REQUIREMNT'!$A$3:$M$210,13,0)</f>
        <v>1.4567999999999999</v>
      </c>
    </row>
    <row r="70" spans="1:21" x14ac:dyDescent="0.2">
      <c r="A70" t="s">
        <v>38</v>
      </c>
      <c r="B70">
        <v>10</v>
      </c>
      <c r="C70" t="s">
        <v>407</v>
      </c>
      <c r="D70" t="n">
        <v>272.1499938964844</v>
      </c>
      <c r="E70">
        <v>257.95001220703125</v>
      </c>
      <c r="F70" s="22">
        <v>43437</v>
      </c>
      <c r="G70" s="22">
        <v>43461</v>
      </c>
      <c r="H70">
        <f t="shared" si="1"/>
        <v>24</v>
      </c>
      <c r="I70">
        <v>260</v>
      </c>
      <c r="J70">
        <v>14.399999618530273</v>
      </c>
      <c r="K70">
        <v>53</v>
      </c>
      <c r="L70">
        <v>35</v>
      </c>
      <c r="M70">
        <v>222.94999694824219</v>
      </c>
      <c r="N70">
        <v>187.94999694824219</v>
      </c>
      <c r="O70">
        <v>152.94999694824219</v>
      </c>
      <c r="P70">
        <v>190</v>
      </c>
      <c r="Q70">
        <v>150</v>
      </c>
      <c r="R70" t="s">
        <v>436</v>
      </c>
      <c r="S70" t="n">
        <v>0.05000000074505806</v>
      </c>
      <c r="T70" t="n">
        <v>225.0</v>
      </c>
      <c r="U70">
        <f>VLOOKUP(A70,'MARGIN REQUIREMNT'!$A$3:$M$210,13,0)</f>
        <v>1.4567999999999999</v>
      </c>
    </row>
    <row r="71" spans="1:21" x14ac:dyDescent="0.2">
      <c r="A71" t="s">
        <v>39</v>
      </c>
      <c r="B71">
        <v>5</v>
      </c>
      <c r="C71" t="s">
        <v>406</v>
      </c>
      <c r="D71" t="n">
        <v>289.45001220703125</v>
      </c>
      <c r="E71">
        <v>267.89999389648438</v>
      </c>
      <c r="F71" s="22">
        <v>43437</v>
      </c>
      <c r="G71" s="22">
        <v>43461</v>
      </c>
      <c r="H71">
        <f t="shared" si="1"/>
        <v>24</v>
      </c>
      <c r="I71">
        <v>270</v>
      </c>
      <c r="J71" t="s">
        <v>436</v>
      </c>
      <c r="K71" t="s">
        <v>436</v>
      </c>
      <c r="L71" t="s">
        <v>436</v>
      </c>
      <c r="M71" t="s">
        <v>436</v>
      </c>
      <c r="N71" t="s">
        <v>436</v>
      </c>
      <c r="O71" t="s">
        <v>436</v>
      </c>
      <c r="P71" t="s">
        <v>436</v>
      </c>
      <c r="Q71" t="s">
        <v>436</v>
      </c>
      <c r="R71" t="s">
        <v>436</v>
      </c>
      <c r="S71" t="s">
        <v>436</v>
      </c>
      <c r="T71" t="s">
        <v>436</v>
      </c>
      <c r="U71">
        <f>VLOOKUP(A71,'MARGIN REQUIREMNT'!$A$3:$M$210,13,0)</f>
        <v>1.6302000000000001</v>
      </c>
    </row>
    <row r="72" spans="1:21" x14ac:dyDescent="0.2">
      <c r="A72" t="s">
        <v>39</v>
      </c>
      <c r="B72">
        <v>5</v>
      </c>
      <c r="C72" t="s">
        <v>407</v>
      </c>
      <c r="D72" t="n">
        <v>289.45001220703125</v>
      </c>
      <c r="E72">
        <v>267.89999389648438</v>
      </c>
      <c r="F72" s="22">
        <v>43437</v>
      </c>
      <c r="G72" s="22">
        <v>43461</v>
      </c>
      <c r="H72">
        <f t="shared" si="1"/>
        <v>24</v>
      </c>
      <c r="I72">
        <v>270</v>
      </c>
      <c r="J72" t="s">
        <v>436</v>
      </c>
      <c r="K72" t="s">
        <v>436</v>
      </c>
      <c r="L72" t="s">
        <v>436</v>
      </c>
      <c r="M72" t="s">
        <v>436</v>
      </c>
      <c r="N72" t="s">
        <v>436</v>
      </c>
      <c r="O72" t="s">
        <v>436</v>
      </c>
      <c r="P72" t="s">
        <v>436</v>
      </c>
      <c r="Q72" t="s">
        <v>436</v>
      </c>
      <c r="R72" t="s">
        <v>436</v>
      </c>
      <c r="S72" t="s">
        <v>436</v>
      </c>
      <c r="T72" t="s">
        <v>436</v>
      </c>
      <c r="U72">
        <f>VLOOKUP(A72,'MARGIN REQUIREMNT'!$A$3:$M$210,13,0)</f>
        <v>1.6302000000000001</v>
      </c>
    </row>
    <row r="73" spans="1:21" x14ac:dyDescent="0.2">
      <c r="A73" t="s">
        <v>40</v>
      </c>
      <c r="B73">
        <v>10</v>
      </c>
      <c r="C73" t="s">
        <v>406</v>
      </c>
      <c r="D73" t="n">
        <v>587.7999877929688</v>
      </c>
      <c r="E73">
        <v>523</v>
      </c>
      <c r="F73" s="22">
        <v>43437</v>
      </c>
      <c r="G73" s="22">
        <v>43461</v>
      </c>
      <c r="H73">
        <f t="shared" si="1"/>
        <v>24</v>
      </c>
      <c r="I73">
        <v>520</v>
      </c>
      <c r="J73">
        <v>24</v>
      </c>
      <c r="K73">
        <v>39</v>
      </c>
      <c r="L73">
        <v>52</v>
      </c>
      <c r="M73">
        <v>575</v>
      </c>
      <c r="N73">
        <v>627</v>
      </c>
      <c r="O73">
        <v>679</v>
      </c>
      <c r="P73">
        <v>630</v>
      </c>
      <c r="Q73">
        <v>680</v>
      </c>
      <c r="R73" t="n">
        <v>0.05000000074505806</v>
      </c>
      <c r="S73" t="n">
        <v>0.05000000074505806</v>
      </c>
      <c r="T73" t="n">
        <v>640.0</v>
      </c>
      <c r="U73">
        <f>VLOOKUP(A73,'MARGIN REQUIREMNT'!$A$3:$M$210,13,0)</f>
        <v>2.3438249999999998</v>
      </c>
    </row>
    <row r="74" spans="1:21" x14ac:dyDescent="0.2">
      <c r="A74" t="s">
        <v>40</v>
      </c>
      <c r="B74">
        <v>10</v>
      </c>
      <c r="C74" t="s">
        <v>407</v>
      </c>
      <c r="D74" t="n">
        <v>587.7999877929688</v>
      </c>
      <c r="E74">
        <v>523</v>
      </c>
      <c r="F74" s="22">
        <v>43437</v>
      </c>
      <c r="G74" s="22">
        <v>43461</v>
      </c>
      <c r="H74">
        <f t="shared" si="1"/>
        <v>24</v>
      </c>
      <c r="I74">
        <v>520</v>
      </c>
      <c r="J74">
        <v>19.5</v>
      </c>
      <c r="K74">
        <v>43</v>
      </c>
      <c r="L74">
        <v>58</v>
      </c>
      <c r="M74">
        <v>465</v>
      </c>
      <c r="N74">
        <v>407</v>
      </c>
      <c r="O74">
        <v>349</v>
      </c>
      <c r="P74">
        <v>410</v>
      </c>
      <c r="Q74">
        <v>350</v>
      </c>
      <c r="R74" t="s">
        <v>436</v>
      </c>
      <c r="S74" t="n">
        <v>0.10000000149011612</v>
      </c>
      <c r="T74" t="n">
        <v>500.0</v>
      </c>
      <c r="U74">
        <f>VLOOKUP(A74,'MARGIN REQUIREMNT'!$A$3:$M$210,13,0)</f>
        <v>2.3438249999999998</v>
      </c>
    </row>
    <row r="75" spans="1:21" x14ac:dyDescent="0.2">
      <c r="A75" t="s">
        <v>41</v>
      </c>
      <c r="B75">
        <v>5</v>
      </c>
      <c r="C75" t="s">
        <v>406</v>
      </c>
      <c r="D75" t="n">
        <v>153.85000610351562</v>
      </c>
      <c r="E75">
        <v>152.94999694824219</v>
      </c>
      <c r="F75" s="22">
        <v>43437</v>
      </c>
      <c r="G75" s="22">
        <v>43461</v>
      </c>
      <c r="H75">
        <f t="shared" si="1"/>
        <v>24</v>
      </c>
      <c r="I75">
        <v>155</v>
      </c>
      <c r="J75">
        <v>4.4000000953674316</v>
      </c>
      <c r="K75">
        <v>30</v>
      </c>
      <c r="L75">
        <v>12</v>
      </c>
      <c r="M75">
        <v>164.94999694824219</v>
      </c>
      <c r="N75">
        <v>176.94999694824219</v>
      </c>
      <c r="O75">
        <v>188.94999694824219</v>
      </c>
      <c r="P75">
        <v>175</v>
      </c>
      <c r="Q75">
        <v>190</v>
      </c>
      <c r="R75" t="s">
        <v>436</v>
      </c>
      <c r="S75" t="n">
        <v>0.10000000149011612</v>
      </c>
      <c r="T75" t="n">
        <v>180.0</v>
      </c>
      <c r="U75">
        <f>VLOOKUP(A75,'MARGIN REQUIREMNT'!$A$3:$M$210,13,0)</f>
        <v>0.71565000000000001</v>
      </c>
    </row>
    <row r="76" spans="1:21" x14ac:dyDescent="0.2">
      <c r="A76" t="s">
        <v>41</v>
      </c>
      <c r="B76">
        <v>5</v>
      </c>
      <c r="C76" t="s">
        <v>407</v>
      </c>
      <c r="D76" t="n">
        <v>153.85000610351562</v>
      </c>
      <c r="E76">
        <v>152.94999694824219</v>
      </c>
      <c r="F76" s="22">
        <v>43437</v>
      </c>
      <c r="G76" s="22">
        <v>43461</v>
      </c>
      <c r="H76">
        <f t="shared" si="1"/>
        <v>24</v>
      </c>
      <c r="I76">
        <v>155</v>
      </c>
      <c r="J76">
        <v>5.6500000953674316</v>
      </c>
      <c r="K76">
        <v>34</v>
      </c>
      <c r="L76">
        <v>13</v>
      </c>
      <c r="M76">
        <v>139.94999694824219</v>
      </c>
      <c r="N76">
        <v>126.94999694824219</v>
      </c>
      <c r="O76">
        <v>113.94999694824219</v>
      </c>
      <c r="P76">
        <v>125</v>
      </c>
      <c r="Q76">
        <v>115</v>
      </c>
      <c r="R76" t="s">
        <v>436</v>
      </c>
      <c r="S76" t="n">
        <v>0.05000000074505806</v>
      </c>
      <c r="T76" t="n">
        <v>145.0</v>
      </c>
      <c r="U76">
        <f>VLOOKUP(A76,'MARGIN REQUIREMNT'!$A$3:$M$210,13,0)</f>
        <v>0.71565000000000001</v>
      </c>
    </row>
    <row r="77" spans="1:21" x14ac:dyDescent="0.2">
      <c r="A77" t="s">
        <v>42</v>
      </c>
      <c r="B77">
        <v>20</v>
      </c>
      <c r="C77" t="s">
        <v>406</v>
      </c>
      <c r="D77" t="n">
        <v>1275.0</v>
      </c>
      <c r="E77">
        <v>1267</v>
      </c>
      <c r="F77" s="22">
        <v>43437</v>
      </c>
      <c r="G77" s="22">
        <v>43461</v>
      </c>
      <c r="H77">
        <f t="shared" si="1"/>
        <v>24</v>
      </c>
      <c r="I77">
        <v>1260</v>
      </c>
      <c r="J77">
        <v>60.349998474121094</v>
      </c>
      <c r="K77">
        <v>40</v>
      </c>
      <c r="L77">
        <v>130</v>
      </c>
      <c r="M77">
        <v>1397</v>
      </c>
      <c r="N77">
        <v>1527</v>
      </c>
      <c r="O77">
        <v>1657</v>
      </c>
      <c r="P77">
        <v>1520</v>
      </c>
      <c r="Q77">
        <v>1660</v>
      </c>
      <c r="R77" t="n">
        <v>0.05000000074505806</v>
      </c>
      <c r="S77" t="n">
        <v>0.05000000074505806</v>
      </c>
      <c r="T77" t="n">
        <v>1520.0</v>
      </c>
      <c r="U77">
        <f>VLOOKUP(A77,'MARGIN REQUIREMNT'!$A$3:$M$210,13,0)</f>
        <v>5.8086754285714282</v>
      </c>
    </row>
    <row r="78" spans="1:21" x14ac:dyDescent="0.2">
      <c r="A78" t="s">
        <v>42</v>
      </c>
      <c r="B78">
        <v>20</v>
      </c>
      <c r="C78" t="s">
        <v>407</v>
      </c>
      <c r="D78" t="n">
        <v>1275.0</v>
      </c>
      <c r="E78">
        <v>1267</v>
      </c>
      <c r="F78" s="22">
        <v>43437</v>
      </c>
      <c r="G78" s="22">
        <v>43461</v>
      </c>
      <c r="H78">
        <f t="shared" si="1"/>
        <v>24</v>
      </c>
      <c r="I78">
        <v>1260</v>
      </c>
      <c r="J78">
        <v>55.549999237060547</v>
      </c>
      <c r="K78">
        <v>49</v>
      </c>
      <c r="L78">
        <v>159</v>
      </c>
      <c r="M78">
        <v>1108</v>
      </c>
      <c r="N78">
        <v>949</v>
      </c>
      <c r="O78">
        <v>790</v>
      </c>
      <c r="P78">
        <v>940</v>
      </c>
      <c r="Q78">
        <v>800</v>
      </c>
      <c r="R78" t="s">
        <v>436</v>
      </c>
      <c r="S78" t="n">
        <v>0.05000000074505806</v>
      </c>
      <c r="T78" t="n">
        <v>1200.0</v>
      </c>
      <c r="U78">
        <f>VLOOKUP(A78,'MARGIN REQUIREMNT'!$A$3:$M$210,13,0)</f>
        <v>5.8086754285714282</v>
      </c>
    </row>
    <row r="79" spans="1:21" x14ac:dyDescent="0.2">
      <c r="A79" t="s">
        <v>43</v>
      </c>
      <c r="B79">
        <v>20</v>
      </c>
      <c r="C79" t="s">
        <v>406</v>
      </c>
      <c r="D79" t="n">
        <v>896.2999877929688</v>
      </c>
      <c r="E79">
        <v>909.04998779296875</v>
      </c>
      <c r="F79" s="22">
        <v>43437</v>
      </c>
      <c r="G79" s="22">
        <v>43461</v>
      </c>
      <c r="H79">
        <f t="shared" si="1"/>
        <v>24</v>
      </c>
      <c r="I79">
        <v>900</v>
      </c>
      <c r="J79">
        <v>50</v>
      </c>
      <c r="K79">
        <v>46</v>
      </c>
      <c r="L79">
        <v>107</v>
      </c>
      <c r="M79">
        <v>1016.0499877929688</v>
      </c>
      <c r="N79">
        <v>1123.050048828125</v>
      </c>
      <c r="O79">
        <v>1230.050048828125</v>
      </c>
      <c r="P79">
        <v>1120</v>
      </c>
      <c r="Q79">
        <v>1240</v>
      </c>
      <c r="R79" t="s">
        <v>436</v>
      </c>
      <c r="S79" t="n">
        <v>0.20000000298023224</v>
      </c>
      <c r="T79" t="n">
        <v>1200.0</v>
      </c>
      <c r="U79">
        <f>VLOOKUP(A79,'MARGIN REQUIREMNT'!$A$3:$M$210,13,0)</f>
        <v>4.1749025454545459</v>
      </c>
    </row>
    <row r="80" spans="1:21" x14ac:dyDescent="0.2">
      <c r="A80" t="s">
        <v>43</v>
      </c>
      <c r="B80">
        <v>20</v>
      </c>
      <c r="C80" t="s">
        <v>407</v>
      </c>
      <c r="D80" t="n">
        <v>896.2999877929688</v>
      </c>
      <c r="E80">
        <v>909.04998779296875</v>
      </c>
      <c r="F80" s="22">
        <v>43437</v>
      </c>
      <c r="G80" s="22">
        <v>43461</v>
      </c>
      <c r="H80">
        <f t="shared" si="1"/>
        <v>24</v>
      </c>
      <c r="I80">
        <v>900</v>
      </c>
      <c r="J80">
        <v>26.200000762939453</v>
      </c>
      <c r="K80">
        <v>36</v>
      </c>
      <c r="L80">
        <v>84</v>
      </c>
      <c r="M80">
        <v>825.04998779296875</v>
      </c>
      <c r="N80">
        <v>741.04998779296875</v>
      </c>
      <c r="O80">
        <v>657.04998779296875</v>
      </c>
      <c r="P80">
        <v>740</v>
      </c>
      <c r="Q80">
        <v>660</v>
      </c>
      <c r="R80" t="n">
        <v>0.05000000074505806</v>
      </c>
      <c r="S80" t="n">
        <v>0.05000000074505806</v>
      </c>
      <c r="T80" t="n">
        <v>740.0</v>
      </c>
      <c r="U80">
        <f>VLOOKUP(A80,'MARGIN REQUIREMNT'!$A$3:$M$210,13,0)</f>
        <v>4.1749025454545459</v>
      </c>
    </row>
    <row r="81" spans="1:21" x14ac:dyDescent="0.2">
      <c r="A81" t="s">
        <v>44</v>
      </c>
      <c r="B81">
        <v>20</v>
      </c>
      <c r="C81" t="s">
        <v>406</v>
      </c>
      <c r="D81" t="n">
        <v>672.7999877929688</v>
      </c>
      <c r="E81">
        <v>701</v>
      </c>
      <c r="F81" s="22">
        <v>43437</v>
      </c>
      <c r="G81" s="22">
        <v>43461</v>
      </c>
      <c r="H81">
        <f t="shared" si="1"/>
        <v>24</v>
      </c>
      <c r="I81">
        <v>700</v>
      </c>
      <c r="J81">
        <v>23.25</v>
      </c>
      <c r="K81">
        <v>31</v>
      </c>
      <c r="L81">
        <v>56</v>
      </c>
      <c r="M81">
        <v>757</v>
      </c>
      <c r="N81">
        <v>813</v>
      </c>
      <c r="O81">
        <v>869</v>
      </c>
      <c r="P81">
        <v>820</v>
      </c>
      <c r="Q81">
        <v>860</v>
      </c>
      <c r="R81" t="s">
        <v>436</v>
      </c>
      <c r="S81" t="n">
        <v>0.10000000149011612</v>
      </c>
      <c r="T81" t="n">
        <v>760.0</v>
      </c>
      <c r="U81">
        <f>VLOOKUP(A81,'MARGIN REQUIREMNT'!$A$3:$M$210,13,0)</f>
        <v>3.3848525454545451</v>
      </c>
    </row>
    <row r="82" spans="1:21" x14ac:dyDescent="0.2">
      <c r="A82" t="s">
        <v>44</v>
      </c>
      <c r="B82">
        <v>20</v>
      </c>
      <c r="C82" t="s">
        <v>407</v>
      </c>
      <c r="D82" t="n">
        <v>672.7999877929688</v>
      </c>
      <c r="E82">
        <v>701</v>
      </c>
      <c r="F82" s="22">
        <v>43437</v>
      </c>
      <c r="G82" s="22">
        <v>43461</v>
      </c>
      <c r="H82">
        <f t="shared" si="1"/>
        <v>24</v>
      </c>
      <c r="I82">
        <v>700</v>
      </c>
      <c r="J82">
        <v>20.649999618530273</v>
      </c>
      <c r="K82">
        <v>30</v>
      </c>
      <c r="L82">
        <v>54</v>
      </c>
      <c r="M82">
        <v>647</v>
      </c>
      <c r="N82">
        <v>593</v>
      </c>
      <c r="O82">
        <v>539</v>
      </c>
      <c r="P82">
        <v>600</v>
      </c>
      <c r="Q82">
        <v>540</v>
      </c>
      <c r="R82" t="s">
        <v>436</v>
      </c>
      <c r="S82" t="n">
        <v>0.10000000149011612</v>
      </c>
      <c r="T82" t="n">
        <v>640.0</v>
      </c>
      <c r="U82">
        <f>VLOOKUP(A82,'MARGIN REQUIREMNT'!$A$3:$M$210,13,0)</f>
        <v>3.3848525454545451</v>
      </c>
    </row>
    <row r="83" spans="1:21" x14ac:dyDescent="0.2">
      <c r="A83" t="s">
        <v>45</v>
      </c>
      <c r="B83">
        <v>2.5</v>
      </c>
      <c r="C83" t="s">
        <v>406</v>
      </c>
      <c r="D83" t="n">
        <v>43.95000076293945</v>
      </c>
      <c r="E83">
        <v>40.950000762939453</v>
      </c>
      <c r="F83" s="22">
        <v>43437</v>
      </c>
      <c r="G83" s="22">
        <v>43461</v>
      </c>
      <c r="H83">
        <f t="shared" si="1"/>
        <v>24</v>
      </c>
      <c r="I83">
        <v>40</v>
      </c>
      <c r="J83">
        <v>3.5</v>
      </c>
      <c r="K83">
        <v>69</v>
      </c>
      <c r="L83">
        <v>7</v>
      </c>
      <c r="M83">
        <v>47.950000762939453</v>
      </c>
      <c r="N83">
        <v>54.950000762939453</v>
      </c>
      <c r="O83">
        <v>61.950000762939453</v>
      </c>
      <c r="P83">
        <v>55</v>
      </c>
      <c r="Q83">
        <v>62.5</v>
      </c>
      <c r="R83" t="n">
        <v>0.05000000074505806</v>
      </c>
      <c r="S83" t="n">
        <v>0.05000000074505806</v>
      </c>
      <c r="T83" t="n">
        <v>55.0</v>
      </c>
      <c r="U83">
        <f>VLOOKUP(A83,'MARGIN REQUIREMNT'!$A$3:$M$210,13,0)</f>
        <v>0.18533339999999998</v>
      </c>
    </row>
    <row r="84" spans="1:21" x14ac:dyDescent="0.2">
      <c r="A84" t="s">
        <v>45</v>
      </c>
      <c r="B84">
        <v>2.5</v>
      </c>
      <c r="C84" t="s">
        <v>407</v>
      </c>
      <c r="D84" t="n">
        <v>43.95000076293945</v>
      </c>
      <c r="E84">
        <v>40.950000762939453</v>
      </c>
      <c r="F84" s="22">
        <v>43437</v>
      </c>
      <c r="G84" s="22">
        <v>43461</v>
      </c>
      <c r="H84">
        <f t="shared" si="1"/>
        <v>24</v>
      </c>
      <c r="I84">
        <v>40</v>
      </c>
      <c r="J84">
        <v>1.8999999761581421</v>
      </c>
      <c r="K84">
        <v>60</v>
      </c>
      <c r="L84">
        <v>6</v>
      </c>
      <c r="M84">
        <v>34.950000762939453</v>
      </c>
      <c r="N84">
        <v>28.950000762939453</v>
      </c>
      <c r="O84">
        <v>22.950000762939453</v>
      </c>
      <c r="P84">
        <v>30</v>
      </c>
      <c r="Q84">
        <v>22.5</v>
      </c>
      <c r="R84" t="s">
        <v>436</v>
      </c>
      <c r="S84" t="n">
        <v>0.05000000074505806</v>
      </c>
      <c r="T84" t="n">
        <v>37.5</v>
      </c>
      <c r="U84">
        <f>VLOOKUP(A84,'MARGIN REQUIREMNT'!$A$3:$M$210,13,0)</f>
        <v>0.18533339999999998</v>
      </c>
    </row>
    <row r="85" spans="1:21" x14ac:dyDescent="0.2">
      <c r="A85" t="s">
        <v>48</v>
      </c>
      <c r="B85">
        <v>10</v>
      </c>
      <c r="C85" t="s">
        <v>406</v>
      </c>
      <c r="D85" t="n">
        <v>518.4000244140625</v>
      </c>
      <c r="E85">
        <v>536.29998779296875</v>
      </c>
      <c r="F85" s="22">
        <v>43437</v>
      </c>
      <c r="G85" s="22">
        <v>43461</v>
      </c>
      <c r="H85">
        <f t="shared" si="1"/>
        <v>24</v>
      </c>
      <c r="I85">
        <v>540</v>
      </c>
      <c r="J85">
        <v>16.850000381469727</v>
      </c>
      <c r="K85">
        <v>31</v>
      </c>
      <c r="L85">
        <v>43</v>
      </c>
      <c r="M85">
        <v>579.29998779296875</v>
      </c>
      <c r="N85">
        <v>622.29998779296875</v>
      </c>
      <c r="O85">
        <v>665.29998779296875</v>
      </c>
      <c r="P85">
        <v>620</v>
      </c>
      <c r="Q85">
        <v>670</v>
      </c>
      <c r="R85" t="s">
        <v>436</v>
      </c>
      <c r="S85" t="n">
        <v>0.05000000074505806</v>
      </c>
      <c r="T85" t="n">
        <v>660.0</v>
      </c>
      <c r="U85">
        <f>VLOOKUP(A85,'MARGIN REQUIREMNT'!$A$3:$M$210,13,0)</f>
        <v>2.9772750000000001</v>
      </c>
    </row>
    <row r="86" spans="1:21" x14ac:dyDescent="0.2">
      <c r="A86" t="s">
        <v>48</v>
      </c>
      <c r="B86">
        <v>10</v>
      </c>
      <c r="C86" t="s">
        <v>407</v>
      </c>
      <c r="D86" t="n">
        <v>518.4000244140625</v>
      </c>
      <c r="E86">
        <v>536.29998779296875</v>
      </c>
      <c r="F86" s="22">
        <v>43437</v>
      </c>
      <c r="G86" s="22">
        <v>43461</v>
      </c>
      <c r="H86">
        <f t="shared" si="1"/>
        <v>24</v>
      </c>
      <c r="I86">
        <v>540</v>
      </c>
      <c r="J86">
        <v>19.899999618530273</v>
      </c>
      <c r="K86">
        <v>36</v>
      </c>
      <c r="L86">
        <v>49</v>
      </c>
      <c r="M86">
        <v>487.29998779296875</v>
      </c>
      <c r="N86">
        <v>438.29998779296875</v>
      </c>
      <c r="O86">
        <v>389.29998779296875</v>
      </c>
      <c r="P86">
        <v>440</v>
      </c>
      <c r="Q86">
        <v>390</v>
      </c>
      <c r="R86" t="s">
        <v>436</v>
      </c>
      <c r="S86" t="n">
        <v>0.05000000074505806</v>
      </c>
      <c r="T86" t="n">
        <v>460.0</v>
      </c>
      <c r="U86">
        <f>VLOOKUP(A86,'MARGIN REQUIREMNT'!$A$3:$M$210,13,0)</f>
        <v>2.9772750000000001</v>
      </c>
    </row>
    <row r="87" spans="1:21" x14ac:dyDescent="0.2">
      <c r="A87" t="s">
        <v>49</v>
      </c>
      <c r="B87">
        <v>5</v>
      </c>
      <c r="C87" t="s">
        <v>406</v>
      </c>
      <c r="D87" t="n">
        <v>249.64999389648438</v>
      </c>
      <c r="E87">
        <v>248.39999389648438</v>
      </c>
      <c r="F87" s="22">
        <v>43437</v>
      </c>
      <c r="G87" s="22">
        <v>43461</v>
      </c>
      <c r="H87">
        <f t="shared" si="1"/>
        <v>24</v>
      </c>
      <c r="I87">
        <v>250</v>
      </c>
      <c r="J87">
        <v>6</v>
      </c>
      <c r="K87">
        <v>23</v>
      </c>
      <c r="L87">
        <v>15</v>
      </c>
      <c r="M87">
        <v>263.39999389648438</v>
      </c>
      <c r="N87">
        <v>278.39999389648438</v>
      </c>
      <c r="O87">
        <v>293.39999389648438</v>
      </c>
      <c r="P87">
        <v>280</v>
      </c>
      <c r="Q87">
        <v>295</v>
      </c>
      <c r="R87" t="n">
        <v>0.05000000074505806</v>
      </c>
      <c r="S87" t="n">
        <v>0.05000000074505806</v>
      </c>
      <c r="T87" t="n">
        <v>290.0</v>
      </c>
      <c r="U87">
        <f>VLOOKUP(A87,'MARGIN REQUIREMNT'!$A$3:$M$210,13,0)</f>
        <v>1.2830999999999999</v>
      </c>
    </row>
    <row r="88" spans="1:21" x14ac:dyDescent="0.2">
      <c r="A88" t="s">
        <v>49</v>
      </c>
      <c r="B88">
        <v>5</v>
      </c>
      <c r="C88" t="s">
        <v>407</v>
      </c>
      <c r="D88" t="n">
        <v>249.64999389648438</v>
      </c>
      <c r="E88">
        <v>248.39999389648438</v>
      </c>
      <c r="F88" s="22">
        <v>43437</v>
      </c>
      <c r="G88" s="22">
        <v>43461</v>
      </c>
      <c r="H88">
        <f t="shared" si="1"/>
        <v>24</v>
      </c>
      <c r="I88">
        <v>250</v>
      </c>
      <c r="J88">
        <v>8.9499998092651367</v>
      </c>
      <c r="K88">
        <v>35</v>
      </c>
      <c r="L88">
        <v>22</v>
      </c>
      <c r="M88">
        <v>226.39999389648438</v>
      </c>
      <c r="N88">
        <v>204.39999389648438</v>
      </c>
      <c r="O88">
        <v>182.39999389648438</v>
      </c>
      <c r="P88">
        <v>205</v>
      </c>
      <c r="Q88">
        <v>180</v>
      </c>
      <c r="R88" t="s">
        <v>436</v>
      </c>
      <c r="S88" t="n">
        <v>0.05000000074505806</v>
      </c>
      <c r="T88" t="n">
        <v>220.0</v>
      </c>
      <c r="U88">
        <f>VLOOKUP(A88,'MARGIN REQUIREMNT'!$A$3:$M$210,13,0)</f>
        <v>1.2830999999999999</v>
      </c>
    </row>
    <row r="89" spans="1:21" x14ac:dyDescent="0.2">
      <c r="A89" t="s">
        <v>50</v>
      </c>
      <c r="B89">
        <v>20</v>
      </c>
      <c r="C89" t="s">
        <v>406</v>
      </c>
      <c r="D89" t="n">
        <v>1296.199951171875</v>
      </c>
      <c r="E89">
        <v>1283</v>
      </c>
      <c r="F89" s="22">
        <v>43437</v>
      </c>
      <c r="G89" s="22">
        <v>43461</v>
      </c>
      <c r="H89">
        <f t="shared" si="1"/>
        <v>24</v>
      </c>
      <c r="I89">
        <v>1280</v>
      </c>
      <c r="J89">
        <v>35.700000762939453</v>
      </c>
      <c r="K89">
        <v>24</v>
      </c>
      <c r="L89">
        <v>79</v>
      </c>
      <c r="M89">
        <v>1362</v>
      </c>
      <c r="N89">
        <v>1441</v>
      </c>
      <c r="O89">
        <v>1520</v>
      </c>
      <c r="P89">
        <v>1440</v>
      </c>
      <c r="Q89">
        <v>1520</v>
      </c>
      <c r="R89" t="s">
        <v>436</v>
      </c>
      <c r="S89" t="n">
        <v>0.05000000074505806</v>
      </c>
      <c r="T89" t="n">
        <v>1420.0</v>
      </c>
      <c r="U89">
        <f>VLOOKUP(A89,'MARGIN REQUIREMNT'!$A$3:$M$210,13,0)</f>
        <v>5.4250499999999997</v>
      </c>
    </row>
    <row r="90" spans="1:21" x14ac:dyDescent="0.2">
      <c r="A90" t="s">
        <v>50</v>
      </c>
      <c r="B90">
        <v>20</v>
      </c>
      <c r="C90" t="s">
        <v>407</v>
      </c>
      <c r="D90" t="n">
        <v>1296.199951171875</v>
      </c>
      <c r="E90">
        <v>1283</v>
      </c>
      <c r="F90" s="22">
        <v>43437</v>
      </c>
      <c r="G90" s="22">
        <v>43461</v>
      </c>
      <c r="H90">
        <f t="shared" si="1"/>
        <v>24</v>
      </c>
      <c r="I90">
        <v>1280</v>
      </c>
      <c r="J90" t="s">
        <v>436</v>
      </c>
      <c r="K90" t="s">
        <v>436</v>
      </c>
      <c r="L90" t="s">
        <v>436</v>
      </c>
      <c r="M90" t="s">
        <v>436</v>
      </c>
      <c r="N90" t="s">
        <v>436</v>
      </c>
      <c r="O90" t="s">
        <v>436</v>
      </c>
      <c r="P90" t="s">
        <v>436</v>
      </c>
      <c r="Q90" t="s">
        <v>436</v>
      </c>
      <c r="R90" t="s">
        <v>436</v>
      </c>
      <c r="S90" t="s">
        <v>436</v>
      </c>
      <c r="T90" t="s">
        <v>436</v>
      </c>
      <c r="U90">
        <f>VLOOKUP(A90,'MARGIN REQUIREMNT'!$A$3:$M$210,13,0)</f>
        <v>5.4250499999999997</v>
      </c>
    </row>
    <row r="91" spans="1:21" x14ac:dyDescent="0.2">
      <c r="A91" t="s">
        <v>52</v>
      </c>
      <c r="B91">
        <v>20</v>
      </c>
      <c r="C91" t="s">
        <v>406</v>
      </c>
      <c r="D91" t="n">
        <v>831.5</v>
      </c>
      <c r="E91">
        <v>810</v>
      </c>
      <c r="F91" s="22">
        <v>43437</v>
      </c>
      <c r="G91" s="22">
        <v>43461</v>
      </c>
      <c r="H91">
        <f t="shared" si="1"/>
        <v>24</v>
      </c>
      <c r="I91">
        <v>820</v>
      </c>
      <c r="J91">
        <v>24.799999237060547</v>
      </c>
      <c r="K91">
        <v>34</v>
      </c>
      <c r="L91">
        <v>71</v>
      </c>
      <c r="M91">
        <v>881</v>
      </c>
      <c r="N91">
        <v>952</v>
      </c>
      <c r="O91">
        <v>1023</v>
      </c>
      <c r="P91">
        <v>960</v>
      </c>
      <c r="Q91">
        <v>1020</v>
      </c>
      <c r="R91" t="s">
        <v>436</v>
      </c>
      <c r="S91" t="n">
        <v>0.10000000149011612</v>
      </c>
      <c r="T91" t="n">
        <v>900.0</v>
      </c>
      <c r="U91">
        <f>VLOOKUP(A91,'MARGIN REQUIREMNT'!$A$3:$M$210,13,0)</f>
        <v>3.770775</v>
      </c>
    </row>
    <row r="92" spans="1:21" x14ac:dyDescent="0.2">
      <c r="A92" t="s">
        <v>52</v>
      </c>
      <c r="B92">
        <v>20</v>
      </c>
      <c r="C92" t="s">
        <v>407</v>
      </c>
      <c r="D92" t="n">
        <v>831.5</v>
      </c>
      <c r="E92">
        <v>810</v>
      </c>
      <c r="F92" s="22">
        <v>43437</v>
      </c>
      <c r="G92" s="22">
        <v>43461</v>
      </c>
      <c r="H92">
        <f t="shared" si="1"/>
        <v>24</v>
      </c>
      <c r="I92">
        <v>820</v>
      </c>
      <c r="J92">
        <v>43</v>
      </c>
      <c r="K92">
        <v>48</v>
      </c>
      <c r="L92">
        <v>100</v>
      </c>
      <c r="M92">
        <v>710</v>
      </c>
      <c r="N92">
        <v>610</v>
      </c>
      <c r="O92">
        <v>510</v>
      </c>
      <c r="P92">
        <v>620</v>
      </c>
      <c r="Q92">
        <v>520</v>
      </c>
      <c r="R92" t="s">
        <v>436</v>
      </c>
      <c r="S92" t="n">
        <v>0.05000000074505806</v>
      </c>
      <c r="T92" t="n">
        <v>700.0</v>
      </c>
      <c r="U92">
        <f>VLOOKUP(A92,'MARGIN REQUIREMNT'!$A$3:$M$210,13,0)</f>
        <v>3.770775</v>
      </c>
    </row>
    <row r="93" spans="1:21" x14ac:dyDescent="0.2">
      <c r="A93" t="s">
        <v>52</v>
      </c>
      <c r="B93">
        <v>20</v>
      </c>
      <c r="C93" t="s">
        <v>406</v>
      </c>
      <c r="D93" t="n">
        <v>831.5</v>
      </c>
      <c r="E93">
        <v>810</v>
      </c>
      <c r="F93" s="22">
        <v>43437</v>
      </c>
      <c r="G93" s="22">
        <v>43461</v>
      </c>
      <c r="H93">
        <f t="shared" si="1"/>
        <v>24</v>
      </c>
      <c r="I93">
        <v>820</v>
      </c>
      <c r="J93">
        <v>24.799999237060547</v>
      </c>
      <c r="K93">
        <v>34</v>
      </c>
      <c r="L93">
        <v>71</v>
      </c>
      <c r="M93">
        <v>881</v>
      </c>
      <c r="N93">
        <v>952</v>
      </c>
      <c r="O93">
        <v>1023</v>
      </c>
      <c r="P93">
        <v>960</v>
      </c>
      <c r="Q93">
        <v>1020</v>
      </c>
      <c r="R93" t="s">
        <v>436</v>
      </c>
      <c r="S93" t="n">
        <v>0.10000000149011612</v>
      </c>
      <c r="T93" t="n">
        <v>900.0</v>
      </c>
      <c r="U93">
        <f>VLOOKUP(A93,'MARGIN REQUIREMNT'!$A$3:$M$210,13,0)</f>
        <v>3.770775</v>
      </c>
    </row>
    <row r="94" spans="1:21" x14ac:dyDescent="0.2">
      <c r="A94" t="s">
        <v>52</v>
      </c>
      <c r="B94">
        <v>20</v>
      </c>
      <c r="C94" t="s">
        <v>407</v>
      </c>
      <c r="D94" t="n">
        <v>831.5</v>
      </c>
      <c r="E94">
        <v>810</v>
      </c>
      <c r="F94" s="22">
        <v>43437</v>
      </c>
      <c r="G94" s="22">
        <v>43461</v>
      </c>
      <c r="H94">
        <f t="shared" si="1"/>
        <v>24</v>
      </c>
      <c r="I94">
        <v>820</v>
      </c>
      <c r="J94">
        <v>43</v>
      </c>
      <c r="K94">
        <v>48</v>
      </c>
      <c r="L94">
        <v>100</v>
      </c>
      <c r="M94">
        <v>710</v>
      </c>
      <c r="N94">
        <v>610</v>
      </c>
      <c r="O94">
        <v>510</v>
      </c>
      <c r="P94">
        <v>620</v>
      </c>
      <c r="Q94">
        <v>520</v>
      </c>
      <c r="R94" t="s">
        <v>436</v>
      </c>
      <c r="S94" t="n">
        <v>0.05000000074505806</v>
      </c>
      <c r="T94" t="n">
        <v>700.0</v>
      </c>
      <c r="U94">
        <f>VLOOKUP(A94,'MARGIN REQUIREMNT'!$A$3:$M$210,13,0)</f>
        <v>3.770775</v>
      </c>
    </row>
    <row r="95" spans="1:21" x14ac:dyDescent="0.2">
      <c r="A95" t="s">
        <v>53</v>
      </c>
      <c r="B95">
        <v>10</v>
      </c>
      <c r="C95" t="s">
        <v>406</v>
      </c>
      <c r="D95" t="n">
        <v>430.20001220703125</v>
      </c>
      <c r="E95">
        <v>413.5</v>
      </c>
      <c r="F95" s="22">
        <v>43437</v>
      </c>
      <c r="G95" s="22">
        <v>43461</v>
      </c>
      <c r="H95">
        <f t="shared" si="1"/>
        <v>24</v>
      </c>
      <c r="I95">
        <v>410</v>
      </c>
      <c r="J95">
        <v>16.100000381469727</v>
      </c>
      <c r="K95">
        <v>30</v>
      </c>
      <c r="L95">
        <v>32</v>
      </c>
      <c r="M95">
        <v>445.5</v>
      </c>
      <c r="N95">
        <v>477.5</v>
      </c>
      <c r="O95">
        <v>509.5</v>
      </c>
      <c r="P95">
        <v>480</v>
      </c>
      <c r="Q95">
        <v>510</v>
      </c>
      <c r="R95" t="n">
        <v>0.05000000074505806</v>
      </c>
      <c r="S95" t="n">
        <v>0.05000000074505806</v>
      </c>
      <c r="T95" t="n">
        <v>500.0</v>
      </c>
      <c r="U95">
        <f>VLOOKUP(A95,'MARGIN REQUIREMNT'!$A$3:$M$210,13,0)</f>
        <v>1.8105119999999999</v>
      </c>
    </row>
    <row r="96" spans="1:21" x14ac:dyDescent="0.2">
      <c r="A96" t="s">
        <v>53</v>
      </c>
      <c r="B96">
        <v>10</v>
      </c>
      <c r="C96" t="s">
        <v>407</v>
      </c>
      <c r="D96" t="n">
        <v>430.20001220703125</v>
      </c>
      <c r="E96">
        <v>413.5</v>
      </c>
      <c r="F96" s="22">
        <v>43437</v>
      </c>
      <c r="G96" s="22">
        <v>43461</v>
      </c>
      <c r="H96">
        <f t="shared" si="1"/>
        <v>24</v>
      </c>
      <c r="I96">
        <v>410</v>
      </c>
      <c r="J96">
        <v>11.25</v>
      </c>
      <c r="K96">
        <v>34</v>
      </c>
      <c r="L96">
        <v>36</v>
      </c>
      <c r="M96">
        <v>377.5</v>
      </c>
      <c r="N96">
        <v>341.5</v>
      </c>
      <c r="O96">
        <v>305.5</v>
      </c>
      <c r="P96">
        <v>340</v>
      </c>
      <c r="Q96">
        <v>310</v>
      </c>
      <c r="R96" t="s">
        <v>436</v>
      </c>
      <c r="S96" t="n">
        <v>0.05000000074505806</v>
      </c>
      <c r="T96" t="n">
        <v>360.0</v>
      </c>
      <c r="U96">
        <f>VLOOKUP(A96,'MARGIN REQUIREMNT'!$A$3:$M$210,13,0)</f>
        <v>1.8105119999999999</v>
      </c>
    </row>
    <row r="97" spans="1:21" x14ac:dyDescent="0.2">
      <c r="A97" t="s">
        <v>56</v>
      </c>
      <c r="B97">
        <v>10</v>
      </c>
      <c r="C97" t="s">
        <v>406</v>
      </c>
      <c r="D97" t="n">
        <v>239.5500030517578</v>
      </c>
      <c r="E97">
        <v>217.80000305175781</v>
      </c>
      <c r="F97" s="22">
        <v>43437</v>
      </c>
      <c r="G97" s="22">
        <v>43461</v>
      </c>
      <c r="H97">
        <f t="shared" si="1"/>
        <v>24</v>
      </c>
      <c r="I97">
        <v>220</v>
      </c>
      <c r="J97">
        <v>16.850000381469727</v>
      </c>
      <c r="K97">
        <v>78</v>
      </c>
      <c r="L97">
        <v>44</v>
      </c>
      <c r="M97">
        <v>261.79998779296875</v>
      </c>
      <c r="N97">
        <v>305.79998779296875</v>
      </c>
      <c r="O97">
        <v>349.79998779296875</v>
      </c>
      <c r="P97">
        <v>310</v>
      </c>
      <c r="Q97">
        <v>350</v>
      </c>
      <c r="R97" t="s">
        <v>436</v>
      </c>
      <c r="S97" t="n">
        <v>0.05000000074505806</v>
      </c>
      <c r="T97" t="s">
        <v>437</v>
      </c>
      <c r="U97">
        <f>VLOOKUP(A97,'MARGIN REQUIREMNT'!$A$3:$M$210,13,0)</f>
        <v>3.8170511999999999</v>
      </c>
    </row>
    <row r="98" spans="1:21" x14ac:dyDescent="0.2">
      <c r="A98" t="s">
        <v>56</v>
      </c>
      <c r="B98">
        <v>10</v>
      </c>
      <c r="C98" t="s">
        <v>407</v>
      </c>
      <c r="D98" t="n">
        <v>239.5500030517578</v>
      </c>
      <c r="E98">
        <v>217.80000305175781</v>
      </c>
      <c r="F98" s="22">
        <v>43437</v>
      </c>
      <c r="G98" s="22">
        <v>43461</v>
      </c>
      <c r="H98">
        <f t="shared" si="1"/>
        <v>24</v>
      </c>
      <c r="I98">
        <v>220</v>
      </c>
      <c r="J98">
        <v>19.600000381469727</v>
      </c>
      <c r="K98">
        <v>86</v>
      </c>
      <c r="L98">
        <v>48</v>
      </c>
      <c r="M98">
        <v>169.80000305175781</v>
      </c>
      <c r="N98">
        <v>121.80000305175781</v>
      </c>
      <c r="O98">
        <v>73.800003051757812</v>
      </c>
      <c r="P98">
        <v>120</v>
      </c>
      <c r="Q98">
        <v>70</v>
      </c>
      <c r="R98" t="s">
        <v>436</v>
      </c>
      <c r="S98" t="n">
        <v>0.05000000074505806</v>
      </c>
      <c r="T98" t="n">
        <v>135.0</v>
      </c>
      <c r="U98">
        <f>VLOOKUP(A98,'MARGIN REQUIREMNT'!$A$3:$M$210,13,0)</f>
        <v>3.8170511999999999</v>
      </c>
    </row>
    <row r="99" spans="1:21" x14ac:dyDescent="0.2">
      <c r="A99" t="s">
        <v>57</v>
      </c>
      <c r="B99">
        <v>1</v>
      </c>
      <c r="C99" t="s">
        <v>406</v>
      </c>
      <c r="D99" t="n">
        <v>37.400001525878906</v>
      </c>
      <c r="E99">
        <v>37</v>
      </c>
      <c r="F99" s="22">
        <v>43437</v>
      </c>
      <c r="G99" s="22">
        <v>43461</v>
      </c>
      <c r="H99">
        <f t="shared" si="1"/>
        <v>24</v>
      </c>
      <c r="I99">
        <v>37</v>
      </c>
      <c r="J99">
        <v>2.2000000476837158</v>
      </c>
      <c r="K99">
        <v>54</v>
      </c>
      <c r="L99">
        <v>5</v>
      </c>
      <c r="M99">
        <v>42</v>
      </c>
      <c r="N99">
        <v>47</v>
      </c>
      <c r="O99">
        <v>52</v>
      </c>
      <c r="P99">
        <v>47</v>
      </c>
      <c r="Q99">
        <v>52</v>
      </c>
      <c r="R99" t="s">
        <v>436</v>
      </c>
      <c r="S99" t="n">
        <v>0.05000000074505806</v>
      </c>
      <c r="T99" t="n">
        <v>42.0</v>
      </c>
      <c r="U99">
        <f>VLOOKUP(A99,'MARGIN REQUIREMNT'!$A$3:$M$210,13,0)</f>
        <v>0.31769999999999998</v>
      </c>
    </row>
    <row r="100" spans="1:21" x14ac:dyDescent="0.2">
      <c r="A100" t="s">
        <v>57</v>
      </c>
      <c r="B100">
        <v>1</v>
      </c>
      <c r="C100" t="s">
        <v>407</v>
      </c>
      <c r="D100" t="n">
        <v>37.400001525878906</v>
      </c>
      <c r="E100">
        <v>37</v>
      </c>
      <c r="F100" s="22">
        <v>43437</v>
      </c>
      <c r="G100" s="22">
        <v>43461</v>
      </c>
      <c r="H100">
        <f t="shared" si="1"/>
        <v>24</v>
      </c>
      <c r="I100">
        <v>37</v>
      </c>
      <c r="J100">
        <v>1.9500000476837158</v>
      </c>
      <c r="K100">
        <v>57</v>
      </c>
      <c r="L100">
        <v>5</v>
      </c>
      <c r="M100">
        <v>32</v>
      </c>
      <c r="N100">
        <v>27</v>
      </c>
      <c r="O100">
        <v>22</v>
      </c>
      <c r="P100">
        <v>27</v>
      </c>
      <c r="Q100">
        <v>22</v>
      </c>
      <c r="R100" t="s">
        <v>436</v>
      </c>
      <c r="S100" t="n">
        <v>0.05000000074505806</v>
      </c>
      <c r="T100" t="n">
        <v>35.0</v>
      </c>
      <c r="U100">
        <f>VLOOKUP(A100,'MARGIN REQUIREMNT'!$A$3:$M$210,13,0)</f>
        <v>0.31769999999999998</v>
      </c>
    </row>
    <row r="101" spans="1:21" x14ac:dyDescent="0.2">
      <c r="A101" t="s">
        <v>58</v>
      </c>
      <c r="B101">
        <v>20</v>
      </c>
      <c r="C101" t="s">
        <v>406</v>
      </c>
      <c r="D101" t="n">
        <v>1473.0</v>
      </c>
      <c r="E101">
        <v>1457.5999755859375</v>
      </c>
      <c r="F101" s="22">
        <v>43437</v>
      </c>
      <c r="G101" s="22">
        <v>43461</v>
      </c>
      <c r="H101">
        <f t="shared" si="1"/>
        <v>24</v>
      </c>
      <c r="I101">
        <v>1460</v>
      </c>
      <c r="J101">
        <v>54.700000762939453</v>
      </c>
      <c r="K101">
        <v>34</v>
      </c>
      <c r="L101">
        <v>127</v>
      </c>
      <c r="M101">
        <v>1584.5999755859375</v>
      </c>
      <c r="N101">
        <v>1711.5999755859375</v>
      </c>
      <c r="O101">
        <v>1838.5999755859375</v>
      </c>
      <c r="P101">
        <v>1720</v>
      </c>
      <c r="Q101">
        <v>1840</v>
      </c>
      <c r="R101" t="n">
        <v>0.05000000074505806</v>
      </c>
      <c r="S101" t="n">
        <v>0.05000000074505806</v>
      </c>
      <c r="T101" t="n">
        <v>1740.0</v>
      </c>
      <c r="U101">
        <f>VLOOKUP(A101,'MARGIN REQUIREMNT'!$A$3:$M$210,13,0)</f>
        <v>7.8866250000000004</v>
      </c>
    </row>
    <row r="102" spans="1:21" x14ac:dyDescent="0.2">
      <c r="A102" t="s">
        <v>58</v>
      </c>
      <c r="B102">
        <v>20</v>
      </c>
      <c r="C102" t="s">
        <v>407</v>
      </c>
      <c r="D102" t="n">
        <v>1473.0</v>
      </c>
      <c r="E102">
        <v>1457.5999755859375</v>
      </c>
      <c r="F102" s="22">
        <v>43437</v>
      </c>
      <c r="G102" s="22">
        <v>43461</v>
      </c>
      <c r="H102">
        <f t="shared" si="1"/>
        <v>24</v>
      </c>
      <c r="I102">
        <v>1460</v>
      </c>
      <c r="J102">
        <v>56</v>
      </c>
      <c r="K102">
        <v>40</v>
      </c>
      <c r="L102">
        <v>149</v>
      </c>
      <c r="M102">
        <v>1308.5999755859375</v>
      </c>
      <c r="N102">
        <v>1159.5999755859375</v>
      </c>
      <c r="O102">
        <v>1010.5999755859375</v>
      </c>
      <c r="P102">
        <v>1160</v>
      </c>
      <c r="Q102">
        <v>1020</v>
      </c>
      <c r="R102" t="s">
        <v>436</v>
      </c>
      <c r="S102" t="n">
        <v>0.05000000074505806</v>
      </c>
      <c r="T102" t="n">
        <v>1260.0</v>
      </c>
      <c r="U102">
        <f>VLOOKUP(A102,'MARGIN REQUIREMNT'!$A$3:$M$210,13,0)</f>
        <v>7.8866250000000004</v>
      </c>
    </row>
    <row r="103" spans="1:21" x14ac:dyDescent="0.2">
      <c r="A103" t="s">
        <v>59</v>
      </c>
      <c r="B103">
        <v>5</v>
      </c>
      <c r="C103" t="s">
        <v>406</v>
      </c>
      <c r="D103" t="n">
        <v>175.14999389648438</v>
      </c>
      <c r="E103">
        <v>180.55000305175781</v>
      </c>
      <c r="F103" s="22">
        <v>43437</v>
      </c>
      <c r="G103" s="22">
        <v>43461</v>
      </c>
      <c r="H103">
        <f t="shared" si="1"/>
        <v>24</v>
      </c>
      <c r="I103">
        <v>180</v>
      </c>
      <c r="J103">
        <v>9.5</v>
      </c>
      <c r="K103">
        <v>45</v>
      </c>
      <c r="L103">
        <v>21</v>
      </c>
      <c r="M103">
        <v>201.55000305175781</v>
      </c>
      <c r="N103">
        <v>222.55000305175781</v>
      </c>
      <c r="O103">
        <v>243.55000305175781</v>
      </c>
      <c r="P103">
        <v>225</v>
      </c>
      <c r="Q103">
        <v>245</v>
      </c>
      <c r="R103" t="s">
        <v>436</v>
      </c>
      <c r="S103" t="n">
        <v>0.05000000074505806</v>
      </c>
      <c r="T103" t="n">
        <v>240.0</v>
      </c>
      <c r="U103">
        <f>VLOOKUP(A103,'MARGIN REQUIREMNT'!$A$3:$M$210,13,0)</f>
        <v>0.92295000000000005</v>
      </c>
    </row>
    <row r="104" spans="1:21" x14ac:dyDescent="0.2">
      <c r="A104" t="s">
        <v>59</v>
      </c>
      <c r="B104">
        <v>5</v>
      </c>
      <c r="C104" t="s">
        <v>407</v>
      </c>
      <c r="D104" t="n">
        <v>175.14999389648438</v>
      </c>
      <c r="E104">
        <v>180.55000305175781</v>
      </c>
      <c r="F104" s="22">
        <v>43437</v>
      </c>
      <c r="G104" s="22">
        <v>43461</v>
      </c>
      <c r="H104">
        <f t="shared" si="1"/>
        <v>24</v>
      </c>
      <c r="I104">
        <v>180</v>
      </c>
      <c r="J104">
        <v>7.8000001907348633</v>
      </c>
      <c r="K104">
        <v>48</v>
      </c>
      <c r="L104">
        <v>22</v>
      </c>
      <c r="M104">
        <v>158.55000305175781</v>
      </c>
      <c r="N104">
        <v>136.55000305175781</v>
      </c>
      <c r="O104">
        <v>114.55000305175781</v>
      </c>
      <c r="P104">
        <v>135</v>
      </c>
      <c r="Q104">
        <v>115</v>
      </c>
      <c r="R104" t="s">
        <v>436</v>
      </c>
      <c r="S104" t="n">
        <v>0.05000000074505806</v>
      </c>
      <c r="T104" t="n">
        <v>155.0</v>
      </c>
      <c r="U104">
        <f>VLOOKUP(A104,'MARGIN REQUIREMNT'!$A$3:$M$210,13,0)</f>
        <v>0.92295000000000005</v>
      </c>
    </row>
    <row r="105" spans="1:21" x14ac:dyDescent="0.2">
      <c r="A105" t="s">
        <v>60</v>
      </c>
      <c r="B105">
        <v>50</v>
      </c>
      <c r="C105" t="s">
        <v>406</v>
      </c>
      <c r="D105" t="n">
        <v>2586.25</v>
      </c>
      <c r="E105">
        <v>2675</v>
      </c>
      <c r="F105" s="22">
        <v>43437</v>
      </c>
      <c r="G105" s="22">
        <v>43461</v>
      </c>
      <c r="H105">
        <f t="shared" si="1"/>
        <v>24</v>
      </c>
      <c r="I105">
        <v>2700</v>
      </c>
      <c r="J105">
        <v>95</v>
      </c>
      <c r="K105">
        <v>37</v>
      </c>
      <c r="L105">
        <v>254</v>
      </c>
      <c r="M105">
        <v>2929</v>
      </c>
      <c r="N105">
        <v>3183</v>
      </c>
      <c r="O105">
        <v>3437</v>
      </c>
      <c r="P105">
        <v>3200</v>
      </c>
      <c r="Q105">
        <v>3450</v>
      </c>
      <c r="R105" t="s">
        <v>436</v>
      </c>
      <c r="S105" t="n">
        <v>0.05000000074505806</v>
      </c>
      <c r="T105" t="n">
        <v>3100.0</v>
      </c>
      <c r="U105">
        <f>VLOOKUP(A105,'MARGIN REQUIREMNT'!$A$3:$M$210,13,0)</f>
        <v>11.87961</v>
      </c>
    </row>
    <row r="106" spans="1:21" x14ac:dyDescent="0.2">
      <c r="A106" t="s">
        <v>60</v>
      </c>
      <c r="B106">
        <v>50</v>
      </c>
      <c r="C106" t="s">
        <v>407</v>
      </c>
      <c r="D106" t="n">
        <v>2586.25</v>
      </c>
      <c r="E106">
        <v>2675</v>
      </c>
      <c r="F106" s="22">
        <v>43437</v>
      </c>
      <c r="G106" s="22">
        <v>43461</v>
      </c>
      <c r="H106">
        <f t="shared" si="1"/>
        <v>24</v>
      </c>
      <c r="I106">
        <v>2700</v>
      </c>
      <c r="J106">
        <v>110</v>
      </c>
      <c r="K106">
        <v>38</v>
      </c>
      <c r="L106">
        <v>261</v>
      </c>
      <c r="M106">
        <v>2414</v>
      </c>
      <c r="N106">
        <v>2153</v>
      </c>
      <c r="O106">
        <v>1892</v>
      </c>
      <c r="P106">
        <v>2150</v>
      </c>
      <c r="Q106">
        <v>1900</v>
      </c>
      <c r="R106" t="s">
        <v>436</v>
      </c>
      <c r="S106" t="n">
        <v>0.05000000074505806</v>
      </c>
      <c r="T106" t="n">
        <v>2200.0</v>
      </c>
      <c r="U106">
        <f>VLOOKUP(A106,'MARGIN REQUIREMNT'!$A$3:$M$210,13,0)</f>
        <v>11.87961</v>
      </c>
    </row>
    <row r="107" spans="1:21" x14ac:dyDescent="0.2">
      <c r="A107" t="s">
        <v>61</v>
      </c>
      <c r="B107">
        <v>500</v>
      </c>
      <c r="C107" t="s">
        <v>406</v>
      </c>
      <c r="D107" t="n">
        <v>22980.94921875</v>
      </c>
      <c r="E107">
        <v>23520</v>
      </c>
      <c r="F107" s="22">
        <v>43437</v>
      </c>
      <c r="G107" s="22">
        <v>43461</v>
      </c>
      <c r="H107">
        <f t="shared" si="1"/>
        <v>24</v>
      </c>
      <c r="I107">
        <v>23500</v>
      </c>
      <c r="J107">
        <v>896.0999755859375</v>
      </c>
      <c r="K107">
        <v>34</v>
      </c>
      <c r="L107">
        <v>2050</v>
      </c>
      <c r="M107">
        <v>25570</v>
      </c>
      <c r="N107">
        <v>27620</v>
      </c>
      <c r="O107">
        <v>29670</v>
      </c>
      <c r="P107">
        <v>27500</v>
      </c>
      <c r="Q107">
        <v>29500</v>
      </c>
      <c r="R107" t="s">
        <v>436</v>
      </c>
      <c r="S107" t="n">
        <v>2.950000047683716</v>
      </c>
      <c r="T107" t="n">
        <v>25500.0</v>
      </c>
      <c r="U107">
        <f>VLOOKUP(A107,'MARGIN REQUIREMNT'!$A$3:$M$210,13,0)</f>
        <v>111.15112799999999</v>
      </c>
    </row>
    <row r="108" spans="1:21" x14ac:dyDescent="0.2">
      <c r="A108" t="s">
        <v>61</v>
      </c>
      <c r="B108">
        <v>500</v>
      </c>
      <c r="C108" t="s">
        <v>407</v>
      </c>
      <c r="D108" t="n">
        <v>22980.94921875</v>
      </c>
      <c r="E108">
        <v>23520</v>
      </c>
      <c r="F108" s="22">
        <v>43437</v>
      </c>
      <c r="G108" s="22">
        <v>43461</v>
      </c>
      <c r="H108">
        <f t="shared" si="1"/>
        <v>24</v>
      </c>
      <c r="I108">
        <v>23500</v>
      </c>
      <c r="J108">
        <v>825</v>
      </c>
      <c r="K108">
        <v>36</v>
      </c>
      <c r="L108">
        <v>2170</v>
      </c>
      <c r="M108">
        <v>21350</v>
      </c>
      <c r="N108">
        <v>19180</v>
      </c>
      <c r="O108">
        <v>17010</v>
      </c>
      <c r="P108">
        <v>19000</v>
      </c>
      <c r="Q108">
        <v>17000</v>
      </c>
      <c r="R108" t="s">
        <v>436</v>
      </c>
      <c r="S108" t="n">
        <v>0.05000000074505806</v>
      </c>
      <c r="T108" t="n">
        <v>20000.0</v>
      </c>
      <c r="U108">
        <f>VLOOKUP(A108,'MARGIN REQUIREMNT'!$A$3:$M$210,13,0)</f>
        <v>111.15112799999999</v>
      </c>
    </row>
    <row r="109" spans="1:21" x14ac:dyDescent="0.2">
      <c r="A109" t="s">
        <v>62</v>
      </c>
      <c r="B109">
        <v>5</v>
      </c>
      <c r="C109" t="s">
        <v>406</v>
      </c>
      <c r="D109" t="n">
        <v>126.5999984741211</v>
      </c>
      <c r="E109">
        <v>116.25</v>
      </c>
      <c r="F109" s="22">
        <v>43437</v>
      </c>
      <c r="G109" s="22">
        <v>43461</v>
      </c>
      <c r="H109">
        <f t="shared" si="1"/>
        <v>24</v>
      </c>
      <c r="I109">
        <v>115</v>
      </c>
      <c r="J109">
        <v>5.3000001907348633</v>
      </c>
      <c r="K109">
        <v>37</v>
      </c>
      <c r="L109">
        <v>11</v>
      </c>
      <c r="M109">
        <v>127.25</v>
      </c>
      <c r="N109">
        <v>138.25</v>
      </c>
      <c r="O109">
        <v>149.25</v>
      </c>
      <c r="P109">
        <v>140</v>
      </c>
      <c r="Q109">
        <v>150</v>
      </c>
      <c r="R109" t="s">
        <v>436</v>
      </c>
      <c r="S109" t="n">
        <v>0.699999988079071</v>
      </c>
      <c r="T109" t="n">
        <v>142.5</v>
      </c>
      <c r="U109">
        <f>VLOOKUP(A109,'MARGIN REQUIREMNT'!$A$3:$M$210,13,0)</f>
        <v>0.58815000000000006</v>
      </c>
    </row>
    <row r="110" spans="1:21" x14ac:dyDescent="0.2">
      <c r="A110" t="s">
        <v>62</v>
      </c>
      <c r="B110">
        <v>5</v>
      </c>
      <c r="C110" t="s">
        <v>407</v>
      </c>
      <c r="D110" t="n">
        <v>126.5999984741211</v>
      </c>
      <c r="E110">
        <v>116.25</v>
      </c>
      <c r="F110" s="22">
        <v>43437</v>
      </c>
      <c r="G110" s="22">
        <v>43461</v>
      </c>
      <c r="H110">
        <f t="shared" si="1"/>
        <v>24</v>
      </c>
      <c r="I110">
        <v>115</v>
      </c>
      <c r="J110">
        <v>3.4500000476837158</v>
      </c>
      <c r="K110">
        <v>37</v>
      </c>
      <c r="L110">
        <v>11</v>
      </c>
      <c r="M110">
        <v>105.25</v>
      </c>
      <c r="N110">
        <v>94.25</v>
      </c>
      <c r="O110">
        <v>83.25</v>
      </c>
      <c r="P110">
        <v>95</v>
      </c>
      <c r="Q110">
        <v>85</v>
      </c>
      <c r="R110" t="s">
        <v>436</v>
      </c>
      <c r="S110" t="n">
        <v>0.05000000074505806</v>
      </c>
      <c r="T110" t="s">
        <v>437</v>
      </c>
      <c r="U110">
        <f>VLOOKUP(A110,'MARGIN REQUIREMNT'!$A$3:$M$210,13,0)</f>
        <v>0.58815000000000006</v>
      </c>
    </row>
    <row r="111" spans="1:21" x14ac:dyDescent="0.2">
      <c r="A111" t="s">
        <v>63</v>
      </c>
      <c r="B111">
        <v>5</v>
      </c>
      <c r="C111" t="s">
        <v>406</v>
      </c>
      <c r="D111" t="n">
        <v>123.94999694824219</v>
      </c>
      <c r="E111">
        <v>113.19999694824219</v>
      </c>
      <c r="F111" s="22">
        <v>43437</v>
      </c>
      <c r="G111" s="22">
        <v>43461</v>
      </c>
      <c r="H111">
        <f t="shared" si="1"/>
        <v>24</v>
      </c>
      <c r="I111">
        <v>115</v>
      </c>
      <c r="J111">
        <v>5.8000001907348633</v>
      </c>
      <c r="K111">
        <v>56</v>
      </c>
      <c r="L111">
        <v>16</v>
      </c>
      <c r="M111">
        <v>129.19999694824219</v>
      </c>
      <c r="N111">
        <v>145.19999694824219</v>
      </c>
      <c r="O111">
        <v>161.19999694824219</v>
      </c>
      <c r="P111">
        <v>145</v>
      </c>
      <c r="Q111">
        <v>160</v>
      </c>
      <c r="R111" t="s">
        <v>436</v>
      </c>
      <c r="S111" t="n">
        <v>0.05000000074505806</v>
      </c>
      <c r="T111" t="n">
        <v>140.0</v>
      </c>
      <c r="U111">
        <f>VLOOKUP(A111,'MARGIN REQUIREMNT'!$A$3:$M$210,13,0)</f>
        <v>1.1084213999999999</v>
      </c>
    </row>
    <row r="112" spans="1:21" x14ac:dyDescent="0.2">
      <c r="A112" t="s">
        <v>63</v>
      </c>
      <c r="B112">
        <v>2.5</v>
      </c>
      <c r="C112" t="s">
        <v>407</v>
      </c>
      <c r="D112" t="n">
        <v>123.94999694824219</v>
      </c>
      <c r="E112">
        <v>113.19999694824219</v>
      </c>
      <c r="F112" s="22">
        <v>43437</v>
      </c>
      <c r="G112" s="22">
        <v>43461</v>
      </c>
      <c r="H112">
        <f t="shared" si="1"/>
        <v>24</v>
      </c>
      <c r="I112">
        <v>112.5</v>
      </c>
      <c r="J112" t="s">
        <v>436</v>
      </c>
      <c r="K112" t="s">
        <v>436</v>
      </c>
      <c r="L112" t="s">
        <v>436</v>
      </c>
      <c r="M112" t="s">
        <v>436</v>
      </c>
      <c r="N112" t="s">
        <v>436</v>
      </c>
      <c r="O112" t="s">
        <v>436</v>
      </c>
      <c r="P112" t="s">
        <v>436</v>
      </c>
      <c r="Q112" t="s">
        <v>436</v>
      </c>
      <c r="R112" t="s">
        <v>436</v>
      </c>
      <c r="S112" t="s">
        <v>436</v>
      </c>
      <c r="T112" t="s">
        <v>436</v>
      </c>
      <c r="U112">
        <f>VLOOKUP(A112,'MARGIN REQUIREMNT'!$A$3:$M$210,13,0)</f>
        <v>1.1084213999999999</v>
      </c>
    </row>
    <row r="113" spans="1:21" x14ac:dyDescent="0.2">
      <c r="A113" t="s">
        <v>63</v>
      </c>
      <c r="B113">
        <v>5</v>
      </c>
      <c r="C113" t="s">
        <v>406</v>
      </c>
      <c r="D113" t="n">
        <v>123.94999694824219</v>
      </c>
      <c r="E113">
        <v>113.19999694824219</v>
      </c>
      <c r="F113" s="22">
        <v>43437</v>
      </c>
      <c r="G113" s="22">
        <v>43461</v>
      </c>
      <c r="H113">
        <f t="shared" si="1"/>
        <v>24</v>
      </c>
      <c r="I113">
        <v>115</v>
      </c>
      <c r="J113">
        <v>5.8000001907348633</v>
      </c>
      <c r="K113">
        <v>56</v>
      </c>
      <c r="L113">
        <v>16</v>
      </c>
      <c r="M113">
        <v>129.19999694824219</v>
      </c>
      <c r="N113">
        <v>145.19999694824219</v>
      </c>
      <c r="O113">
        <v>161.19999694824219</v>
      </c>
      <c r="P113">
        <v>145</v>
      </c>
      <c r="Q113">
        <v>160</v>
      </c>
      <c r="R113" t="s">
        <v>436</v>
      </c>
      <c r="S113" t="n">
        <v>0.05000000074505806</v>
      </c>
      <c r="T113" t="n">
        <v>140.0</v>
      </c>
      <c r="U113">
        <f>VLOOKUP(A113,'MARGIN REQUIREMNT'!$A$3:$M$210,13,0)</f>
        <v>1.1084213999999999</v>
      </c>
    </row>
    <row r="114" spans="1:21" x14ac:dyDescent="0.2">
      <c r="A114" t="s">
        <v>63</v>
      </c>
      <c r="B114">
        <v>2.5</v>
      </c>
      <c r="C114" t="s">
        <v>407</v>
      </c>
      <c r="D114" t="n">
        <v>123.94999694824219</v>
      </c>
      <c r="E114">
        <v>113.19999694824219</v>
      </c>
      <c r="F114" s="22">
        <v>43437</v>
      </c>
      <c r="G114" s="22">
        <v>43461</v>
      </c>
      <c r="H114">
        <f t="shared" si="1"/>
        <v>24</v>
      </c>
      <c r="I114">
        <v>112.5</v>
      </c>
      <c r="J114" t="s">
        <v>436</v>
      </c>
      <c r="K114" t="s">
        <v>436</v>
      </c>
      <c r="L114" t="s">
        <v>436</v>
      </c>
      <c r="M114" t="s">
        <v>436</v>
      </c>
      <c r="N114" t="s">
        <v>436</v>
      </c>
      <c r="O114" t="s">
        <v>436</v>
      </c>
      <c r="P114" t="s">
        <v>436</v>
      </c>
      <c r="Q114" t="s">
        <v>436</v>
      </c>
      <c r="R114" t="s">
        <v>436</v>
      </c>
      <c r="S114" t="s">
        <v>436</v>
      </c>
      <c r="T114" t="s">
        <v>436</v>
      </c>
      <c r="U114">
        <f>VLOOKUP(A114,'MARGIN REQUIREMNT'!$A$3:$M$210,13,0)</f>
        <v>1.1084213999999999</v>
      </c>
    </row>
    <row r="115" spans="1:21" x14ac:dyDescent="0.2">
      <c r="A115" t="s">
        <v>64</v>
      </c>
      <c r="B115">
        <v>20</v>
      </c>
      <c r="C115" t="s">
        <v>406</v>
      </c>
      <c r="D115" t="n">
        <v>686.0</v>
      </c>
      <c r="E115">
        <v>704.70001220703125</v>
      </c>
      <c r="F115" s="22">
        <v>43437</v>
      </c>
      <c r="G115" s="22">
        <v>43461</v>
      </c>
      <c r="H115">
        <f t="shared" si="1"/>
        <v>24</v>
      </c>
      <c r="I115">
        <v>700</v>
      </c>
      <c r="J115">
        <v>34.299999237060547</v>
      </c>
      <c r="K115">
        <v>41</v>
      </c>
      <c r="L115">
        <v>74</v>
      </c>
      <c r="M115">
        <v>778.70001220703125</v>
      </c>
      <c r="N115">
        <v>852.70001220703125</v>
      </c>
      <c r="O115">
        <v>926.70001220703125</v>
      </c>
      <c r="P115">
        <v>860</v>
      </c>
      <c r="Q115">
        <v>920</v>
      </c>
      <c r="R115" t="s">
        <v>436</v>
      </c>
      <c r="S115" t="n">
        <v>0.05000000074505806</v>
      </c>
      <c r="T115" t="n">
        <v>820.0</v>
      </c>
      <c r="U115">
        <f>VLOOKUP(A115,'MARGIN REQUIREMNT'!$A$3:$M$210,13,0)</f>
        <v>3.6075750000000002</v>
      </c>
    </row>
    <row r="116" spans="1:21" x14ac:dyDescent="0.2">
      <c r="A116" t="s">
        <v>64</v>
      </c>
      <c r="B116">
        <v>20</v>
      </c>
      <c r="C116" t="s">
        <v>407</v>
      </c>
      <c r="D116" t="n">
        <v>686.0</v>
      </c>
      <c r="E116">
        <v>704.70001220703125</v>
      </c>
      <c r="F116" s="22">
        <v>43437</v>
      </c>
      <c r="G116" s="22">
        <v>43461</v>
      </c>
      <c r="H116">
        <f t="shared" si="1"/>
        <v>24</v>
      </c>
      <c r="I116">
        <v>700</v>
      </c>
      <c r="J116">
        <v>27.700000762939453</v>
      </c>
      <c r="K116">
        <v>45</v>
      </c>
      <c r="L116">
        <v>81</v>
      </c>
      <c r="M116">
        <v>623.70001220703125</v>
      </c>
      <c r="N116">
        <v>542.70001220703125</v>
      </c>
      <c r="O116">
        <v>461.70001220703125</v>
      </c>
      <c r="P116">
        <v>540</v>
      </c>
      <c r="Q116">
        <v>460</v>
      </c>
      <c r="R116" t="s">
        <v>436</v>
      </c>
      <c r="S116" t="n">
        <v>0.05000000074505806</v>
      </c>
      <c r="T116" t="n">
        <v>560.0</v>
      </c>
      <c r="U116">
        <f>VLOOKUP(A116,'MARGIN REQUIREMNT'!$A$3:$M$210,13,0)</f>
        <v>3.6075750000000002</v>
      </c>
    </row>
    <row r="117" spans="1:21" x14ac:dyDescent="0.2">
      <c r="A117" t="s">
        <v>65</v>
      </c>
      <c r="B117">
        <v>5</v>
      </c>
      <c r="C117" t="s">
        <v>406</v>
      </c>
      <c r="D117" t="n">
        <v>269.0</v>
      </c>
      <c r="E117">
        <v>259.89999389648438</v>
      </c>
      <c r="F117" s="22">
        <v>43437</v>
      </c>
      <c r="G117" s="22">
        <v>43461</v>
      </c>
      <c r="H117">
        <f t="shared" si="1"/>
        <v>24</v>
      </c>
      <c r="I117">
        <v>260</v>
      </c>
      <c r="J117">
        <v>9.3000001907348633</v>
      </c>
      <c r="K117">
        <v>32</v>
      </c>
      <c r="L117">
        <v>21</v>
      </c>
      <c r="M117">
        <v>280.89999389648438</v>
      </c>
      <c r="N117">
        <v>301.89999389648438</v>
      </c>
      <c r="O117">
        <v>322.89999389648438</v>
      </c>
      <c r="P117">
        <v>300</v>
      </c>
      <c r="Q117">
        <v>325</v>
      </c>
      <c r="R117" t="n">
        <v>0.05000000074505806</v>
      </c>
      <c r="S117" t="n">
        <v>0.05000000074505806</v>
      </c>
      <c r="T117" t="n">
        <v>300.0</v>
      </c>
      <c r="U117">
        <f>VLOOKUP(A117,'MARGIN REQUIREMNT'!$A$3:$M$210,13,0)</f>
        <v>1.2395999999999998</v>
      </c>
    </row>
    <row r="118" spans="1:21" x14ac:dyDescent="0.2">
      <c r="A118" t="s">
        <v>65</v>
      </c>
      <c r="B118">
        <v>5</v>
      </c>
      <c r="C118" t="s">
        <v>407</v>
      </c>
      <c r="D118" t="n">
        <v>269.0</v>
      </c>
      <c r="E118">
        <v>259.89999389648438</v>
      </c>
      <c r="F118" s="22">
        <v>43437</v>
      </c>
      <c r="G118" s="22">
        <v>43461</v>
      </c>
      <c r="H118">
        <f t="shared" si="1"/>
        <v>24</v>
      </c>
      <c r="I118">
        <v>260</v>
      </c>
      <c r="J118">
        <v>8.3000001907348633</v>
      </c>
      <c r="K118">
        <v>34</v>
      </c>
      <c r="L118">
        <v>23</v>
      </c>
      <c r="M118">
        <v>236.89999389648438</v>
      </c>
      <c r="N118">
        <v>213.89999389648438</v>
      </c>
      <c r="O118">
        <v>190.89999389648438</v>
      </c>
      <c r="P118">
        <v>215</v>
      </c>
      <c r="Q118">
        <v>190</v>
      </c>
      <c r="R118" t="s">
        <v>436</v>
      </c>
      <c r="S118" t="n">
        <v>0.05000000074505806</v>
      </c>
      <c r="T118" t="n">
        <v>240.0</v>
      </c>
      <c r="U118">
        <f>VLOOKUP(A118,'MARGIN REQUIREMNT'!$A$3:$M$210,13,0)</f>
        <v>1.2395999999999998</v>
      </c>
    </row>
    <row r="119" spans="1:21" x14ac:dyDescent="0.2">
      <c r="A119" t="s">
        <v>66</v>
      </c>
      <c r="B119">
        <v>5</v>
      </c>
      <c r="C119" t="s">
        <v>406</v>
      </c>
      <c r="D119" t="n">
        <v>93.94999694824219</v>
      </c>
      <c r="E119">
        <v>84.650001525878906</v>
      </c>
      <c r="F119" s="22">
        <v>43437</v>
      </c>
      <c r="G119" s="22">
        <v>43461</v>
      </c>
      <c r="H119">
        <f t="shared" si="1"/>
        <v>24</v>
      </c>
      <c r="I119">
        <v>85</v>
      </c>
      <c r="J119">
        <v>3.8499999046325684</v>
      </c>
      <c r="K119">
        <v>43</v>
      </c>
      <c r="L119">
        <v>9</v>
      </c>
      <c r="M119">
        <v>93.650001525878906</v>
      </c>
      <c r="N119">
        <v>102.65000152587891</v>
      </c>
      <c r="O119">
        <v>111.65000152587891</v>
      </c>
      <c r="P119">
        <v>105</v>
      </c>
      <c r="Q119">
        <v>110</v>
      </c>
      <c r="R119" t="n">
        <v>0.05000000074505806</v>
      </c>
      <c r="S119" t="n">
        <v>0.05000000074505806</v>
      </c>
      <c r="T119" t="n">
        <v>105.0</v>
      </c>
      <c r="U119">
        <f>VLOOKUP(A119,'MARGIN REQUIREMNT'!$A$3:$M$210,13,0)</f>
        <v>0.40387499999999998</v>
      </c>
    </row>
    <row r="120" spans="1:21" x14ac:dyDescent="0.2">
      <c r="A120" t="s">
        <v>66</v>
      </c>
      <c r="B120">
        <v>5</v>
      </c>
      <c r="C120" t="s">
        <v>407</v>
      </c>
      <c r="D120" t="n">
        <v>93.94999694824219</v>
      </c>
      <c r="E120">
        <v>84.650001525878906</v>
      </c>
      <c r="F120" s="22">
        <v>43437</v>
      </c>
      <c r="G120" s="22">
        <v>43461</v>
      </c>
      <c r="H120">
        <f t="shared" si="1"/>
        <v>24</v>
      </c>
      <c r="I120">
        <v>85</v>
      </c>
      <c r="J120">
        <v>3.75</v>
      </c>
      <c r="K120">
        <v>44</v>
      </c>
      <c r="L120">
        <v>10</v>
      </c>
      <c r="M120">
        <v>74.650001525878906</v>
      </c>
      <c r="N120">
        <v>64.650001525878906</v>
      </c>
      <c r="O120">
        <v>54.650001525878906</v>
      </c>
      <c r="P120">
        <v>65</v>
      </c>
      <c r="Q120">
        <v>55</v>
      </c>
      <c r="R120" t="s">
        <v>436</v>
      </c>
      <c r="S120" t="n">
        <v>0.05000000074505806</v>
      </c>
      <c r="T120" t="n">
        <v>80.0</v>
      </c>
      <c r="U120">
        <f>VLOOKUP(A120,'MARGIN REQUIREMNT'!$A$3:$M$210,13,0)</f>
        <v>0.40387499999999998</v>
      </c>
    </row>
    <row r="121" spans="1:21" x14ac:dyDescent="0.2">
      <c r="A121" t="s">
        <v>67</v>
      </c>
      <c r="B121">
        <v>10</v>
      </c>
      <c r="C121" t="s">
        <v>406</v>
      </c>
      <c r="D121" t="n">
        <v>355.6499938964844</v>
      </c>
      <c r="E121">
        <v>355.04998779296875</v>
      </c>
      <c r="F121" s="22">
        <v>43437</v>
      </c>
      <c r="G121" s="22">
        <v>43461</v>
      </c>
      <c r="H121">
        <f t="shared" si="1"/>
        <v>24</v>
      </c>
      <c r="I121">
        <v>360</v>
      </c>
      <c r="J121">
        <v>10.399999618530273</v>
      </c>
      <c r="K121">
        <v>32</v>
      </c>
      <c r="L121">
        <v>29</v>
      </c>
      <c r="M121">
        <v>384.04998779296875</v>
      </c>
      <c r="N121">
        <v>413.04998779296875</v>
      </c>
      <c r="O121">
        <v>442.04998779296875</v>
      </c>
      <c r="P121">
        <v>410</v>
      </c>
      <c r="Q121">
        <v>440</v>
      </c>
      <c r="R121" t="n">
        <v>0.05000000074505806</v>
      </c>
      <c r="S121" t="n">
        <v>0.05000000074505806</v>
      </c>
      <c r="T121" t="n">
        <v>410.0</v>
      </c>
      <c r="U121">
        <f>VLOOKUP(A121,'MARGIN REQUIREMNT'!$A$3:$M$210,13,0)</f>
        <v>1.8127505061867266</v>
      </c>
    </row>
    <row r="122" spans="1:21" x14ac:dyDescent="0.2">
      <c r="A122" t="s">
        <v>67</v>
      </c>
      <c r="B122">
        <v>10</v>
      </c>
      <c r="C122" t="s">
        <v>407</v>
      </c>
      <c r="D122" t="n">
        <v>355.6499938964844</v>
      </c>
      <c r="E122">
        <v>355.04998779296875</v>
      </c>
      <c r="F122" s="22">
        <v>43437</v>
      </c>
      <c r="G122" s="22">
        <v>43461</v>
      </c>
      <c r="H122">
        <f t="shared" si="1"/>
        <v>24</v>
      </c>
      <c r="I122">
        <v>360</v>
      </c>
      <c r="J122">
        <v>15.800000190734863</v>
      </c>
      <c r="K122">
        <v>41</v>
      </c>
      <c r="L122">
        <v>37</v>
      </c>
      <c r="M122">
        <v>318.04998779296875</v>
      </c>
      <c r="N122">
        <v>281.04998779296875</v>
      </c>
      <c r="O122">
        <v>244.05000305175781</v>
      </c>
      <c r="P122">
        <v>280</v>
      </c>
      <c r="Q122">
        <v>240</v>
      </c>
      <c r="R122" t="s">
        <v>436</v>
      </c>
      <c r="S122" t="n">
        <v>0.05000000074505806</v>
      </c>
      <c r="T122" t="n">
        <v>320.0</v>
      </c>
      <c r="U122">
        <f>VLOOKUP(A122,'MARGIN REQUIREMNT'!$A$3:$M$210,13,0)</f>
        <v>1.8127505061867266</v>
      </c>
    </row>
    <row r="123" spans="1:21" x14ac:dyDescent="0.2">
      <c r="A123" t="s">
        <v>68</v>
      </c>
      <c r="B123">
        <v>10</v>
      </c>
      <c r="C123" t="s">
        <v>406</v>
      </c>
      <c r="D123" t="n">
        <v>685.5499877929688</v>
      </c>
      <c r="E123">
        <v>620.45001220703125</v>
      </c>
      <c r="F123" s="22">
        <v>43437</v>
      </c>
      <c r="G123" s="22">
        <v>43461</v>
      </c>
      <c r="H123">
        <f t="shared" si="1"/>
        <v>24</v>
      </c>
      <c r="I123">
        <v>620</v>
      </c>
      <c r="J123">
        <v>30</v>
      </c>
      <c r="K123">
        <v>44</v>
      </c>
      <c r="L123">
        <v>70</v>
      </c>
      <c r="M123">
        <v>690.45001220703125</v>
      </c>
      <c r="N123">
        <v>760.45001220703125</v>
      </c>
      <c r="O123">
        <v>830.45001220703125</v>
      </c>
      <c r="P123">
        <v>760</v>
      </c>
      <c r="Q123">
        <v>830</v>
      </c>
      <c r="R123" t="s">
        <v>436</v>
      </c>
      <c r="S123" t="n">
        <v>0.05000000074505806</v>
      </c>
      <c r="T123" t="n">
        <v>750.0</v>
      </c>
      <c r="U123">
        <f>VLOOKUP(A123,'MARGIN REQUIREMNT'!$A$3:$M$210,13,0)</f>
        <v>3.0690749999999998</v>
      </c>
    </row>
    <row r="124" spans="1:21" x14ac:dyDescent="0.2">
      <c r="A124" t="s">
        <v>68</v>
      </c>
      <c r="B124">
        <v>10</v>
      </c>
      <c r="C124" t="s">
        <v>407</v>
      </c>
      <c r="D124" t="n">
        <v>685.5499877929688</v>
      </c>
      <c r="E124">
        <v>620.45001220703125</v>
      </c>
      <c r="F124" s="22">
        <v>43437</v>
      </c>
      <c r="G124" s="22">
        <v>43461</v>
      </c>
      <c r="H124">
        <f t="shared" si="1"/>
        <v>24</v>
      </c>
      <c r="I124">
        <v>620</v>
      </c>
      <c r="J124">
        <v>29</v>
      </c>
      <c r="K124">
        <v>49</v>
      </c>
      <c r="L124">
        <v>78</v>
      </c>
      <c r="M124">
        <v>542.45001220703125</v>
      </c>
      <c r="N124">
        <v>464.45001220703125</v>
      </c>
      <c r="O124">
        <v>386.45001220703125</v>
      </c>
      <c r="P124">
        <v>460</v>
      </c>
      <c r="Q124">
        <v>390</v>
      </c>
      <c r="R124" t="s">
        <v>436</v>
      </c>
      <c r="S124" t="n">
        <v>0.05000000074505806</v>
      </c>
      <c r="T124" t="n">
        <v>500.0</v>
      </c>
      <c r="U124">
        <f>VLOOKUP(A124,'MARGIN REQUIREMNT'!$A$3:$M$210,13,0)</f>
        <v>3.0690749999999998</v>
      </c>
    </row>
    <row r="125" spans="1:21" x14ac:dyDescent="0.2">
      <c r="A125" t="s">
        <v>68</v>
      </c>
      <c r="B125">
        <v>10</v>
      </c>
      <c r="C125" t="s">
        <v>406</v>
      </c>
      <c r="D125" t="n">
        <v>685.5499877929688</v>
      </c>
      <c r="E125">
        <v>620.45001220703125</v>
      </c>
      <c r="F125" s="22">
        <v>43437</v>
      </c>
      <c r="G125" s="22">
        <v>43461</v>
      </c>
      <c r="H125">
        <f t="shared" si="1"/>
        <v>24</v>
      </c>
      <c r="I125">
        <v>620</v>
      </c>
      <c r="J125">
        <v>30</v>
      </c>
      <c r="K125">
        <v>44</v>
      </c>
      <c r="L125">
        <v>70</v>
      </c>
      <c r="M125">
        <v>690.45001220703125</v>
      </c>
      <c r="N125">
        <v>760.45001220703125</v>
      </c>
      <c r="O125">
        <v>830.45001220703125</v>
      </c>
      <c r="P125">
        <v>760</v>
      </c>
      <c r="Q125">
        <v>830</v>
      </c>
      <c r="R125" t="s">
        <v>436</v>
      </c>
      <c r="S125" t="n">
        <v>0.05000000074505806</v>
      </c>
      <c r="T125" t="n">
        <v>750.0</v>
      </c>
      <c r="U125">
        <f>VLOOKUP(A125,'MARGIN REQUIREMNT'!$A$3:$M$210,13,0)</f>
        <v>3.0690749999999998</v>
      </c>
    </row>
    <row r="126" spans="1:21" x14ac:dyDescent="0.2">
      <c r="A126" t="s">
        <v>68</v>
      </c>
      <c r="B126">
        <v>10</v>
      </c>
      <c r="C126" t="s">
        <v>407</v>
      </c>
      <c r="D126" t="n">
        <v>685.5499877929688</v>
      </c>
      <c r="E126">
        <v>620.45001220703125</v>
      </c>
      <c r="F126" s="22">
        <v>43437</v>
      </c>
      <c r="G126" s="22">
        <v>43461</v>
      </c>
      <c r="H126">
        <f t="shared" si="1"/>
        <v>24</v>
      </c>
      <c r="I126">
        <v>620</v>
      </c>
      <c r="J126">
        <v>29</v>
      </c>
      <c r="K126">
        <v>49</v>
      </c>
      <c r="L126">
        <v>78</v>
      </c>
      <c r="M126">
        <v>542.45001220703125</v>
      </c>
      <c r="N126">
        <v>464.45001220703125</v>
      </c>
      <c r="O126">
        <v>386.45001220703125</v>
      </c>
      <c r="P126">
        <v>460</v>
      </c>
      <c r="Q126">
        <v>390</v>
      </c>
      <c r="R126" t="s">
        <v>436</v>
      </c>
      <c r="S126" t="n">
        <v>0.05000000074505806</v>
      </c>
      <c r="T126" t="n">
        <v>500.0</v>
      </c>
      <c r="U126">
        <f>VLOOKUP(A126,'MARGIN REQUIREMNT'!$A$3:$M$210,13,0)</f>
        <v>3.0690749999999998</v>
      </c>
    </row>
    <row r="127" spans="1:21" x14ac:dyDescent="0.2">
      <c r="A127" t="s">
        <v>69</v>
      </c>
      <c r="B127">
        <v>1</v>
      </c>
      <c r="C127" t="s">
        <v>406</v>
      </c>
      <c r="D127" t="n">
        <v>15.949999809265137</v>
      </c>
      <c r="E127">
        <v>16.399999618530273</v>
      </c>
      <c r="F127" s="22">
        <v>43437</v>
      </c>
      <c r="G127" s="22">
        <v>43461</v>
      </c>
      <c r="H127">
        <f t="shared" si="1"/>
        <v>24</v>
      </c>
      <c r="I127">
        <v>16</v>
      </c>
      <c r="J127">
        <v>1.1499999761581421</v>
      </c>
      <c r="K127">
        <v>51</v>
      </c>
      <c r="L127">
        <v>2</v>
      </c>
      <c r="M127">
        <v>18.399999618530273</v>
      </c>
      <c r="N127">
        <v>20.399999618530273</v>
      </c>
      <c r="O127">
        <v>22.399999618530273</v>
      </c>
      <c r="P127">
        <v>20</v>
      </c>
      <c r="Q127">
        <v>22</v>
      </c>
      <c r="R127" t="s">
        <v>436</v>
      </c>
      <c r="S127" t="n">
        <v>0.05000000074505806</v>
      </c>
      <c r="T127" t="n">
        <v>19.0</v>
      </c>
      <c r="U127">
        <f>VLOOKUP(A127,'MARGIN REQUIREMNT'!$A$3:$M$210,13,0)</f>
        <v>8.3099999999999993E-2</v>
      </c>
    </row>
    <row r="128" spans="1:21" x14ac:dyDescent="0.2">
      <c r="A128" t="s">
        <v>69</v>
      </c>
      <c r="B128">
        <v>1</v>
      </c>
      <c r="C128" t="s">
        <v>407</v>
      </c>
      <c r="D128" t="n">
        <v>15.949999809265137</v>
      </c>
      <c r="E128">
        <v>16.399999618530273</v>
      </c>
      <c r="F128" s="22">
        <v>43437</v>
      </c>
      <c r="G128" s="22">
        <v>43461</v>
      </c>
      <c r="H128">
        <f t="shared" si="1"/>
        <v>24</v>
      </c>
      <c r="I128">
        <v>16</v>
      </c>
      <c r="J128">
        <v>0.60000002384185791</v>
      </c>
      <c r="K128">
        <v>51</v>
      </c>
      <c r="L128">
        <v>2</v>
      </c>
      <c r="M128">
        <v>14.399999618530273</v>
      </c>
      <c r="N128">
        <v>12.399999618530273</v>
      </c>
      <c r="O128">
        <v>10.399999618530273</v>
      </c>
      <c r="P128">
        <v>12</v>
      </c>
      <c r="Q128">
        <v>10</v>
      </c>
      <c r="R128" t="s">
        <v>436</v>
      </c>
      <c r="S128" t="n">
        <v>0.05000000074505806</v>
      </c>
      <c r="T128" t="n">
        <v>16.0</v>
      </c>
      <c r="U128">
        <f>VLOOKUP(A128,'MARGIN REQUIREMNT'!$A$3:$M$210,13,0)</f>
        <v>8.3099999999999993E-2</v>
      </c>
    </row>
    <row r="129" spans="1:21" x14ac:dyDescent="0.2">
      <c r="A129" t="s">
        <v>70</v>
      </c>
      <c r="B129">
        <v>20</v>
      </c>
      <c r="C129" t="s">
        <v>406</v>
      </c>
      <c r="D129" t="n">
        <v>877.0999755859375</v>
      </c>
      <c r="E129">
        <v>922.04998779296875</v>
      </c>
      <c r="F129" s="22">
        <v>43437</v>
      </c>
      <c r="G129" s="22">
        <v>43461</v>
      </c>
      <c r="H129">
        <f t="shared" si="1"/>
        <v>24</v>
      </c>
      <c r="I129">
        <v>920</v>
      </c>
      <c r="J129" t="s">
        <v>436</v>
      </c>
      <c r="K129" t="s">
        <v>436</v>
      </c>
      <c r="L129" t="s">
        <v>436</v>
      </c>
      <c r="M129" t="s">
        <v>436</v>
      </c>
      <c r="N129" t="s">
        <v>436</v>
      </c>
      <c r="O129" t="s">
        <v>436</v>
      </c>
      <c r="P129" t="s">
        <v>436</v>
      </c>
      <c r="Q129" t="s">
        <v>436</v>
      </c>
      <c r="R129" t="s">
        <v>436</v>
      </c>
      <c r="S129" t="s">
        <v>436</v>
      </c>
      <c r="T129" t="s">
        <v>436</v>
      </c>
      <c r="U129">
        <f>VLOOKUP(A129,'MARGIN REQUIREMNT'!$A$3:$M$210,13,0)</f>
        <v>3.8831250000000002</v>
      </c>
    </row>
    <row r="130" spans="1:21" x14ac:dyDescent="0.2">
      <c r="A130" t="s">
        <v>70</v>
      </c>
      <c r="B130">
        <v>20</v>
      </c>
      <c r="C130" t="s">
        <v>407</v>
      </c>
      <c r="D130" t="n">
        <v>877.0999755859375</v>
      </c>
      <c r="E130">
        <v>922.04998779296875</v>
      </c>
      <c r="F130" s="22">
        <v>43437</v>
      </c>
      <c r="G130" s="22">
        <v>43461</v>
      </c>
      <c r="H130">
        <f t="shared" si="1"/>
        <v>24</v>
      </c>
      <c r="I130">
        <v>920</v>
      </c>
      <c r="J130" t="s">
        <v>436</v>
      </c>
      <c r="K130" t="s">
        <v>436</v>
      </c>
      <c r="L130" t="s">
        <v>436</v>
      </c>
      <c r="M130" t="s">
        <v>436</v>
      </c>
      <c r="N130" t="s">
        <v>436</v>
      </c>
      <c r="O130" t="s">
        <v>436</v>
      </c>
      <c r="P130" t="s">
        <v>436</v>
      </c>
      <c r="Q130" t="s">
        <v>436</v>
      </c>
      <c r="R130" t="s">
        <v>436</v>
      </c>
      <c r="S130" t="s">
        <v>436</v>
      </c>
      <c r="T130" t="s">
        <v>436</v>
      </c>
      <c r="U130">
        <f>VLOOKUP(A130,'MARGIN REQUIREMNT'!$A$3:$M$210,13,0)</f>
        <v>3.8831250000000002</v>
      </c>
    </row>
    <row r="131" spans="1:21" x14ac:dyDescent="0.2">
      <c r="A131" t="s">
        <v>71</v>
      </c>
      <c r="B131">
        <v>20</v>
      </c>
      <c r="C131" t="s">
        <v>406</v>
      </c>
      <c r="D131" t="n">
        <v>814.6500244140625</v>
      </c>
      <c r="E131">
        <v>771.70001220703125</v>
      </c>
      <c r="F131" s="22">
        <v>43437</v>
      </c>
      <c r="G131" s="22">
        <v>43461</v>
      </c>
      <c r="H131">
        <f t="shared" si="1"/>
        <v>24</v>
      </c>
      <c r="I131">
        <v>780</v>
      </c>
      <c r="J131">
        <v>25</v>
      </c>
      <c r="K131">
        <v>33</v>
      </c>
      <c r="L131">
        <v>65</v>
      </c>
      <c r="M131">
        <v>836.70001220703125</v>
      </c>
      <c r="N131">
        <v>901.70001220703125</v>
      </c>
      <c r="O131">
        <v>966.70001220703125</v>
      </c>
      <c r="P131">
        <v>900</v>
      </c>
      <c r="Q131">
        <v>960</v>
      </c>
      <c r="R131" t="s">
        <v>436</v>
      </c>
      <c r="S131" t="n">
        <v>0.5</v>
      </c>
      <c r="T131" t="n">
        <v>880.0</v>
      </c>
      <c r="U131">
        <f>VLOOKUP(A131,'MARGIN REQUIREMNT'!$A$3:$M$210,13,0)</f>
        <v>3.4978500000000001</v>
      </c>
    </row>
    <row r="132" spans="1:21" x14ac:dyDescent="0.2">
      <c r="A132" t="s">
        <v>71</v>
      </c>
      <c r="B132">
        <v>20</v>
      </c>
      <c r="C132" t="s">
        <v>407</v>
      </c>
      <c r="D132" t="n">
        <v>814.6500244140625</v>
      </c>
      <c r="E132">
        <v>771.70001220703125</v>
      </c>
      <c r="F132" s="22">
        <v>43437</v>
      </c>
      <c r="G132" s="22">
        <v>43461</v>
      </c>
      <c r="H132">
        <f t="shared" ref="H132:H195" si="2">G132-F132</f>
        <v>24</v>
      </c>
      <c r="I132">
        <v>780</v>
      </c>
      <c r="J132">
        <v>31.75</v>
      </c>
      <c r="K132">
        <v>38</v>
      </c>
      <c r="L132">
        <v>75</v>
      </c>
      <c r="M132">
        <v>696.70001220703125</v>
      </c>
      <c r="N132">
        <v>621.70001220703125</v>
      </c>
      <c r="O132">
        <v>546.70001220703125</v>
      </c>
      <c r="P132">
        <v>620</v>
      </c>
      <c r="Q132">
        <v>540</v>
      </c>
      <c r="R132" t="s">
        <v>436</v>
      </c>
      <c r="S132" t="n">
        <v>0.10000000149011612</v>
      </c>
      <c r="T132" t="n">
        <v>680.0</v>
      </c>
      <c r="U132">
        <f>VLOOKUP(A132,'MARGIN REQUIREMNT'!$A$3:$M$210,13,0)</f>
        <v>3.4978500000000001</v>
      </c>
    </row>
    <row r="133" spans="1:21" x14ac:dyDescent="0.2">
      <c r="A133" t="s">
        <v>72</v>
      </c>
      <c r="B133">
        <v>10</v>
      </c>
      <c r="C133" t="s">
        <v>406</v>
      </c>
      <c r="D133" t="n">
        <v>529.9000244140625</v>
      </c>
      <c r="E133">
        <v>547.75</v>
      </c>
      <c r="F133" s="22">
        <v>43437</v>
      </c>
      <c r="G133" s="22">
        <v>43461</v>
      </c>
      <c r="H133">
        <f t="shared" si="2"/>
        <v>24</v>
      </c>
      <c r="I133">
        <v>550</v>
      </c>
      <c r="J133">
        <v>19</v>
      </c>
      <c r="K133">
        <v>34</v>
      </c>
      <c r="L133">
        <v>48</v>
      </c>
      <c r="M133">
        <v>595.75</v>
      </c>
      <c r="N133">
        <v>643.75</v>
      </c>
      <c r="O133">
        <v>691.75</v>
      </c>
      <c r="P133">
        <v>640</v>
      </c>
      <c r="Q133">
        <v>690</v>
      </c>
      <c r="R133" t="s">
        <v>436</v>
      </c>
      <c r="S133" t="n">
        <v>0.05000000074505806</v>
      </c>
      <c r="T133" t="n">
        <v>610.0</v>
      </c>
      <c r="U133">
        <f>VLOOKUP(A133,'MARGIN REQUIREMNT'!$A$3:$M$210,13,0)</f>
        <v>2.34165</v>
      </c>
    </row>
    <row r="134" spans="1:21" x14ac:dyDescent="0.2">
      <c r="A134" t="s">
        <v>72</v>
      </c>
      <c r="B134">
        <v>10</v>
      </c>
      <c r="C134" t="s">
        <v>407</v>
      </c>
      <c r="D134" t="n">
        <v>529.9000244140625</v>
      </c>
      <c r="E134">
        <v>547.75</v>
      </c>
      <c r="F134" s="22">
        <v>43437</v>
      </c>
      <c r="G134" s="22">
        <v>43461</v>
      </c>
      <c r="H134">
        <f t="shared" si="2"/>
        <v>24</v>
      </c>
      <c r="I134">
        <v>550</v>
      </c>
      <c r="J134">
        <v>21.549999237060547</v>
      </c>
      <c r="K134">
        <v>39</v>
      </c>
      <c r="L134">
        <v>55</v>
      </c>
      <c r="M134">
        <v>492.75</v>
      </c>
      <c r="N134">
        <v>437.75</v>
      </c>
      <c r="O134">
        <v>382.75</v>
      </c>
      <c r="P134">
        <v>440</v>
      </c>
      <c r="Q134">
        <v>380</v>
      </c>
      <c r="R134" t="s">
        <v>436</v>
      </c>
      <c r="S134" t="n">
        <v>0.30000001192092896</v>
      </c>
      <c r="T134" t="n">
        <v>500.0</v>
      </c>
      <c r="U134">
        <f>VLOOKUP(A134,'MARGIN REQUIREMNT'!$A$3:$M$210,13,0)</f>
        <v>2.34165</v>
      </c>
    </row>
    <row r="135" spans="1:21" x14ac:dyDescent="0.2">
      <c r="A135" t="s">
        <v>73</v>
      </c>
      <c r="B135">
        <v>5</v>
      </c>
      <c r="C135" t="s">
        <v>406</v>
      </c>
      <c r="D135" t="s">
        <v>436</v>
      </c>
      <c r="E135" t="s">
        <v>436</v>
      </c>
      <c r="F135" s="22">
        <v>43437</v>
      </c>
      <c r="G135" s="22">
        <v>43461</v>
      </c>
      <c r="H135">
        <f t="shared" si="2"/>
        <v>24</v>
      </c>
      <c r="I135" t="s">
        <v>436</v>
      </c>
      <c r="J135" t="s">
        <v>436</v>
      </c>
      <c r="K135" t="s">
        <v>436</v>
      </c>
      <c r="L135" t="s">
        <v>436</v>
      </c>
      <c r="M135" t="s">
        <v>436</v>
      </c>
      <c r="N135" t="s">
        <v>436</v>
      </c>
      <c r="O135" t="s">
        <v>436</v>
      </c>
      <c r="P135" t="s">
        <v>436</v>
      </c>
      <c r="Q135" t="s">
        <v>436</v>
      </c>
      <c r="R135" t="s">
        <v>436</v>
      </c>
      <c r="S135" t="s">
        <v>436</v>
      </c>
      <c r="T135" t="s">
        <v>436</v>
      </c>
      <c r="U135">
        <f>VLOOKUP(A135,'MARGIN REQUIREMNT'!$A$3:$M$210,13,0)</f>
        <v>0.52885739999999992</v>
      </c>
    </row>
    <row r="136" spans="1:21" x14ac:dyDescent="0.2">
      <c r="A136" t="s">
        <v>73</v>
      </c>
      <c r="B136">
        <v>5</v>
      </c>
      <c r="C136" t="s">
        <v>407</v>
      </c>
      <c r="D136" t="s">
        <v>436</v>
      </c>
      <c r="E136" t="s">
        <v>436</v>
      </c>
      <c r="F136" s="22">
        <v>43437</v>
      </c>
      <c r="G136" s="22">
        <v>43461</v>
      </c>
      <c r="H136">
        <f t="shared" si="2"/>
        <v>24</v>
      </c>
      <c r="I136" t="s">
        <v>436</v>
      </c>
      <c r="J136" t="s">
        <v>436</v>
      </c>
      <c r="K136" t="s">
        <v>436</v>
      </c>
      <c r="L136" t="s">
        <v>436</v>
      </c>
      <c r="M136" t="s">
        <v>436</v>
      </c>
      <c r="N136" t="s">
        <v>436</v>
      </c>
      <c r="O136" t="s">
        <v>436</v>
      </c>
      <c r="P136" t="s">
        <v>436</v>
      </c>
      <c r="Q136" t="s">
        <v>436</v>
      </c>
      <c r="R136" t="s">
        <v>436</v>
      </c>
      <c r="S136" t="s">
        <v>436</v>
      </c>
      <c r="T136" t="s">
        <v>436</v>
      </c>
      <c r="U136">
        <f>VLOOKUP(A136,'MARGIN REQUIREMNT'!$A$3:$M$210,13,0)</f>
        <v>0.52885739999999992</v>
      </c>
    </row>
    <row r="137" spans="1:21" x14ac:dyDescent="0.2">
      <c r="A137" t="s">
        <v>74</v>
      </c>
      <c r="B137">
        <v>20</v>
      </c>
      <c r="C137" t="s">
        <v>406</v>
      </c>
      <c r="D137" t="n">
        <v>812.8499755859375</v>
      </c>
      <c r="E137">
        <v>869.3499755859375</v>
      </c>
      <c r="F137" s="22">
        <v>43437</v>
      </c>
      <c r="G137" s="22">
        <v>43461</v>
      </c>
      <c r="H137">
        <f t="shared" si="2"/>
        <v>24</v>
      </c>
      <c r="I137">
        <v>860</v>
      </c>
      <c r="J137">
        <v>35.049999237060547</v>
      </c>
      <c r="K137">
        <v>33</v>
      </c>
      <c r="L137">
        <v>74</v>
      </c>
      <c r="M137">
        <v>943.3499755859375</v>
      </c>
      <c r="N137">
        <v>1017.3499755859375</v>
      </c>
      <c r="O137">
        <v>1091.3499755859375</v>
      </c>
      <c r="P137">
        <v>1020</v>
      </c>
      <c r="Q137">
        <v>1100</v>
      </c>
      <c r="R137" t="s">
        <v>436</v>
      </c>
      <c r="S137" t="n">
        <v>0.05000000074505806</v>
      </c>
      <c r="T137" t="s">
        <v>437</v>
      </c>
      <c r="U137">
        <f>VLOOKUP(A137,'MARGIN REQUIREMNT'!$A$3:$M$210,13,0)</f>
        <v>4.1570251999999996</v>
      </c>
    </row>
    <row r="138" spans="1:21" x14ac:dyDescent="0.2">
      <c r="A138" t="s">
        <v>74</v>
      </c>
      <c r="B138">
        <v>20</v>
      </c>
      <c r="C138" t="s">
        <v>407</v>
      </c>
      <c r="D138" t="n">
        <v>812.8499755859375</v>
      </c>
      <c r="E138">
        <v>869.3499755859375</v>
      </c>
      <c r="F138" s="22">
        <v>43437</v>
      </c>
      <c r="G138" s="22">
        <v>43461</v>
      </c>
      <c r="H138">
        <f t="shared" si="2"/>
        <v>24</v>
      </c>
      <c r="I138">
        <v>860</v>
      </c>
      <c r="J138">
        <v>24</v>
      </c>
      <c r="K138">
        <v>33</v>
      </c>
      <c r="L138">
        <v>74</v>
      </c>
      <c r="M138">
        <v>795.3499755859375</v>
      </c>
      <c r="N138">
        <v>721.3499755859375</v>
      </c>
      <c r="O138">
        <v>647.3499755859375</v>
      </c>
      <c r="P138">
        <v>720</v>
      </c>
      <c r="Q138">
        <v>640</v>
      </c>
      <c r="R138" t="s">
        <v>436</v>
      </c>
      <c r="S138" t="n">
        <v>0.05000000074505806</v>
      </c>
      <c r="T138" t="n">
        <v>700.0</v>
      </c>
      <c r="U138">
        <f>VLOOKUP(A138,'MARGIN REQUIREMNT'!$A$3:$M$210,13,0)</f>
        <v>4.1570251999999996</v>
      </c>
    </row>
    <row r="139" spans="1:21" x14ac:dyDescent="0.2">
      <c r="A139" t="s">
        <v>75</v>
      </c>
      <c r="B139">
        <v>5</v>
      </c>
      <c r="C139" t="s">
        <v>406</v>
      </c>
      <c r="D139" t="n">
        <v>108.9000015258789</v>
      </c>
      <c r="E139">
        <v>108.34999847412109</v>
      </c>
      <c r="F139" s="22">
        <v>43437</v>
      </c>
      <c r="G139" s="22">
        <v>43461</v>
      </c>
      <c r="H139">
        <f t="shared" si="2"/>
        <v>24</v>
      </c>
      <c r="I139">
        <v>110</v>
      </c>
      <c r="J139">
        <v>4.0500001907348633</v>
      </c>
      <c r="K139">
        <v>40</v>
      </c>
      <c r="L139">
        <v>11</v>
      </c>
      <c r="M139">
        <v>119.34999847412109</v>
      </c>
      <c r="N139">
        <v>130.35000610351562</v>
      </c>
      <c r="O139">
        <v>141.35000610351562</v>
      </c>
      <c r="P139">
        <v>130</v>
      </c>
      <c r="Q139">
        <v>140</v>
      </c>
      <c r="R139" t="s">
        <v>436</v>
      </c>
      <c r="S139" t="n">
        <v>0.05000000074505806</v>
      </c>
      <c r="T139" t="n">
        <v>120.0</v>
      </c>
      <c r="U139">
        <f>VLOOKUP(A139,'MARGIN REQUIREMNT'!$A$3:$M$210,13,0)</f>
        <v>0.57974999999999999</v>
      </c>
    </row>
    <row r="140" spans="1:21" x14ac:dyDescent="0.2">
      <c r="A140" t="s">
        <v>75</v>
      </c>
      <c r="B140">
        <v>5</v>
      </c>
      <c r="C140" t="s">
        <v>407</v>
      </c>
      <c r="D140" t="n">
        <v>108.9000015258789</v>
      </c>
      <c r="E140">
        <v>108.34999847412109</v>
      </c>
      <c r="F140" s="22">
        <v>43437</v>
      </c>
      <c r="G140" s="22">
        <v>43461</v>
      </c>
      <c r="H140">
        <f t="shared" si="2"/>
        <v>24</v>
      </c>
      <c r="I140">
        <v>110</v>
      </c>
      <c r="J140">
        <v>6</v>
      </c>
      <c r="K140">
        <v>50</v>
      </c>
      <c r="L140">
        <v>14</v>
      </c>
      <c r="M140">
        <v>94.349998474121094</v>
      </c>
      <c r="N140">
        <v>80.349998474121094</v>
      </c>
      <c r="O140">
        <v>66.349998474121094</v>
      </c>
      <c r="P140">
        <v>80</v>
      </c>
      <c r="Q140">
        <v>65</v>
      </c>
      <c r="R140" t="s">
        <v>436</v>
      </c>
      <c r="S140" t="n">
        <v>0.05000000074505806</v>
      </c>
      <c r="T140" t="n">
        <v>95.0</v>
      </c>
      <c r="U140">
        <f>VLOOKUP(A140,'MARGIN REQUIREMNT'!$A$3:$M$210,13,0)</f>
        <v>0.57974999999999999</v>
      </c>
    </row>
    <row r="141" spans="1:21" x14ac:dyDescent="0.2">
      <c r="A141" t="s">
        <v>76</v>
      </c>
      <c r="B141">
        <v>10</v>
      </c>
      <c r="C141" t="s">
        <v>406</v>
      </c>
      <c r="D141" t="n">
        <v>685.5999755859375</v>
      </c>
      <c r="E141">
        <v>692</v>
      </c>
      <c r="F141" s="22">
        <v>43437</v>
      </c>
      <c r="G141" s="22">
        <v>43461</v>
      </c>
      <c r="H141">
        <f t="shared" si="2"/>
        <v>24</v>
      </c>
      <c r="I141">
        <v>690</v>
      </c>
      <c r="J141">
        <v>26.600000381469727</v>
      </c>
      <c r="K141">
        <v>31</v>
      </c>
      <c r="L141">
        <v>55</v>
      </c>
      <c r="M141">
        <v>747</v>
      </c>
      <c r="N141">
        <v>802</v>
      </c>
      <c r="O141">
        <v>857</v>
      </c>
      <c r="P141">
        <v>800</v>
      </c>
      <c r="Q141">
        <v>860</v>
      </c>
      <c r="R141" t="s">
        <v>436</v>
      </c>
      <c r="S141" t="n">
        <v>0.05000000074505806</v>
      </c>
      <c r="T141" t="n">
        <v>760.0</v>
      </c>
      <c r="U141">
        <f>VLOOKUP(A141,'MARGIN REQUIREMNT'!$A$3:$M$210,13,0)</f>
        <v>3.1700999999999997</v>
      </c>
    </row>
    <row r="142" spans="1:21" x14ac:dyDescent="0.2">
      <c r="A142" t="s">
        <v>76</v>
      </c>
      <c r="B142">
        <v>10</v>
      </c>
      <c r="C142" t="s">
        <v>407</v>
      </c>
      <c r="D142" t="n">
        <v>685.5999755859375</v>
      </c>
      <c r="E142">
        <v>692</v>
      </c>
      <c r="F142" s="22">
        <v>43437</v>
      </c>
      <c r="G142" s="22">
        <v>43461</v>
      </c>
      <c r="H142">
        <f t="shared" si="2"/>
        <v>24</v>
      </c>
      <c r="I142">
        <v>690</v>
      </c>
      <c r="J142">
        <v>21.049999237060547</v>
      </c>
      <c r="K142">
        <v>36</v>
      </c>
      <c r="L142">
        <v>64</v>
      </c>
      <c r="M142">
        <v>628</v>
      </c>
      <c r="N142">
        <v>564</v>
      </c>
      <c r="O142">
        <v>500</v>
      </c>
      <c r="P142">
        <v>560</v>
      </c>
      <c r="Q142">
        <v>500</v>
      </c>
      <c r="R142" t="s">
        <v>436</v>
      </c>
      <c r="S142" t="n">
        <v>0.05000000074505806</v>
      </c>
      <c r="T142" t="n">
        <v>600.0</v>
      </c>
      <c r="U142">
        <f>VLOOKUP(A142,'MARGIN REQUIREMNT'!$A$3:$M$210,13,0)</f>
        <v>3.1700999999999997</v>
      </c>
    </row>
    <row r="143" spans="1:21" x14ac:dyDescent="0.2">
      <c r="A143" t="s">
        <v>77</v>
      </c>
      <c r="B143">
        <v>1</v>
      </c>
      <c r="C143" t="s">
        <v>406</v>
      </c>
      <c r="D143" t="s">
        <v>436</v>
      </c>
      <c r="E143" t="s">
        <v>436</v>
      </c>
      <c r="F143" s="22">
        <v>43437</v>
      </c>
      <c r="G143" s="22">
        <v>43461</v>
      </c>
      <c r="H143">
        <f t="shared" si="2"/>
        <v>24</v>
      </c>
      <c r="I143" t="s">
        <v>436</v>
      </c>
      <c r="J143" t="s">
        <v>436</v>
      </c>
      <c r="K143" t="s">
        <v>436</v>
      </c>
      <c r="L143" t="s">
        <v>436</v>
      </c>
      <c r="M143" t="s">
        <v>436</v>
      </c>
      <c r="N143" t="s">
        <v>436</v>
      </c>
      <c r="O143" t="s">
        <v>436</v>
      </c>
      <c r="P143" t="s">
        <v>436</v>
      </c>
      <c r="Q143" t="s">
        <v>436</v>
      </c>
      <c r="R143" t="s">
        <v>436</v>
      </c>
      <c r="S143" t="s">
        <v>436</v>
      </c>
      <c r="T143" t="s">
        <v>436</v>
      </c>
      <c r="U143">
        <f>VLOOKUP(A143,'MARGIN REQUIREMNT'!$A$3:$M$210,13,0)</f>
        <v>0.10204139999999999</v>
      </c>
    </row>
    <row r="144" spans="1:21" x14ac:dyDescent="0.2">
      <c r="A144" t="s">
        <v>77</v>
      </c>
      <c r="B144">
        <v>1</v>
      </c>
      <c r="C144" t="s">
        <v>407</v>
      </c>
      <c r="D144" t="s">
        <v>436</v>
      </c>
      <c r="E144" t="s">
        <v>436</v>
      </c>
      <c r="F144" s="22">
        <v>43437</v>
      </c>
      <c r="G144" s="22">
        <v>43461</v>
      </c>
      <c r="H144">
        <f t="shared" si="2"/>
        <v>24</v>
      </c>
      <c r="I144" t="s">
        <v>436</v>
      </c>
      <c r="J144" t="s">
        <v>436</v>
      </c>
      <c r="K144" t="s">
        <v>436</v>
      </c>
      <c r="L144" t="s">
        <v>436</v>
      </c>
      <c r="M144" t="s">
        <v>436</v>
      </c>
      <c r="N144" t="s">
        <v>436</v>
      </c>
      <c r="O144" t="s">
        <v>436</v>
      </c>
      <c r="P144" t="s">
        <v>436</v>
      </c>
      <c r="Q144" t="s">
        <v>436</v>
      </c>
      <c r="R144" t="s">
        <v>436</v>
      </c>
      <c r="S144" t="s">
        <v>436</v>
      </c>
      <c r="T144" t="s">
        <v>436</v>
      </c>
      <c r="U144">
        <f>VLOOKUP(A144,'MARGIN REQUIREMNT'!$A$3:$M$210,13,0)</f>
        <v>0.10204139999999999</v>
      </c>
    </row>
    <row r="145" spans="1:21" x14ac:dyDescent="0.2">
      <c r="A145" t="s">
        <v>78</v>
      </c>
      <c r="B145">
        <v>20</v>
      </c>
      <c r="C145" t="s">
        <v>406</v>
      </c>
      <c r="D145" t="n">
        <v>948.0999755859375</v>
      </c>
      <c r="E145">
        <v>1019.9500122070312</v>
      </c>
      <c r="F145" s="22">
        <v>43437</v>
      </c>
      <c r="G145" s="22">
        <v>43461</v>
      </c>
      <c r="H145">
        <f t="shared" si="2"/>
        <v>24</v>
      </c>
      <c r="I145">
        <v>1020</v>
      </c>
      <c r="J145">
        <v>32.200000762939453</v>
      </c>
      <c r="K145">
        <v>28</v>
      </c>
      <c r="L145">
        <v>73</v>
      </c>
      <c r="M145">
        <v>1092.949951171875</v>
      </c>
      <c r="N145">
        <v>1165.949951171875</v>
      </c>
      <c r="O145">
        <v>1238.949951171875</v>
      </c>
      <c r="P145">
        <v>1160</v>
      </c>
      <c r="Q145">
        <v>1240</v>
      </c>
      <c r="R145" t="s">
        <v>436</v>
      </c>
      <c r="S145" t="n">
        <v>0.05000000074505806</v>
      </c>
      <c r="T145" t="n">
        <v>1200.0</v>
      </c>
      <c r="U145">
        <f>VLOOKUP(A145,'MARGIN REQUIREMNT'!$A$3:$M$210,13,0)</f>
        <v>4.9238249999999999</v>
      </c>
    </row>
    <row r="146" spans="1:21" x14ac:dyDescent="0.2">
      <c r="A146" t="s">
        <v>78</v>
      </c>
      <c r="B146">
        <v>20</v>
      </c>
      <c r="C146" t="s">
        <v>407</v>
      </c>
      <c r="D146" t="n">
        <v>948.0999755859375</v>
      </c>
      <c r="E146">
        <v>1019.9500122070312</v>
      </c>
      <c r="F146" s="22">
        <v>43437</v>
      </c>
      <c r="G146" s="22">
        <v>43461</v>
      </c>
      <c r="H146">
        <f t="shared" si="2"/>
        <v>24</v>
      </c>
      <c r="I146">
        <v>1020</v>
      </c>
      <c r="J146">
        <v>26.399999618530273</v>
      </c>
      <c r="K146">
        <v>28</v>
      </c>
      <c r="L146">
        <v>73</v>
      </c>
      <c r="M146">
        <v>946.95001220703125</v>
      </c>
      <c r="N146">
        <v>873.95001220703125</v>
      </c>
      <c r="O146">
        <v>800.95001220703125</v>
      </c>
      <c r="P146">
        <v>880</v>
      </c>
      <c r="Q146">
        <v>800</v>
      </c>
      <c r="R146" t="s">
        <v>436</v>
      </c>
      <c r="S146" t="n">
        <v>0.10000000149011612</v>
      </c>
      <c r="T146" t="n">
        <v>850.0</v>
      </c>
      <c r="U146">
        <f>VLOOKUP(A146,'MARGIN REQUIREMNT'!$A$3:$M$210,13,0)</f>
        <v>4.9238249999999999</v>
      </c>
    </row>
    <row r="147" spans="1:21" x14ac:dyDescent="0.2">
      <c r="A147" t="s">
        <v>79</v>
      </c>
      <c r="B147">
        <v>20</v>
      </c>
      <c r="C147" t="s">
        <v>406</v>
      </c>
      <c r="D147" t="n">
        <v>1952.5999755859375</v>
      </c>
      <c r="E147">
        <v>1976.4000244140625</v>
      </c>
      <c r="F147" s="22">
        <v>43437</v>
      </c>
      <c r="G147" s="22">
        <v>43461</v>
      </c>
      <c r="H147">
        <f t="shared" si="2"/>
        <v>24</v>
      </c>
      <c r="I147">
        <v>1980</v>
      </c>
      <c r="J147">
        <v>48.799999237060547</v>
      </c>
      <c r="K147">
        <v>22</v>
      </c>
      <c r="L147">
        <v>111</v>
      </c>
      <c r="M147">
        <v>2087.39990234375</v>
      </c>
      <c r="N147">
        <v>2198.39990234375</v>
      </c>
      <c r="O147">
        <v>2309.39990234375</v>
      </c>
      <c r="P147">
        <v>2200</v>
      </c>
      <c r="Q147">
        <v>2300</v>
      </c>
      <c r="R147" t="s">
        <v>436</v>
      </c>
      <c r="S147" t="n">
        <v>0.05000000074505806</v>
      </c>
      <c r="T147" t="n">
        <v>2180.0</v>
      </c>
      <c r="U147">
        <f>VLOOKUP(A147,'MARGIN REQUIREMNT'!$A$3:$M$210,13,0)</f>
        <v>8.9375999999999998</v>
      </c>
    </row>
    <row r="148" spans="1:21" x14ac:dyDescent="0.2">
      <c r="A148" t="s">
        <v>79</v>
      </c>
      <c r="B148">
        <v>20</v>
      </c>
      <c r="C148" t="s">
        <v>407</v>
      </c>
      <c r="D148" t="n">
        <v>1952.5999755859375</v>
      </c>
      <c r="E148">
        <v>1976.4000244140625</v>
      </c>
      <c r="F148" s="22">
        <v>43437</v>
      </c>
      <c r="G148" s="22">
        <v>43461</v>
      </c>
      <c r="H148">
        <f t="shared" si="2"/>
        <v>24</v>
      </c>
      <c r="I148">
        <v>1980</v>
      </c>
      <c r="J148">
        <v>46</v>
      </c>
      <c r="K148">
        <v>24</v>
      </c>
      <c r="L148">
        <v>122</v>
      </c>
      <c r="M148">
        <v>1854.4000244140625</v>
      </c>
      <c r="N148">
        <v>1732.4000244140625</v>
      </c>
      <c r="O148">
        <v>1610.4000244140625</v>
      </c>
      <c r="P148">
        <v>1740</v>
      </c>
      <c r="Q148">
        <v>1620</v>
      </c>
      <c r="R148" t="n">
        <v>0.10000000149011612</v>
      </c>
      <c r="S148" t="n">
        <v>0.05000000074505806</v>
      </c>
      <c r="T148" t="n">
        <v>1700.0</v>
      </c>
      <c r="U148">
        <f>VLOOKUP(A148,'MARGIN REQUIREMNT'!$A$3:$M$210,13,0)</f>
        <v>8.9375999999999998</v>
      </c>
    </row>
    <row r="149" spans="1:21" x14ac:dyDescent="0.2">
      <c r="A149" t="s">
        <v>80</v>
      </c>
      <c r="B149">
        <v>20</v>
      </c>
      <c r="C149" t="s">
        <v>406</v>
      </c>
      <c r="D149" t="n">
        <v>2107.5</v>
      </c>
      <c r="E149">
        <v>2111.5</v>
      </c>
      <c r="F149" s="22">
        <v>43437</v>
      </c>
      <c r="G149" s="22">
        <v>43461</v>
      </c>
      <c r="H149">
        <f t="shared" si="2"/>
        <v>24</v>
      </c>
      <c r="I149">
        <v>2120</v>
      </c>
      <c r="J149">
        <v>42.200000762939453</v>
      </c>
      <c r="K149">
        <v>18</v>
      </c>
      <c r="L149">
        <v>97</v>
      </c>
      <c r="M149">
        <v>2208.5</v>
      </c>
      <c r="N149">
        <v>2305.5</v>
      </c>
      <c r="O149">
        <v>2402.5</v>
      </c>
      <c r="P149">
        <v>2300</v>
      </c>
      <c r="Q149">
        <v>2400</v>
      </c>
      <c r="R149" t="n">
        <v>0.05000000074505806</v>
      </c>
      <c r="S149" t="n">
        <v>0.10000000149011612</v>
      </c>
      <c r="T149" t="n">
        <v>2380.0</v>
      </c>
      <c r="U149">
        <f>VLOOKUP(A149,'MARGIN REQUIREMNT'!$A$3:$M$210,13,0)</f>
        <v>9.55626</v>
      </c>
    </row>
    <row r="150" spans="1:21" x14ac:dyDescent="0.2">
      <c r="A150" t="s">
        <v>80</v>
      </c>
      <c r="B150">
        <v>20</v>
      </c>
      <c r="C150" t="s">
        <v>407</v>
      </c>
      <c r="D150" t="n">
        <v>2107.5</v>
      </c>
      <c r="E150">
        <v>2111.5</v>
      </c>
      <c r="F150" s="22">
        <v>43437</v>
      </c>
      <c r="G150" s="22">
        <v>43461</v>
      </c>
      <c r="H150">
        <f t="shared" si="2"/>
        <v>24</v>
      </c>
      <c r="I150">
        <v>2120</v>
      </c>
      <c r="J150">
        <v>42.950000762939453</v>
      </c>
      <c r="K150">
        <v>21</v>
      </c>
      <c r="L150">
        <v>114</v>
      </c>
      <c r="M150">
        <v>1997.5</v>
      </c>
      <c r="N150">
        <v>1883.5</v>
      </c>
      <c r="O150">
        <v>1769.5</v>
      </c>
      <c r="P150">
        <v>1880</v>
      </c>
      <c r="Q150">
        <v>1760</v>
      </c>
      <c r="R150" t="s">
        <v>436</v>
      </c>
      <c r="S150" t="n">
        <v>0.15000000596046448</v>
      </c>
      <c r="T150" t="n">
        <v>1900.0</v>
      </c>
      <c r="U150">
        <f>VLOOKUP(A150,'MARGIN REQUIREMNT'!$A$3:$M$210,13,0)</f>
        <v>9.55626</v>
      </c>
    </row>
    <row r="151" spans="1:21" x14ac:dyDescent="0.2">
      <c r="A151" t="s">
        <v>81</v>
      </c>
      <c r="B151">
        <v>50</v>
      </c>
      <c r="C151" t="s">
        <v>406</v>
      </c>
      <c r="D151" t="n">
        <v>3140.0</v>
      </c>
      <c r="E151">
        <v>3029.5</v>
      </c>
      <c r="F151" s="22">
        <v>43437</v>
      </c>
      <c r="G151" s="22">
        <v>43461</v>
      </c>
      <c r="H151">
        <f t="shared" si="2"/>
        <v>24</v>
      </c>
      <c r="I151">
        <v>3050</v>
      </c>
      <c r="J151">
        <v>75.699996948242188</v>
      </c>
      <c r="K151">
        <v>26</v>
      </c>
      <c r="L151">
        <v>202</v>
      </c>
      <c r="M151">
        <v>3231.5</v>
      </c>
      <c r="N151">
        <v>3433.5</v>
      </c>
      <c r="O151">
        <v>3635.5</v>
      </c>
      <c r="P151">
        <v>3450</v>
      </c>
      <c r="Q151">
        <v>3650</v>
      </c>
      <c r="R151" t="n">
        <v>0.05000000074505806</v>
      </c>
      <c r="S151" t="n">
        <v>0.05000000074505806</v>
      </c>
      <c r="T151" t="n">
        <v>3600.0</v>
      </c>
      <c r="U151">
        <f>VLOOKUP(A151,'MARGIN REQUIREMNT'!$A$3:$M$210,13,0)</f>
        <v>14.196149999999999</v>
      </c>
    </row>
    <row r="152" spans="1:21" x14ac:dyDescent="0.2">
      <c r="A152" t="s">
        <v>81</v>
      </c>
      <c r="B152">
        <v>50</v>
      </c>
      <c r="C152" t="s">
        <v>407</v>
      </c>
      <c r="D152" t="n">
        <v>3140.0</v>
      </c>
      <c r="E152">
        <v>3029.5</v>
      </c>
      <c r="F152" s="22">
        <v>43437</v>
      </c>
      <c r="G152" s="22">
        <v>43461</v>
      </c>
      <c r="H152">
        <f t="shared" si="2"/>
        <v>24</v>
      </c>
      <c r="I152">
        <v>3050</v>
      </c>
      <c r="J152">
        <v>91.5</v>
      </c>
      <c r="K152">
        <v>28</v>
      </c>
      <c r="L152">
        <v>217</v>
      </c>
      <c r="M152">
        <v>2812.5</v>
      </c>
      <c r="N152">
        <v>2595.5</v>
      </c>
      <c r="O152">
        <v>2378.5</v>
      </c>
      <c r="P152">
        <v>2600</v>
      </c>
      <c r="Q152">
        <v>2400</v>
      </c>
      <c r="R152" t="s">
        <v>436</v>
      </c>
      <c r="S152" t="n">
        <v>0.05000000074505806</v>
      </c>
      <c r="T152" t="n">
        <v>2700.0</v>
      </c>
      <c r="U152">
        <f>VLOOKUP(A152,'MARGIN REQUIREMNT'!$A$3:$M$210,13,0)</f>
        <v>14.196149999999999</v>
      </c>
    </row>
    <row r="153" spans="1:21" x14ac:dyDescent="0.2">
      <c r="A153" t="s">
        <v>82</v>
      </c>
      <c r="B153">
        <v>20</v>
      </c>
      <c r="C153" t="s">
        <v>406</v>
      </c>
      <c r="D153" t="n">
        <v>324.8500061035156</v>
      </c>
      <c r="E153">
        <v>327.14999389648438</v>
      </c>
      <c r="F153" s="22">
        <v>43437</v>
      </c>
      <c r="G153" s="22">
        <v>43461</v>
      </c>
      <c r="H153">
        <f t="shared" si="2"/>
        <v>24</v>
      </c>
      <c r="I153">
        <v>320</v>
      </c>
      <c r="J153">
        <v>22</v>
      </c>
      <c r="K153">
        <v>51</v>
      </c>
      <c r="L153">
        <v>43</v>
      </c>
      <c r="M153">
        <v>370.14999389648438</v>
      </c>
      <c r="N153">
        <v>413.14999389648438</v>
      </c>
      <c r="O153">
        <v>456.14999389648438</v>
      </c>
      <c r="P153">
        <v>420</v>
      </c>
      <c r="Q153">
        <v>460</v>
      </c>
      <c r="R153" t="s">
        <v>436</v>
      </c>
      <c r="S153" t="n">
        <v>0.05000000074505806</v>
      </c>
      <c r="T153" t="n">
        <v>400.0</v>
      </c>
      <c r="U153">
        <f>VLOOKUP(A153,'MARGIN REQUIREMNT'!$A$3:$M$210,13,0)</f>
        <v>1.5285</v>
      </c>
    </row>
    <row r="154" spans="1:21" x14ac:dyDescent="0.2">
      <c r="A154" t="s">
        <v>82</v>
      </c>
      <c r="B154">
        <v>20</v>
      </c>
      <c r="C154" t="s">
        <v>407</v>
      </c>
      <c r="D154" t="n">
        <v>324.8500061035156</v>
      </c>
      <c r="E154">
        <v>327.14999389648438</v>
      </c>
      <c r="F154" s="22">
        <v>43437</v>
      </c>
      <c r="G154" s="22">
        <v>43461</v>
      </c>
      <c r="H154">
        <f t="shared" si="2"/>
        <v>24</v>
      </c>
      <c r="I154">
        <v>320</v>
      </c>
      <c r="J154">
        <v>13.800000190734863</v>
      </c>
      <c r="K154">
        <v>57</v>
      </c>
      <c r="L154">
        <v>48</v>
      </c>
      <c r="M154">
        <v>279.14999389648438</v>
      </c>
      <c r="N154">
        <v>231.14999389648438</v>
      </c>
      <c r="O154">
        <v>183.14999389648438</v>
      </c>
      <c r="P154">
        <v>240</v>
      </c>
      <c r="Q154">
        <v>180</v>
      </c>
      <c r="R154" t="s">
        <v>436</v>
      </c>
      <c r="S154" t="n">
        <v>0.05000000074505806</v>
      </c>
      <c r="T154" t="n">
        <v>260.0</v>
      </c>
      <c r="U154">
        <f>VLOOKUP(A154,'MARGIN REQUIREMNT'!$A$3:$M$210,13,0)</f>
        <v>1.5285</v>
      </c>
    </row>
    <row r="155" spans="1:21" x14ac:dyDescent="0.2">
      <c r="A155" t="s">
        <v>83</v>
      </c>
      <c r="B155">
        <v>5</v>
      </c>
      <c r="C155" t="s">
        <v>406</v>
      </c>
      <c r="D155" t="n">
        <v>220.5500030517578</v>
      </c>
      <c r="E155">
        <v>233.14999389648438</v>
      </c>
      <c r="F155" s="22">
        <v>43437</v>
      </c>
      <c r="G155" s="22">
        <v>43461</v>
      </c>
      <c r="H155">
        <f t="shared" si="2"/>
        <v>24</v>
      </c>
      <c r="I155">
        <v>235</v>
      </c>
      <c r="J155">
        <v>8.3999996185302734</v>
      </c>
      <c r="K155">
        <v>36</v>
      </c>
      <c r="L155">
        <v>22</v>
      </c>
      <c r="M155">
        <v>255.14999389648438</v>
      </c>
      <c r="N155">
        <v>277.14999389648438</v>
      </c>
      <c r="O155">
        <v>299.14999389648438</v>
      </c>
      <c r="P155">
        <v>275</v>
      </c>
      <c r="Q155">
        <v>300</v>
      </c>
      <c r="R155" t="s">
        <v>436</v>
      </c>
      <c r="S155" t="n">
        <v>0.05000000074505806</v>
      </c>
      <c r="T155" t="s">
        <v>437</v>
      </c>
      <c r="U155">
        <f>VLOOKUP(A155,'MARGIN REQUIREMNT'!$A$3:$M$210,13,0)</f>
        <v>1.1774249999999999</v>
      </c>
    </row>
    <row r="156" spans="1:21" x14ac:dyDescent="0.2">
      <c r="A156" t="s">
        <v>83</v>
      </c>
      <c r="B156">
        <v>5</v>
      </c>
      <c r="C156" t="s">
        <v>407</v>
      </c>
      <c r="D156" t="n">
        <v>220.5500030517578</v>
      </c>
      <c r="E156">
        <v>233.14999389648438</v>
      </c>
      <c r="F156" s="22">
        <v>43437</v>
      </c>
      <c r="G156" s="22">
        <v>43461</v>
      </c>
      <c r="H156">
        <f t="shared" si="2"/>
        <v>24</v>
      </c>
      <c r="I156">
        <v>235</v>
      </c>
      <c r="J156">
        <v>10</v>
      </c>
      <c r="K156">
        <v>41</v>
      </c>
      <c r="L156">
        <v>25</v>
      </c>
      <c r="M156">
        <v>208.14999389648438</v>
      </c>
      <c r="N156">
        <v>183.14999389648438</v>
      </c>
      <c r="O156">
        <v>158.14999389648438</v>
      </c>
      <c r="P156">
        <v>185</v>
      </c>
      <c r="Q156">
        <v>160</v>
      </c>
      <c r="R156" t="s">
        <v>436</v>
      </c>
      <c r="S156" t="n">
        <v>0.05000000074505806</v>
      </c>
      <c r="T156" t="n">
        <v>200.0</v>
      </c>
      <c r="U156">
        <f>VLOOKUP(A156,'MARGIN REQUIREMNT'!$A$3:$M$210,13,0)</f>
        <v>1.1774249999999999</v>
      </c>
    </row>
    <row r="157" spans="1:21" x14ac:dyDescent="0.2">
      <c r="A157" t="s">
        <v>84</v>
      </c>
      <c r="B157">
        <v>5</v>
      </c>
      <c r="C157" t="s">
        <v>406</v>
      </c>
      <c r="D157" t="n">
        <v>253.10000610351562</v>
      </c>
      <c r="E157">
        <v>224.25</v>
      </c>
      <c r="F157" s="22">
        <v>43437</v>
      </c>
      <c r="G157" s="22">
        <v>43461</v>
      </c>
      <c r="H157">
        <f t="shared" si="2"/>
        <v>24</v>
      </c>
      <c r="I157">
        <v>225</v>
      </c>
      <c r="J157">
        <v>12</v>
      </c>
      <c r="K157">
        <v>52</v>
      </c>
      <c r="L157">
        <v>30</v>
      </c>
      <c r="M157">
        <v>254.25</v>
      </c>
      <c r="N157">
        <v>284.25</v>
      </c>
      <c r="O157">
        <v>314.25</v>
      </c>
      <c r="P157">
        <v>285</v>
      </c>
      <c r="Q157">
        <v>315</v>
      </c>
      <c r="R157" t="s">
        <v>436</v>
      </c>
      <c r="S157" t="n">
        <v>0.05000000074505806</v>
      </c>
      <c r="T157" t="n">
        <v>300.0</v>
      </c>
      <c r="U157">
        <f>VLOOKUP(A157,'MARGIN REQUIREMNT'!$A$3:$M$210,13,0)</f>
        <v>1.970946476190476</v>
      </c>
    </row>
    <row r="158" spans="1:21" x14ac:dyDescent="0.2">
      <c r="A158" t="s">
        <v>84</v>
      </c>
      <c r="B158">
        <v>5</v>
      </c>
      <c r="C158" t="s">
        <v>407</v>
      </c>
      <c r="D158" t="n">
        <v>253.10000610351562</v>
      </c>
      <c r="E158">
        <v>224.25</v>
      </c>
      <c r="F158" s="22">
        <v>43437</v>
      </c>
      <c r="G158" s="22">
        <v>43461</v>
      </c>
      <c r="H158">
        <f t="shared" si="2"/>
        <v>24</v>
      </c>
      <c r="I158">
        <v>225</v>
      </c>
      <c r="J158">
        <v>12.100000381469727</v>
      </c>
      <c r="K158">
        <v>53</v>
      </c>
      <c r="L158">
        <v>30</v>
      </c>
      <c r="M158">
        <v>194.25</v>
      </c>
      <c r="N158">
        <v>164.25</v>
      </c>
      <c r="O158">
        <v>134.25</v>
      </c>
      <c r="P158">
        <v>165</v>
      </c>
      <c r="Q158">
        <v>135</v>
      </c>
      <c r="R158" t="s">
        <v>436</v>
      </c>
      <c r="S158" t="n">
        <v>0.05000000074505806</v>
      </c>
      <c r="T158" t="n">
        <v>200.0</v>
      </c>
      <c r="U158">
        <f>VLOOKUP(A158,'MARGIN REQUIREMNT'!$A$3:$M$210,13,0)</f>
        <v>1.970946476190476</v>
      </c>
    </row>
    <row r="159" spans="1:21" x14ac:dyDescent="0.2">
      <c r="A159" t="s">
        <v>85</v>
      </c>
      <c r="B159">
        <v>20</v>
      </c>
      <c r="C159" t="s">
        <v>406</v>
      </c>
      <c r="D159" t="n">
        <v>1817.5</v>
      </c>
      <c r="E159">
        <v>1836</v>
      </c>
      <c r="F159" s="22">
        <v>43437</v>
      </c>
      <c r="G159" s="22">
        <v>43461</v>
      </c>
      <c r="H159">
        <f t="shared" si="2"/>
        <v>24</v>
      </c>
      <c r="I159">
        <v>1840</v>
      </c>
      <c r="J159">
        <v>51</v>
      </c>
      <c r="K159">
        <v>26</v>
      </c>
      <c r="L159">
        <v>122</v>
      </c>
      <c r="M159">
        <v>1958</v>
      </c>
      <c r="N159">
        <v>2080</v>
      </c>
      <c r="O159">
        <v>2202</v>
      </c>
      <c r="P159">
        <v>2080</v>
      </c>
      <c r="Q159">
        <v>2200</v>
      </c>
      <c r="R159" t="s">
        <v>436</v>
      </c>
      <c r="S159" t="n">
        <v>0.05000000074505806</v>
      </c>
      <c r="T159" t="n">
        <v>2040.0</v>
      </c>
      <c r="U159">
        <f>VLOOKUP(A159,'MARGIN REQUIREMNT'!$A$3:$M$210,13,0)</f>
        <v>8.025525</v>
      </c>
    </row>
    <row r="160" spans="1:21" x14ac:dyDescent="0.2">
      <c r="A160" t="s">
        <v>85</v>
      </c>
      <c r="B160">
        <v>20</v>
      </c>
      <c r="C160" t="s">
        <v>407</v>
      </c>
      <c r="D160" t="n">
        <v>1817.5</v>
      </c>
      <c r="E160">
        <v>1836</v>
      </c>
      <c r="F160" s="22">
        <v>43437</v>
      </c>
      <c r="G160" s="22">
        <v>43461</v>
      </c>
      <c r="H160">
        <f t="shared" si="2"/>
        <v>24</v>
      </c>
      <c r="I160">
        <v>1840</v>
      </c>
      <c r="J160">
        <v>55.299999237060547</v>
      </c>
      <c r="K160">
        <v>32</v>
      </c>
      <c r="L160">
        <v>151</v>
      </c>
      <c r="M160">
        <v>1685</v>
      </c>
      <c r="N160">
        <v>1534</v>
      </c>
      <c r="O160">
        <v>1383</v>
      </c>
      <c r="P160">
        <v>1540</v>
      </c>
      <c r="Q160">
        <v>1380</v>
      </c>
      <c r="R160" t="s">
        <v>436</v>
      </c>
      <c r="S160" t="n">
        <v>0.05000000074505806</v>
      </c>
      <c r="T160" t="n">
        <v>1500.0</v>
      </c>
      <c r="U160">
        <f>VLOOKUP(A160,'MARGIN REQUIREMNT'!$A$3:$M$210,13,0)</f>
        <v>8.025525</v>
      </c>
    </row>
    <row r="161" spans="1:21" x14ac:dyDescent="0.2">
      <c r="A161" t="s">
        <v>86</v>
      </c>
      <c r="B161">
        <v>5</v>
      </c>
      <c r="C161" t="s">
        <v>406</v>
      </c>
      <c r="D161" t="n">
        <v>274.95001220703125</v>
      </c>
      <c r="E161">
        <v>271.5</v>
      </c>
      <c r="F161" s="22">
        <v>43437</v>
      </c>
      <c r="G161" s="22">
        <v>43461</v>
      </c>
      <c r="H161">
        <f t="shared" si="2"/>
        <v>24</v>
      </c>
      <c r="I161">
        <v>270</v>
      </c>
      <c r="J161">
        <v>10</v>
      </c>
      <c r="K161">
        <v>30</v>
      </c>
      <c r="L161">
        <v>21</v>
      </c>
      <c r="M161">
        <v>292.5</v>
      </c>
      <c r="N161">
        <v>313.5</v>
      </c>
      <c r="O161">
        <v>334.5</v>
      </c>
      <c r="P161">
        <v>315</v>
      </c>
      <c r="Q161">
        <v>335</v>
      </c>
      <c r="R161" t="s">
        <v>436</v>
      </c>
      <c r="S161" t="n">
        <v>0.05000000074505806</v>
      </c>
      <c r="T161" t="n">
        <v>320.0</v>
      </c>
      <c r="U161">
        <f>VLOOKUP(A161,'MARGIN REQUIREMNT'!$A$3:$M$210,13,0)</f>
        <v>1.2954749999999999</v>
      </c>
    </row>
    <row r="162" spans="1:21" x14ac:dyDescent="0.2">
      <c r="A162" t="s">
        <v>86</v>
      </c>
      <c r="B162">
        <v>5</v>
      </c>
      <c r="C162" t="s">
        <v>407</v>
      </c>
      <c r="D162" t="n">
        <v>274.95001220703125</v>
      </c>
      <c r="E162">
        <v>271.5</v>
      </c>
      <c r="F162" s="22">
        <v>43437</v>
      </c>
      <c r="G162" s="22">
        <v>43461</v>
      </c>
      <c r="H162">
        <f t="shared" si="2"/>
        <v>24</v>
      </c>
      <c r="I162">
        <v>270</v>
      </c>
      <c r="J162">
        <v>7.25</v>
      </c>
      <c r="K162">
        <v>32</v>
      </c>
      <c r="L162">
        <v>22</v>
      </c>
      <c r="M162">
        <v>249.5</v>
      </c>
      <c r="N162">
        <v>227.5</v>
      </c>
      <c r="O162">
        <v>205.5</v>
      </c>
      <c r="P162">
        <v>230</v>
      </c>
      <c r="Q162">
        <v>205</v>
      </c>
      <c r="R162" t="s">
        <v>436</v>
      </c>
      <c r="S162" t="n">
        <v>0.05000000074505806</v>
      </c>
      <c r="T162" t="n">
        <v>240.0</v>
      </c>
      <c r="U162">
        <f>VLOOKUP(A162,'MARGIN REQUIREMNT'!$A$3:$M$210,13,0)</f>
        <v>1.2954749999999999</v>
      </c>
    </row>
    <row r="163" spans="1:21" x14ac:dyDescent="0.2">
      <c r="A163" t="s">
        <v>87</v>
      </c>
      <c r="B163">
        <v>20</v>
      </c>
      <c r="C163" t="s">
        <v>406</v>
      </c>
      <c r="D163" t="n">
        <v>847.4000244140625</v>
      </c>
      <c r="E163">
        <v>787</v>
      </c>
      <c r="F163" s="22">
        <v>43437</v>
      </c>
      <c r="G163" s="22">
        <v>43461</v>
      </c>
      <c r="H163">
        <f t="shared" si="2"/>
        <v>24</v>
      </c>
      <c r="I163">
        <v>780</v>
      </c>
      <c r="J163">
        <v>62</v>
      </c>
      <c r="K163">
        <v>70</v>
      </c>
      <c r="L163">
        <v>141</v>
      </c>
      <c r="M163">
        <v>928</v>
      </c>
      <c r="N163">
        <v>1069</v>
      </c>
      <c r="O163">
        <v>1210</v>
      </c>
      <c r="P163">
        <v>1060</v>
      </c>
      <c r="Q163">
        <v>1220</v>
      </c>
      <c r="R163" t="s">
        <v>436</v>
      </c>
      <c r="S163" t="n">
        <v>0.05000000074505806</v>
      </c>
      <c r="T163" t="n">
        <v>1100.0</v>
      </c>
      <c r="U163">
        <f>VLOOKUP(A163,'MARGIN REQUIREMNT'!$A$3:$M$210,13,0)</f>
        <v>9.3668171999999998</v>
      </c>
    </row>
    <row r="164" spans="1:21" x14ac:dyDescent="0.2">
      <c r="A164" t="s">
        <v>87</v>
      </c>
      <c r="B164">
        <v>20</v>
      </c>
      <c r="C164" t="s">
        <v>407</v>
      </c>
      <c r="D164" t="n">
        <v>847.4000244140625</v>
      </c>
      <c r="E164">
        <v>787</v>
      </c>
      <c r="F164" s="22">
        <v>43437</v>
      </c>
      <c r="G164" s="22">
        <v>43461</v>
      </c>
      <c r="H164">
        <f t="shared" si="2"/>
        <v>24</v>
      </c>
      <c r="I164">
        <v>780</v>
      </c>
      <c r="J164">
        <v>55</v>
      </c>
      <c r="K164">
        <v>75</v>
      </c>
      <c r="L164">
        <v>151</v>
      </c>
      <c r="M164">
        <v>636</v>
      </c>
      <c r="N164">
        <v>485</v>
      </c>
      <c r="O164">
        <v>334</v>
      </c>
      <c r="P164">
        <v>480</v>
      </c>
      <c r="Q164">
        <v>340</v>
      </c>
      <c r="R164" t="s">
        <v>436</v>
      </c>
      <c r="S164" t="n">
        <v>0.05000000074505806</v>
      </c>
      <c r="T164" t="n">
        <v>500.0</v>
      </c>
      <c r="U164">
        <f>VLOOKUP(A164,'MARGIN REQUIREMNT'!$A$3:$M$210,13,0)</f>
        <v>9.3668171999999998</v>
      </c>
    </row>
    <row r="165" spans="1:21" x14ac:dyDescent="0.2">
      <c r="A165" t="s">
        <v>88</v>
      </c>
      <c r="B165">
        <v>5</v>
      </c>
      <c r="C165" t="s">
        <v>406</v>
      </c>
      <c r="D165" t="n">
        <v>355.45001220703125</v>
      </c>
      <c r="E165">
        <v>355.5</v>
      </c>
      <c r="F165" s="22">
        <v>43437</v>
      </c>
      <c r="G165" s="22">
        <v>43461</v>
      </c>
      <c r="H165">
        <f t="shared" si="2"/>
        <v>24</v>
      </c>
      <c r="I165">
        <v>355</v>
      </c>
      <c r="J165">
        <v>12</v>
      </c>
      <c r="K165">
        <v>29</v>
      </c>
      <c r="L165">
        <v>26</v>
      </c>
      <c r="M165">
        <v>381.5</v>
      </c>
      <c r="N165">
        <v>407.5</v>
      </c>
      <c r="O165">
        <v>433.5</v>
      </c>
      <c r="P165">
        <v>410</v>
      </c>
      <c r="Q165">
        <v>435</v>
      </c>
      <c r="R165" t="n">
        <v>0.05000000074505806</v>
      </c>
      <c r="S165" t="n">
        <v>0.05000000074505806</v>
      </c>
      <c r="T165" t="n">
        <v>420.0</v>
      </c>
      <c r="U165">
        <f>VLOOKUP(A165,'MARGIN REQUIREMNT'!$A$3:$M$210,13,0)</f>
        <v>1.7369305090909091</v>
      </c>
    </row>
    <row r="166" spans="1:21" x14ac:dyDescent="0.2">
      <c r="A166" t="s">
        <v>88</v>
      </c>
      <c r="B166">
        <v>5</v>
      </c>
      <c r="C166" t="s">
        <v>407</v>
      </c>
      <c r="D166" t="n">
        <v>355.45001220703125</v>
      </c>
      <c r="E166">
        <v>355.5</v>
      </c>
      <c r="F166" s="22">
        <v>43437</v>
      </c>
      <c r="G166" s="22">
        <v>43461</v>
      </c>
      <c r="H166">
        <f t="shared" si="2"/>
        <v>24</v>
      </c>
      <c r="I166">
        <v>355</v>
      </c>
      <c r="J166">
        <v>9.8999996185302734</v>
      </c>
      <c r="K166">
        <v>31</v>
      </c>
      <c r="L166">
        <v>28</v>
      </c>
      <c r="M166">
        <v>327.5</v>
      </c>
      <c r="N166">
        <v>299.5</v>
      </c>
      <c r="O166">
        <v>271.5</v>
      </c>
      <c r="P166">
        <v>300</v>
      </c>
      <c r="Q166">
        <v>270</v>
      </c>
      <c r="R166" t="n">
        <v>0.05000000074505806</v>
      </c>
      <c r="S166" t="n">
        <v>0.05000000074505806</v>
      </c>
      <c r="T166" t="n">
        <v>300.0</v>
      </c>
      <c r="U166">
        <f>VLOOKUP(A166,'MARGIN REQUIREMNT'!$A$3:$M$210,13,0)</f>
        <v>1.7369305090909091</v>
      </c>
    </row>
    <row r="167" spans="1:21" x14ac:dyDescent="0.2">
      <c r="A167" t="s">
        <v>90</v>
      </c>
      <c r="B167">
        <v>5</v>
      </c>
      <c r="C167" t="s">
        <v>406</v>
      </c>
      <c r="D167" t="n">
        <v>61.20000076293945</v>
      </c>
      <c r="E167">
        <v>59.400001525878906</v>
      </c>
      <c r="F167" s="22">
        <v>43437</v>
      </c>
      <c r="G167" s="22">
        <v>43461</v>
      </c>
      <c r="H167">
        <f t="shared" si="2"/>
        <v>24</v>
      </c>
      <c r="I167">
        <v>60</v>
      </c>
      <c r="J167">
        <v>1.1499999761581421</v>
      </c>
      <c r="K167">
        <v>21</v>
      </c>
      <c r="L167">
        <v>3</v>
      </c>
      <c r="M167">
        <v>62.400001525878906</v>
      </c>
      <c r="N167">
        <v>65.400001525878906</v>
      </c>
      <c r="O167">
        <v>68.400001525878906</v>
      </c>
      <c r="P167">
        <v>65</v>
      </c>
      <c r="Q167">
        <v>70</v>
      </c>
      <c r="R167" t="n">
        <v>0.05000000074505806</v>
      </c>
      <c r="S167" t="n">
        <v>0.05000000074505806</v>
      </c>
      <c r="T167" t="s">
        <v>437</v>
      </c>
      <c r="U167">
        <f>VLOOKUP(A167,'MARGIN REQUIREMNT'!$A$3:$M$210,13,0)</f>
        <v>0.29002499999999998</v>
      </c>
    </row>
    <row r="168" spans="1:21" x14ac:dyDescent="0.2">
      <c r="A168" t="s">
        <v>90</v>
      </c>
      <c r="B168">
        <v>5</v>
      </c>
      <c r="C168" t="s">
        <v>407</v>
      </c>
      <c r="D168" t="n">
        <v>61.20000076293945</v>
      </c>
      <c r="E168">
        <v>59.400001525878906</v>
      </c>
      <c r="F168" s="22">
        <v>43437</v>
      </c>
      <c r="G168" s="22">
        <v>43461</v>
      </c>
      <c r="H168">
        <f t="shared" si="2"/>
        <v>24</v>
      </c>
      <c r="I168">
        <v>60</v>
      </c>
      <c r="J168">
        <v>1.4500000476837158</v>
      </c>
      <c r="K168">
        <v>22</v>
      </c>
      <c r="L168">
        <v>3</v>
      </c>
      <c r="M168">
        <v>56.400001525878906</v>
      </c>
      <c r="N168">
        <v>53.400001525878906</v>
      </c>
      <c r="O168">
        <v>50.400001525878906</v>
      </c>
      <c r="P168">
        <v>55</v>
      </c>
      <c r="Q168">
        <v>50</v>
      </c>
      <c r="R168" t="s">
        <v>436</v>
      </c>
      <c r="S168" t="n">
        <v>0.05000000074505806</v>
      </c>
      <c r="T168" t="n">
        <v>60.0</v>
      </c>
      <c r="U168">
        <f>VLOOKUP(A168,'MARGIN REQUIREMNT'!$A$3:$M$210,13,0)</f>
        <v>0.29002499999999998</v>
      </c>
    </row>
    <row r="169" spans="1:21" x14ac:dyDescent="0.2">
      <c r="A169" t="s">
        <v>91</v>
      </c>
      <c r="B169">
        <v>1</v>
      </c>
      <c r="C169" t="s">
        <v>406</v>
      </c>
      <c r="D169" t="n">
        <v>37.04999923706055</v>
      </c>
      <c r="E169">
        <v>35.549999237060547</v>
      </c>
      <c r="F169" s="22">
        <v>43437</v>
      </c>
      <c r="G169" s="22">
        <v>43461</v>
      </c>
      <c r="H169">
        <f t="shared" si="2"/>
        <v>24</v>
      </c>
      <c r="I169">
        <v>36</v>
      </c>
      <c r="J169">
        <v>2.2000000476837158</v>
      </c>
      <c r="K169">
        <v>61</v>
      </c>
      <c r="L169">
        <v>6</v>
      </c>
      <c r="M169">
        <v>41.549999237060547</v>
      </c>
      <c r="N169">
        <v>47.549999237060547</v>
      </c>
      <c r="O169">
        <v>53.549999237060547</v>
      </c>
      <c r="P169">
        <v>48</v>
      </c>
      <c r="Q169">
        <v>54</v>
      </c>
      <c r="R169" t="s">
        <v>436</v>
      </c>
      <c r="S169" t="n">
        <v>0.05000000074505806</v>
      </c>
      <c r="T169" t="n">
        <v>50.0</v>
      </c>
      <c r="U169">
        <f>VLOOKUP(A169,'MARGIN REQUIREMNT'!$A$3:$M$210,13,0)</f>
        <v>0.19919999999999999</v>
      </c>
    </row>
    <row r="170" spans="1:21" x14ac:dyDescent="0.2">
      <c r="A170" t="s">
        <v>91</v>
      </c>
      <c r="B170">
        <v>1</v>
      </c>
      <c r="C170" t="s">
        <v>407</v>
      </c>
      <c r="D170" t="n">
        <v>37.04999923706055</v>
      </c>
      <c r="E170">
        <v>35.549999237060547</v>
      </c>
      <c r="F170" s="22">
        <v>43437</v>
      </c>
      <c r="G170" s="22">
        <v>43461</v>
      </c>
      <c r="H170">
        <f t="shared" si="2"/>
        <v>24</v>
      </c>
      <c r="I170">
        <v>36</v>
      </c>
      <c r="J170">
        <v>2.25</v>
      </c>
      <c r="K170">
        <v>59</v>
      </c>
      <c r="L170">
        <v>5</v>
      </c>
      <c r="M170">
        <v>30.549999237060547</v>
      </c>
      <c r="N170">
        <v>25.549999237060547</v>
      </c>
      <c r="O170">
        <v>20.549999237060547</v>
      </c>
      <c r="P170">
        <v>26</v>
      </c>
      <c r="Q170">
        <v>21</v>
      </c>
      <c r="R170" t="s">
        <v>436</v>
      </c>
      <c r="S170" t="n">
        <v>0.05000000074505806</v>
      </c>
      <c r="T170" t="n">
        <v>33.0</v>
      </c>
      <c r="U170">
        <f>VLOOKUP(A170,'MARGIN REQUIREMNT'!$A$3:$M$210,13,0)</f>
        <v>0.19919999999999999</v>
      </c>
    </row>
    <row r="171" spans="1:21" x14ac:dyDescent="0.2">
      <c r="A171" t="s">
        <v>92</v>
      </c>
      <c r="B171">
        <v>1</v>
      </c>
      <c r="C171" t="s">
        <v>406</v>
      </c>
      <c r="D171" t="n">
        <v>42.900001525878906</v>
      </c>
      <c r="E171">
        <v>40.950000762939453</v>
      </c>
      <c r="F171" s="22">
        <v>43437</v>
      </c>
      <c r="G171" s="22">
        <v>43461</v>
      </c>
      <c r="H171">
        <f t="shared" si="2"/>
        <v>24</v>
      </c>
      <c r="I171">
        <v>41</v>
      </c>
      <c r="J171">
        <v>1.8999999761581421</v>
      </c>
      <c r="K171">
        <v>42</v>
      </c>
      <c r="L171">
        <v>4</v>
      </c>
      <c r="M171">
        <v>44.950000762939453</v>
      </c>
      <c r="N171">
        <v>48.950000762939453</v>
      </c>
      <c r="O171">
        <v>52.950000762939453</v>
      </c>
      <c r="P171">
        <v>49</v>
      </c>
      <c r="Q171">
        <v>53</v>
      </c>
      <c r="R171" t="s">
        <v>436</v>
      </c>
      <c r="S171" t="n">
        <v>0.05000000074505806</v>
      </c>
      <c r="T171" t="n">
        <v>50.0</v>
      </c>
      <c r="U171">
        <f>VLOOKUP(A171,'MARGIN REQUIREMNT'!$A$3:$M$210,13,0)</f>
        <v>0.186225</v>
      </c>
    </row>
    <row r="172" spans="1:21" x14ac:dyDescent="0.2">
      <c r="A172" t="s">
        <v>92</v>
      </c>
      <c r="B172">
        <v>1</v>
      </c>
      <c r="C172" t="s">
        <v>407</v>
      </c>
      <c r="D172" t="n">
        <v>42.900001525878906</v>
      </c>
      <c r="E172">
        <v>40.950000762939453</v>
      </c>
      <c r="F172" s="22">
        <v>43437</v>
      </c>
      <c r="G172" s="22">
        <v>43461</v>
      </c>
      <c r="H172">
        <f t="shared" si="2"/>
        <v>24</v>
      </c>
      <c r="I172">
        <v>41</v>
      </c>
      <c r="J172">
        <v>1.6000000238418579</v>
      </c>
      <c r="K172">
        <v>42</v>
      </c>
      <c r="L172">
        <v>4</v>
      </c>
      <c r="M172">
        <v>36.950000762939453</v>
      </c>
      <c r="N172">
        <v>32.950000762939453</v>
      </c>
      <c r="O172">
        <v>28.950000762939453</v>
      </c>
      <c r="P172">
        <v>33</v>
      </c>
      <c r="Q172">
        <v>29</v>
      </c>
      <c r="R172" t="s">
        <v>436</v>
      </c>
      <c r="S172" t="n">
        <v>0.05000000074505806</v>
      </c>
      <c r="T172" t="n">
        <v>38.0</v>
      </c>
      <c r="U172">
        <f>VLOOKUP(A172,'MARGIN REQUIREMNT'!$A$3:$M$210,13,0)</f>
        <v>0.186225</v>
      </c>
    </row>
    <row r="173" spans="1:21" x14ac:dyDescent="0.2">
      <c r="A173" t="s">
        <v>93</v>
      </c>
      <c r="B173">
        <v>1</v>
      </c>
      <c r="C173" t="s">
        <v>406</v>
      </c>
      <c r="D173" t="n">
        <v>42.900001525878906</v>
      </c>
      <c r="E173">
        <v>38.349998474121094</v>
      </c>
      <c r="F173" s="22">
        <v>43437</v>
      </c>
      <c r="G173" s="22">
        <v>43461</v>
      </c>
      <c r="H173">
        <f t="shared" si="2"/>
        <v>24</v>
      </c>
      <c r="I173">
        <v>38</v>
      </c>
      <c r="J173">
        <v>1.75</v>
      </c>
      <c r="K173">
        <v>36</v>
      </c>
      <c r="L173">
        <v>4</v>
      </c>
      <c r="M173">
        <v>42.349998474121094</v>
      </c>
      <c r="N173">
        <v>46.349998474121094</v>
      </c>
      <c r="O173">
        <v>50.349998474121094</v>
      </c>
      <c r="P173">
        <v>46</v>
      </c>
      <c r="Q173">
        <v>50</v>
      </c>
      <c r="R173" t="n">
        <v>0.05000000074505806</v>
      </c>
      <c r="S173" t="n">
        <v>0.05000000074505806</v>
      </c>
      <c r="T173" t="s">
        <v>437</v>
      </c>
      <c r="U173">
        <f>VLOOKUP(A173,'MARGIN REQUIREMNT'!$A$3:$M$210,13,0)</f>
        <v>0.17429999999999998</v>
      </c>
    </row>
    <row r="174" spans="1:21" x14ac:dyDescent="0.2">
      <c r="A174" t="s">
        <v>93</v>
      </c>
      <c r="B174">
        <v>1</v>
      </c>
      <c r="C174" t="s">
        <v>407</v>
      </c>
      <c r="D174" t="n">
        <v>42.900001525878906</v>
      </c>
      <c r="E174">
        <v>38.349998474121094</v>
      </c>
      <c r="F174" s="22">
        <v>43437</v>
      </c>
      <c r="G174" s="22">
        <v>43461</v>
      </c>
      <c r="H174">
        <f t="shared" si="2"/>
        <v>24</v>
      </c>
      <c r="I174">
        <v>38</v>
      </c>
      <c r="J174">
        <v>1.5</v>
      </c>
      <c r="K174">
        <v>46</v>
      </c>
      <c r="L174">
        <v>5</v>
      </c>
      <c r="M174">
        <v>33.349998474121094</v>
      </c>
      <c r="N174">
        <v>28.350000381469727</v>
      </c>
      <c r="O174">
        <v>23.350000381469727</v>
      </c>
      <c r="P174">
        <v>28</v>
      </c>
      <c r="Q174">
        <v>23</v>
      </c>
      <c r="R174" t="s">
        <v>436</v>
      </c>
      <c r="S174" t="n">
        <v>0.05000000074505806</v>
      </c>
      <c r="T174" t="n">
        <v>33.0</v>
      </c>
      <c r="U174">
        <f>VLOOKUP(A174,'MARGIN REQUIREMNT'!$A$3:$M$210,13,0)</f>
        <v>0.17429999999999998</v>
      </c>
    </row>
    <row r="175" spans="1:21" x14ac:dyDescent="0.2">
      <c r="A175" t="s">
        <v>94</v>
      </c>
      <c r="B175">
        <v>1</v>
      </c>
      <c r="C175" t="s">
        <v>406</v>
      </c>
      <c r="D175" t="n">
        <v>14.850000381469727</v>
      </c>
      <c r="E175">
        <v>13.699999809265137</v>
      </c>
      <c r="F175" s="22">
        <v>43437</v>
      </c>
      <c r="G175" s="22">
        <v>43461</v>
      </c>
      <c r="H175">
        <f t="shared" si="2"/>
        <v>24</v>
      </c>
      <c r="I175">
        <v>14</v>
      </c>
      <c r="J175">
        <v>0.75</v>
      </c>
      <c r="K175">
        <v>60</v>
      </c>
      <c r="L175">
        <v>2</v>
      </c>
      <c r="M175">
        <v>15.699999809265137</v>
      </c>
      <c r="N175">
        <v>17.700000762939453</v>
      </c>
      <c r="O175">
        <v>19.700000762939453</v>
      </c>
      <c r="P175">
        <v>18</v>
      </c>
      <c r="Q175">
        <v>20</v>
      </c>
      <c r="R175" t="s">
        <v>436</v>
      </c>
      <c r="S175" t="n">
        <v>0.05000000074505806</v>
      </c>
      <c r="T175" t="n">
        <v>16.0</v>
      </c>
      <c r="U175">
        <f>VLOOKUP(A175,'MARGIN REQUIREMNT'!$A$3:$M$210,13,0)</f>
        <v>7.2900000000000006E-2</v>
      </c>
    </row>
    <row r="176" spans="1:21" x14ac:dyDescent="0.2">
      <c r="A176" t="s">
        <v>94</v>
      </c>
      <c r="B176">
        <v>1</v>
      </c>
      <c r="C176" t="s">
        <v>407</v>
      </c>
      <c r="D176" t="n">
        <v>14.850000381469727</v>
      </c>
      <c r="E176">
        <v>13.699999809265137</v>
      </c>
      <c r="F176" s="22">
        <v>43437</v>
      </c>
      <c r="G176" s="22">
        <v>43461</v>
      </c>
      <c r="H176">
        <f t="shared" si="2"/>
        <v>24</v>
      </c>
      <c r="I176">
        <v>14</v>
      </c>
      <c r="J176" t="s">
        <v>436</v>
      </c>
      <c r="K176" t="s">
        <v>436</v>
      </c>
      <c r="L176" t="s">
        <v>436</v>
      </c>
      <c r="M176" t="s">
        <v>436</v>
      </c>
      <c r="N176" t="s">
        <v>436</v>
      </c>
      <c r="O176" t="s">
        <v>436</v>
      </c>
      <c r="P176" t="s">
        <v>436</v>
      </c>
      <c r="Q176" t="s">
        <v>436</v>
      </c>
      <c r="R176" t="s">
        <v>436</v>
      </c>
      <c r="S176" t="s">
        <v>436</v>
      </c>
      <c r="T176" t="s">
        <v>436</v>
      </c>
      <c r="U176">
        <f>VLOOKUP(A176,'MARGIN REQUIREMNT'!$A$3:$M$210,13,0)</f>
        <v>7.2900000000000006E-2</v>
      </c>
    </row>
    <row r="177" spans="1:21" x14ac:dyDescent="0.2">
      <c r="A177" t="s">
        <v>95</v>
      </c>
      <c r="B177">
        <v>5</v>
      </c>
      <c r="C177" t="s">
        <v>406</v>
      </c>
      <c r="D177" t="n">
        <v>263.5</v>
      </c>
      <c r="E177">
        <v>261</v>
      </c>
      <c r="F177" s="22">
        <v>43437</v>
      </c>
      <c r="G177" s="22">
        <v>43461</v>
      </c>
      <c r="H177">
        <f t="shared" si="2"/>
        <v>24</v>
      </c>
      <c r="I177">
        <v>260</v>
      </c>
      <c r="J177">
        <v>11</v>
      </c>
      <c r="K177">
        <v>36</v>
      </c>
      <c r="L177">
        <v>24</v>
      </c>
      <c r="M177">
        <v>285</v>
      </c>
      <c r="N177">
        <v>309</v>
      </c>
      <c r="O177">
        <v>333</v>
      </c>
      <c r="P177">
        <v>310</v>
      </c>
      <c r="Q177">
        <v>335</v>
      </c>
      <c r="R177" t="s">
        <v>436</v>
      </c>
      <c r="S177" t="n">
        <v>0.05000000074505806</v>
      </c>
      <c r="T177" t="n">
        <v>300.0</v>
      </c>
      <c r="U177">
        <f>VLOOKUP(A177,'MARGIN REQUIREMNT'!$A$3:$M$210,13,0)</f>
        <v>1.3814250545454545</v>
      </c>
    </row>
    <row r="178" spans="1:21" x14ac:dyDescent="0.2">
      <c r="A178" t="s">
        <v>95</v>
      </c>
      <c r="B178">
        <v>5</v>
      </c>
      <c r="C178" t="s">
        <v>407</v>
      </c>
      <c r="D178" t="n">
        <v>263.5</v>
      </c>
      <c r="E178">
        <v>261</v>
      </c>
      <c r="F178" s="22">
        <v>43437</v>
      </c>
      <c r="G178" s="22">
        <v>43461</v>
      </c>
      <c r="H178">
        <f t="shared" si="2"/>
        <v>24</v>
      </c>
      <c r="I178">
        <v>260</v>
      </c>
      <c r="J178">
        <v>8.1999998092651367</v>
      </c>
      <c r="K178">
        <v>36</v>
      </c>
      <c r="L178">
        <v>24</v>
      </c>
      <c r="M178">
        <v>237</v>
      </c>
      <c r="N178">
        <v>213</v>
      </c>
      <c r="O178">
        <v>189</v>
      </c>
      <c r="P178">
        <v>215</v>
      </c>
      <c r="Q178">
        <v>190</v>
      </c>
      <c r="R178" t="s">
        <v>436</v>
      </c>
      <c r="S178" t="n">
        <v>0.05000000074505806</v>
      </c>
      <c r="T178" t="n">
        <v>230.0</v>
      </c>
      <c r="U178">
        <f>VLOOKUP(A178,'MARGIN REQUIREMNT'!$A$3:$M$210,13,0)</f>
        <v>1.3814250545454545</v>
      </c>
    </row>
    <row r="179" spans="1:21" x14ac:dyDescent="0.2">
      <c r="A179" t="s">
        <v>96</v>
      </c>
      <c r="B179">
        <v>5</v>
      </c>
      <c r="C179" t="s">
        <v>406</v>
      </c>
      <c r="D179" t="n">
        <v>93.25</v>
      </c>
      <c r="E179">
        <v>97</v>
      </c>
      <c r="F179" s="22">
        <v>43437</v>
      </c>
      <c r="G179" s="22">
        <v>43461</v>
      </c>
      <c r="H179">
        <f t="shared" si="2"/>
        <v>24</v>
      </c>
      <c r="I179">
        <v>95</v>
      </c>
      <c r="J179">
        <v>6.0500001907348633</v>
      </c>
      <c r="K179">
        <v>46</v>
      </c>
      <c r="L179">
        <v>11</v>
      </c>
      <c r="M179">
        <v>108</v>
      </c>
      <c r="N179">
        <v>119</v>
      </c>
      <c r="O179">
        <v>130</v>
      </c>
      <c r="P179">
        <v>120</v>
      </c>
      <c r="Q179">
        <v>130</v>
      </c>
      <c r="R179" t="s">
        <v>436</v>
      </c>
      <c r="S179" t="n">
        <v>0.05000000074505806</v>
      </c>
      <c r="T179" t="n">
        <v>115.0</v>
      </c>
      <c r="U179">
        <f>VLOOKUP(A179,'MARGIN REQUIREMNT'!$A$3:$M$210,13,0)</f>
        <v>0.46545000000000003</v>
      </c>
    </row>
    <row r="180" spans="1:21" x14ac:dyDescent="0.2">
      <c r="A180" t="s">
        <v>96</v>
      </c>
      <c r="B180">
        <v>5</v>
      </c>
      <c r="C180" t="s">
        <v>407</v>
      </c>
      <c r="D180" t="n">
        <v>93.25</v>
      </c>
      <c r="E180">
        <v>97</v>
      </c>
      <c r="F180" s="22">
        <v>43437</v>
      </c>
      <c r="G180" s="22">
        <v>43461</v>
      </c>
      <c r="H180">
        <f t="shared" si="2"/>
        <v>24</v>
      </c>
      <c r="I180">
        <v>95</v>
      </c>
      <c r="J180">
        <v>3.5</v>
      </c>
      <c r="K180">
        <v>49</v>
      </c>
      <c r="L180">
        <v>12</v>
      </c>
      <c r="M180">
        <v>85</v>
      </c>
      <c r="N180">
        <v>73</v>
      </c>
      <c r="O180">
        <v>61</v>
      </c>
      <c r="P180">
        <v>75</v>
      </c>
      <c r="Q180">
        <v>60</v>
      </c>
      <c r="R180" t="s">
        <v>436</v>
      </c>
      <c r="S180" t="n">
        <v>0.05000000074505806</v>
      </c>
      <c r="T180" t="n">
        <v>80.0</v>
      </c>
      <c r="U180">
        <f>VLOOKUP(A180,'MARGIN REQUIREMNT'!$A$3:$M$210,13,0)</f>
        <v>0.46545000000000003</v>
      </c>
    </row>
    <row r="181" spans="1:21" x14ac:dyDescent="0.2">
      <c r="A181" t="s">
        <v>97</v>
      </c>
      <c r="B181">
        <v>10</v>
      </c>
      <c r="C181" t="s">
        <v>406</v>
      </c>
      <c r="D181" t="n">
        <v>238.9499969482422</v>
      </c>
      <c r="E181">
        <v>229</v>
      </c>
      <c r="F181" s="22">
        <v>43437</v>
      </c>
      <c r="G181" s="22">
        <v>43461</v>
      </c>
      <c r="H181">
        <f t="shared" si="2"/>
        <v>24</v>
      </c>
      <c r="I181">
        <v>230</v>
      </c>
      <c r="J181">
        <v>12.100000381469727</v>
      </c>
      <c r="K181">
        <v>50</v>
      </c>
      <c r="L181">
        <v>29</v>
      </c>
      <c r="M181">
        <v>258</v>
      </c>
      <c r="N181">
        <v>287</v>
      </c>
      <c r="O181">
        <v>316</v>
      </c>
      <c r="P181">
        <v>290</v>
      </c>
      <c r="Q181">
        <v>320</v>
      </c>
      <c r="R181" t="n">
        <v>0.05000000074505806</v>
      </c>
      <c r="S181" t="n">
        <v>0.05000000074505806</v>
      </c>
      <c r="T181" t="n">
        <v>290.0</v>
      </c>
      <c r="U181">
        <f>VLOOKUP(A181,'MARGIN REQUIREMNT'!$A$3:$M$210,13,0)</f>
        <v>1.3966499999999999</v>
      </c>
    </row>
    <row r="182" spans="1:21" x14ac:dyDescent="0.2">
      <c r="A182" t="s">
        <v>97</v>
      </c>
      <c r="B182">
        <v>10</v>
      </c>
      <c r="C182" t="s">
        <v>407</v>
      </c>
      <c r="D182" t="n">
        <v>238.9499969482422</v>
      </c>
      <c r="E182">
        <v>229</v>
      </c>
      <c r="F182" s="22">
        <v>43437</v>
      </c>
      <c r="G182" s="22">
        <v>43461</v>
      </c>
      <c r="H182">
        <f t="shared" si="2"/>
        <v>24</v>
      </c>
      <c r="I182">
        <v>230</v>
      </c>
      <c r="J182">
        <v>12.050000190734863</v>
      </c>
      <c r="K182">
        <v>53</v>
      </c>
      <c r="L182">
        <v>31</v>
      </c>
      <c r="M182">
        <v>198</v>
      </c>
      <c r="N182">
        <v>167</v>
      </c>
      <c r="O182">
        <v>136</v>
      </c>
      <c r="P182">
        <v>170</v>
      </c>
      <c r="Q182">
        <v>140</v>
      </c>
      <c r="R182" t="s">
        <v>436</v>
      </c>
      <c r="S182" t="n">
        <v>0.05000000074505806</v>
      </c>
      <c r="T182" t="n">
        <v>190.0</v>
      </c>
      <c r="U182">
        <f>VLOOKUP(A182,'MARGIN REQUIREMNT'!$A$3:$M$210,13,0)</f>
        <v>1.3966499999999999</v>
      </c>
    </row>
    <row r="183" spans="1:21" x14ac:dyDescent="0.2">
      <c r="A183" t="s">
        <v>98</v>
      </c>
      <c r="B183">
        <v>20</v>
      </c>
      <c r="C183" t="s">
        <v>406</v>
      </c>
      <c r="D183" t="n">
        <v>1164.699951171875</v>
      </c>
      <c r="E183">
        <v>981.8499755859375</v>
      </c>
      <c r="F183" s="22">
        <v>43437</v>
      </c>
      <c r="G183" s="22">
        <v>43461</v>
      </c>
      <c r="H183">
        <f t="shared" si="2"/>
        <v>24</v>
      </c>
      <c r="I183">
        <v>980</v>
      </c>
      <c r="J183">
        <v>50</v>
      </c>
      <c r="K183">
        <v>46</v>
      </c>
      <c r="L183">
        <v>116</v>
      </c>
      <c r="M183">
        <v>1097.8499755859375</v>
      </c>
      <c r="N183">
        <v>1213.8499755859375</v>
      </c>
      <c r="O183">
        <v>1329.8499755859375</v>
      </c>
      <c r="P183">
        <v>1220</v>
      </c>
      <c r="Q183">
        <v>1320</v>
      </c>
      <c r="R183" t="n">
        <v>0.05000000074505806</v>
      </c>
      <c r="S183" t="n">
        <v>0.05000000074505806</v>
      </c>
      <c r="T183" t="n">
        <v>1240.0</v>
      </c>
      <c r="U183">
        <f>VLOOKUP(A183,'MARGIN REQUIREMNT'!$A$3:$M$210,13,0)</f>
        <v>5.0867249999999995</v>
      </c>
    </row>
    <row r="184" spans="1:21" x14ac:dyDescent="0.2">
      <c r="A184" t="s">
        <v>98</v>
      </c>
      <c r="B184">
        <v>20</v>
      </c>
      <c r="C184" t="s">
        <v>407</v>
      </c>
      <c r="D184" t="n">
        <v>1164.699951171875</v>
      </c>
      <c r="E184">
        <v>981.8499755859375</v>
      </c>
      <c r="F184" s="22">
        <v>43437</v>
      </c>
      <c r="G184" s="22">
        <v>43461</v>
      </c>
      <c r="H184">
        <f t="shared" si="2"/>
        <v>24</v>
      </c>
      <c r="I184">
        <v>980</v>
      </c>
      <c r="J184">
        <v>47.950000762939453</v>
      </c>
      <c r="K184">
        <v>51</v>
      </c>
      <c r="L184">
        <v>128</v>
      </c>
      <c r="M184">
        <v>853.8499755859375</v>
      </c>
      <c r="N184">
        <v>725.8499755859375</v>
      </c>
      <c r="O184">
        <v>597.8499755859375</v>
      </c>
      <c r="P184">
        <v>720</v>
      </c>
      <c r="Q184">
        <v>600</v>
      </c>
      <c r="R184" t="s">
        <v>436</v>
      </c>
      <c r="S184" t="n">
        <v>0.05000000074505806</v>
      </c>
      <c r="T184" t="n">
        <v>800.0</v>
      </c>
      <c r="U184">
        <f>VLOOKUP(A184,'MARGIN REQUIREMNT'!$A$3:$M$210,13,0)</f>
        <v>5.0867249999999995</v>
      </c>
    </row>
    <row r="185" spans="1:21" x14ac:dyDescent="0.2">
      <c r="A185" t="s">
        <v>99</v>
      </c>
      <c r="B185">
        <v>20</v>
      </c>
      <c r="C185" t="s">
        <v>406</v>
      </c>
      <c r="D185" t="n">
        <v>1562.0</v>
      </c>
      <c r="E185">
        <v>1653.800048828125</v>
      </c>
      <c r="F185" s="22">
        <v>43437</v>
      </c>
      <c r="G185" s="22">
        <v>43461</v>
      </c>
      <c r="H185">
        <f t="shared" si="2"/>
        <v>24</v>
      </c>
      <c r="I185">
        <v>1660</v>
      </c>
      <c r="J185">
        <v>49.200000762939453</v>
      </c>
      <c r="K185">
        <v>27</v>
      </c>
      <c r="L185">
        <v>114</v>
      </c>
      <c r="M185">
        <v>1767.800048828125</v>
      </c>
      <c r="N185">
        <v>1881.800048828125</v>
      </c>
      <c r="O185">
        <v>1995.800048828125</v>
      </c>
      <c r="P185">
        <v>1880</v>
      </c>
      <c r="Q185">
        <v>2000</v>
      </c>
      <c r="R185" t="s">
        <v>436</v>
      </c>
      <c r="S185" t="n">
        <v>0.4000000059604645</v>
      </c>
      <c r="T185" t="s">
        <v>437</v>
      </c>
      <c r="U185">
        <f>VLOOKUP(A185,'MARGIN REQUIREMNT'!$A$3:$M$210,13,0)</f>
        <v>7.5515999999999996</v>
      </c>
    </row>
    <row r="186" spans="1:21" x14ac:dyDescent="0.2">
      <c r="A186" t="s">
        <v>99</v>
      </c>
      <c r="B186">
        <v>20</v>
      </c>
      <c r="C186" t="s">
        <v>407</v>
      </c>
      <c r="D186" t="n">
        <v>1562.0</v>
      </c>
      <c r="E186">
        <v>1653.800048828125</v>
      </c>
      <c r="F186" s="22">
        <v>43437</v>
      </c>
      <c r="G186" s="22">
        <v>43461</v>
      </c>
      <c r="H186">
        <f t="shared" si="2"/>
        <v>24</v>
      </c>
      <c r="I186">
        <v>1660</v>
      </c>
      <c r="J186">
        <v>47</v>
      </c>
      <c r="K186">
        <v>30</v>
      </c>
      <c r="L186">
        <v>127</v>
      </c>
      <c r="M186">
        <v>1526.800048828125</v>
      </c>
      <c r="N186">
        <v>1399.800048828125</v>
      </c>
      <c r="O186">
        <v>1272.800048828125</v>
      </c>
      <c r="P186">
        <v>1400</v>
      </c>
      <c r="Q186">
        <v>1280</v>
      </c>
      <c r="R186" t="s">
        <v>436</v>
      </c>
      <c r="S186" t="n">
        <v>0.10000000149011612</v>
      </c>
      <c r="T186" t="n">
        <v>1440.0</v>
      </c>
      <c r="U186">
        <f>VLOOKUP(A186,'MARGIN REQUIREMNT'!$A$3:$M$210,13,0)</f>
        <v>7.5515999999999996</v>
      </c>
    </row>
    <row r="187" spans="1:21" x14ac:dyDescent="0.2">
      <c r="A187" t="s">
        <v>100</v>
      </c>
      <c r="B187">
        <v>2.5</v>
      </c>
      <c r="C187" t="s">
        <v>406</v>
      </c>
      <c r="D187" t="n">
        <v>46.5</v>
      </c>
      <c r="E187">
        <v>48.200000762939453</v>
      </c>
      <c r="F187" s="22">
        <v>43437</v>
      </c>
      <c r="G187" s="22">
        <v>43461</v>
      </c>
      <c r="H187">
        <f t="shared" si="2"/>
        <v>24</v>
      </c>
      <c r="I187">
        <v>47.5</v>
      </c>
      <c r="J187" t="s">
        <v>436</v>
      </c>
      <c r="K187" t="s">
        <v>436</v>
      </c>
      <c r="L187" t="s">
        <v>436</v>
      </c>
      <c r="M187" t="s">
        <v>436</v>
      </c>
      <c r="N187" t="s">
        <v>436</v>
      </c>
      <c r="O187" t="s">
        <v>436</v>
      </c>
      <c r="P187" t="s">
        <v>436</v>
      </c>
      <c r="Q187" t="s">
        <v>436</v>
      </c>
      <c r="R187" t="s">
        <v>436</v>
      </c>
      <c r="S187" t="s">
        <v>436</v>
      </c>
      <c r="T187" t="s">
        <v>436</v>
      </c>
      <c r="U187">
        <f>VLOOKUP(A187,'MARGIN REQUIREMNT'!$A$3:$M$210,13,0)</f>
        <v>0.97314089999999986</v>
      </c>
    </row>
    <row r="188" spans="1:21" x14ac:dyDescent="0.2">
      <c r="A188" t="s">
        <v>100</v>
      </c>
      <c r="B188">
        <v>2.5</v>
      </c>
      <c r="C188" t="s">
        <v>407</v>
      </c>
      <c r="D188" t="n">
        <v>46.5</v>
      </c>
      <c r="E188">
        <v>48.200000762939453</v>
      </c>
      <c r="F188" s="22">
        <v>43437</v>
      </c>
      <c r="G188" s="22">
        <v>43461</v>
      </c>
      <c r="H188">
        <f t="shared" si="2"/>
        <v>24</v>
      </c>
      <c r="I188">
        <v>47.5</v>
      </c>
      <c r="J188" t="s">
        <v>436</v>
      </c>
      <c r="K188" t="s">
        <v>436</v>
      </c>
      <c r="L188" t="s">
        <v>436</v>
      </c>
      <c r="M188" t="s">
        <v>436</v>
      </c>
      <c r="N188" t="s">
        <v>436</v>
      </c>
      <c r="O188" t="s">
        <v>436</v>
      </c>
      <c r="P188" t="s">
        <v>436</v>
      </c>
      <c r="Q188" t="s">
        <v>436</v>
      </c>
      <c r="R188" t="s">
        <v>436</v>
      </c>
      <c r="S188" t="s">
        <v>436</v>
      </c>
      <c r="T188" t="s">
        <v>436</v>
      </c>
      <c r="U188">
        <f>VLOOKUP(A188,'MARGIN REQUIREMNT'!$A$3:$M$210,13,0)</f>
        <v>0.97314089999999986</v>
      </c>
    </row>
    <row r="189" spans="1:21" x14ac:dyDescent="0.2">
      <c r="A189" t="s">
        <v>101</v>
      </c>
      <c r="B189">
        <v>5</v>
      </c>
      <c r="C189" t="s">
        <v>406</v>
      </c>
      <c r="D189" t="n">
        <v>267.79998779296875</v>
      </c>
      <c r="E189">
        <v>255.69999694824219</v>
      </c>
      <c r="F189" s="22">
        <v>43437</v>
      </c>
      <c r="G189" s="22">
        <v>43461</v>
      </c>
      <c r="H189">
        <f t="shared" si="2"/>
        <v>24</v>
      </c>
      <c r="I189">
        <v>255</v>
      </c>
      <c r="J189" t="s">
        <v>436</v>
      </c>
      <c r="K189" t="s">
        <v>436</v>
      </c>
      <c r="L189" t="s">
        <v>436</v>
      </c>
      <c r="M189" t="s">
        <v>436</v>
      </c>
      <c r="N189" t="s">
        <v>436</v>
      </c>
      <c r="O189" t="s">
        <v>436</v>
      </c>
      <c r="P189" t="s">
        <v>436</v>
      </c>
      <c r="Q189" t="s">
        <v>436</v>
      </c>
      <c r="R189" t="s">
        <v>436</v>
      </c>
      <c r="S189" t="s">
        <v>436</v>
      </c>
      <c r="T189" t="s">
        <v>436</v>
      </c>
      <c r="U189">
        <f>VLOOKUP(A189,'MARGIN REQUIREMNT'!$A$3:$M$210,13,0)</f>
        <v>1.2852749999999999</v>
      </c>
    </row>
    <row r="190" spans="1:21" x14ac:dyDescent="0.2">
      <c r="A190" t="s">
        <v>101</v>
      </c>
      <c r="B190">
        <v>5</v>
      </c>
      <c r="C190" t="s">
        <v>407</v>
      </c>
      <c r="D190" t="n">
        <v>267.79998779296875</v>
      </c>
      <c r="E190">
        <v>255.69999694824219</v>
      </c>
      <c r="F190" s="22">
        <v>43437</v>
      </c>
      <c r="G190" s="22">
        <v>43461</v>
      </c>
      <c r="H190">
        <f t="shared" si="2"/>
        <v>24</v>
      </c>
      <c r="I190">
        <v>255</v>
      </c>
      <c r="J190" t="s">
        <v>436</v>
      </c>
      <c r="K190" t="s">
        <v>436</v>
      </c>
      <c r="L190" t="s">
        <v>436</v>
      </c>
      <c r="M190" t="s">
        <v>436</v>
      </c>
      <c r="N190" t="s">
        <v>436</v>
      </c>
      <c r="O190" t="s">
        <v>436</v>
      </c>
      <c r="P190" t="s">
        <v>436</v>
      </c>
      <c r="Q190" t="s">
        <v>436</v>
      </c>
      <c r="R190" t="s">
        <v>436</v>
      </c>
      <c r="S190" t="s">
        <v>436</v>
      </c>
      <c r="T190" t="s">
        <v>436</v>
      </c>
      <c r="U190">
        <f>VLOOKUP(A190,'MARGIN REQUIREMNT'!$A$3:$M$210,13,0)</f>
        <v>1.2852749999999999</v>
      </c>
    </row>
    <row r="191" spans="1:21" x14ac:dyDescent="0.2">
      <c r="A191" t="s">
        <v>102</v>
      </c>
      <c r="B191">
        <v>10</v>
      </c>
      <c r="C191" t="s">
        <v>406</v>
      </c>
      <c r="D191" t="n">
        <v>654.75</v>
      </c>
      <c r="E191">
        <v>672.45001220703125</v>
      </c>
      <c r="F191" s="22">
        <v>43437</v>
      </c>
      <c r="G191" s="22">
        <v>43461</v>
      </c>
      <c r="H191">
        <f t="shared" si="2"/>
        <v>24</v>
      </c>
      <c r="I191">
        <v>670</v>
      </c>
      <c r="J191">
        <v>22.25</v>
      </c>
      <c r="K191">
        <v>28</v>
      </c>
      <c r="L191">
        <v>48</v>
      </c>
      <c r="M191">
        <v>720.45001220703125</v>
      </c>
      <c r="N191">
        <v>768.45001220703125</v>
      </c>
      <c r="O191">
        <v>816.45001220703125</v>
      </c>
      <c r="P191">
        <v>770</v>
      </c>
      <c r="Q191">
        <v>820</v>
      </c>
      <c r="R191" t="s">
        <v>436</v>
      </c>
      <c r="S191" t="n">
        <v>0.05000000074505806</v>
      </c>
      <c r="T191" t="n">
        <v>790.0</v>
      </c>
      <c r="U191">
        <f>VLOOKUP(A191,'MARGIN REQUIREMNT'!$A$3:$M$210,13,0)</f>
        <v>3.2468249999999999</v>
      </c>
    </row>
    <row r="192" spans="1:21" x14ac:dyDescent="0.2">
      <c r="A192" t="s">
        <v>102</v>
      </c>
      <c r="B192">
        <v>10</v>
      </c>
      <c r="C192" t="s">
        <v>407</v>
      </c>
      <c r="D192" t="n">
        <v>654.75</v>
      </c>
      <c r="E192">
        <v>672.45001220703125</v>
      </c>
      <c r="F192" s="22">
        <v>43437</v>
      </c>
      <c r="G192" s="22">
        <v>43461</v>
      </c>
      <c r="H192">
        <f t="shared" si="2"/>
        <v>24</v>
      </c>
      <c r="I192">
        <v>670</v>
      </c>
      <c r="J192">
        <v>17.5</v>
      </c>
      <c r="K192">
        <v>30</v>
      </c>
      <c r="L192">
        <v>52</v>
      </c>
      <c r="M192">
        <v>620.45001220703125</v>
      </c>
      <c r="N192">
        <v>568.45001220703125</v>
      </c>
      <c r="O192">
        <v>516.45001220703125</v>
      </c>
      <c r="P192">
        <v>570</v>
      </c>
      <c r="Q192">
        <v>520</v>
      </c>
      <c r="R192" t="s">
        <v>436</v>
      </c>
      <c r="S192" t="n">
        <v>0.05000000074505806</v>
      </c>
      <c r="T192" t="n">
        <v>580.0</v>
      </c>
      <c r="U192">
        <f>VLOOKUP(A192,'MARGIN REQUIREMNT'!$A$3:$M$210,13,0)</f>
        <v>3.2468249999999999</v>
      </c>
    </row>
    <row r="193" spans="1:21" x14ac:dyDescent="0.2">
      <c r="A193" t="s">
        <v>103</v>
      </c>
      <c r="B193">
        <v>5</v>
      </c>
      <c r="C193" t="s">
        <v>406</v>
      </c>
      <c r="D193" t="n">
        <v>133.75</v>
      </c>
      <c r="E193">
        <v>132.85000610351562</v>
      </c>
      <c r="F193" s="22">
        <v>43437</v>
      </c>
      <c r="G193" s="22">
        <v>43461</v>
      </c>
      <c r="H193">
        <f t="shared" si="2"/>
        <v>24</v>
      </c>
      <c r="I193">
        <v>135</v>
      </c>
      <c r="J193">
        <v>4.5500001907348633</v>
      </c>
      <c r="K193">
        <v>39</v>
      </c>
      <c r="L193">
        <v>13</v>
      </c>
      <c r="M193">
        <v>145.85000610351562</v>
      </c>
      <c r="N193">
        <v>158.85000610351562</v>
      </c>
      <c r="O193">
        <v>171.85000610351562</v>
      </c>
      <c r="P193">
        <v>160</v>
      </c>
      <c r="Q193">
        <v>170</v>
      </c>
      <c r="R193" t="n">
        <v>0.05000000074505806</v>
      </c>
      <c r="S193" t="n">
        <v>0.05000000074505806</v>
      </c>
      <c r="T193" t="s">
        <v>437</v>
      </c>
      <c r="U193">
        <f>VLOOKUP(A193,'MARGIN REQUIREMNT'!$A$3:$M$210,13,0)</f>
        <v>0.89564999999999995</v>
      </c>
    </row>
    <row r="194" spans="1:21" x14ac:dyDescent="0.2">
      <c r="A194" t="s">
        <v>103</v>
      </c>
      <c r="B194">
        <v>5</v>
      </c>
      <c r="C194" t="s">
        <v>407</v>
      </c>
      <c r="D194" t="n">
        <v>133.75</v>
      </c>
      <c r="E194">
        <v>132.85000610351562</v>
      </c>
      <c r="F194" s="22">
        <v>43437</v>
      </c>
      <c r="G194" s="22">
        <v>43461</v>
      </c>
      <c r="H194">
        <f t="shared" si="2"/>
        <v>24</v>
      </c>
      <c r="I194">
        <v>135</v>
      </c>
      <c r="J194">
        <v>7.4499998092651367</v>
      </c>
      <c r="K194">
        <v>49</v>
      </c>
      <c r="L194">
        <v>17</v>
      </c>
      <c r="M194">
        <v>115.84999847412109</v>
      </c>
      <c r="N194">
        <v>98.849998474121094</v>
      </c>
      <c r="O194">
        <v>81.849998474121094</v>
      </c>
      <c r="P194">
        <v>100</v>
      </c>
      <c r="Q194">
        <v>80</v>
      </c>
      <c r="R194" t="s">
        <v>436</v>
      </c>
      <c r="S194" t="n">
        <v>0.05000000074505806</v>
      </c>
      <c r="T194" t="n">
        <v>120.0</v>
      </c>
      <c r="U194">
        <f>VLOOKUP(A194,'MARGIN REQUIREMNT'!$A$3:$M$210,13,0)</f>
        <v>0.89564999999999995</v>
      </c>
    </row>
    <row r="195" spans="1:21" x14ac:dyDescent="0.2">
      <c r="A195" t="s">
        <v>104</v>
      </c>
      <c r="B195">
        <v>5</v>
      </c>
      <c r="C195" t="s">
        <v>406</v>
      </c>
      <c r="D195" t="n">
        <v>157.89999389648438</v>
      </c>
      <c r="E195">
        <v>149.14999389648438</v>
      </c>
      <c r="F195" s="22">
        <v>43437</v>
      </c>
      <c r="G195" s="22">
        <v>43461</v>
      </c>
      <c r="H195">
        <f t="shared" si="2"/>
        <v>24</v>
      </c>
      <c r="I195">
        <v>150</v>
      </c>
      <c r="J195">
        <v>8</v>
      </c>
      <c r="K195">
        <v>52</v>
      </c>
      <c r="L195">
        <v>20</v>
      </c>
      <c r="M195">
        <v>169.14999389648438</v>
      </c>
      <c r="N195">
        <v>189.14999389648438</v>
      </c>
      <c r="O195">
        <v>209.14999389648438</v>
      </c>
      <c r="P195">
        <v>190</v>
      </c>
      <c r="Q195">
        <v>210</v>
      </c>
      <c r="R195" t="s">
        <v>436</v>
      </c>
      <c r="S195" t="n">
        <v>0.05000000074505806</v>
      </c>
      <c r="T195" t="n">
        <v>175.0</v>
      </c>
      <c r="U195">
        <f>VLOOKUP(A195,'MARGIN REQUIREMNT'!$A$3:$M$210,13,0)</f>
        <v>0.84397500000000003</v>
      </c>
    </row>
    <row r="196" spans="1:21" x14ac:dyDescent="0.2">
      <c r="A196" t="s">
        <v>104</v>
      </c>
      <c r="B196">
        <v>5</v>
      </c>
      <c r="C196" t="s">
        <v>407</v>
      </c>
      <c r="D196" t="n">
        <v>157.89999389648438</v>
      </c>
      <c r="E196">
        <v>149.14999389648438</v>
      </c>
      <c r="F196" s="22">
        <v>43437</v>
      </c>
      <c r="G196" s="22">
        <v>43461</v>
      </c>
      <c r="H196">
        <f t="shared" ref="H196:H259" si="3">G196-F196</f>
        <v>24</v>
      </c>
      <c r="I196">
        <v>150</v>
      </c>
      <c r="J196">
        <v>8.9499998092651367</v>
      </c>
      <c r="K196">
        <v>59</v>
      </c>
      <c r="L196">
        <v>23</v>
      </c>
      <c r="M196">
        <v>126.15000152587891</v>
      </c>
      <c r="N196">
        <v>103.15000152587891</v>
      </c>
      <c r="O196">
        <v>80.150001525878906</v>
      </c>
      <c r="P196">
        <v>105</v>
      </c>
      <c r="Q196">
        <v>80</v>
      </c>
      <c r="R196" t="s">
        <v>436</v>
      </c>
      <c r="S196" t="n">
        <v>0.05000000074505806</v>
      </c>
      <c r="T196" t="n">
        <v>135.0</v>
      </c>
      <c r="U196">
        <f>VLOOKUP(A196,'MARGIN REQUIREMNT'!$A$3:$M$210,13,0)</f>
        <v>0.84397500000000003</v>
      </c>
    </row>
    <row r="197" spans="1:21" x14ac:dyDescent="0.2">
      <c r="A197" t="s">
        <v>105</v>
      </c>
      <c r="B197">
        <v>5</v>
      </c>
      <c r="C197" t="s">
        <v>406</v>
      </c>
      <c r="D197" t="n">
        <v>281.3500061035156</v>
      </c>
      <c r="E197">
        <v>283.5</v>
      </c>
      <c r="F197" s="22">
        <v>43437</v>
      </c>
      <c r="G197" s="22">
        <v>43461</v>
      </c>
      <c r="H197">
        <f t="shared" si="3"/>
        <v>24</v>
      </c>
      <c r="I197">
        <v>285</v>
      </c>
      <c r="J197">
        <v>7.0500001907348633</v>
      </c>
      <c r="K197">
        <v>23</v>
      </c>
      <c r="L197">
        <v>17</v>
      </c>
      <c r="M197">
        <v>300.5</v>
      </c>
      <c r="N197">
        <v>317.5</v>
      </c>
      <c r="O197">
        <v>334.5</v>
      </c>
      <c r="P197">
        <v>320</v>
      </c>
      <c r="Q197">
        <v>335</v>
      </c>
      <c r="R197" t="n">
        <v>0.05000000074505806</v>
      </c>
      <c r="S197" t="n">
        <v>0.05000000074505806</v>
      </c>
      <c r="T197" t="n">
        <v>330.0</v>
      </c>
      <c r="U197">
        <f>VLOOKUP(A197,'MARGIN REQUIREMNT'!$A$3:$M$210,13,0)</f>
        <v>1.3877249999999999</v>
      </c>
    </row>
    <row r="198" spans="1:21" x14ac:dyDescent="0.2">
      <c r="A198" t="s">
        <v>105</v>
      </c>
      <c r="B198">
        <v>5</v>
      </c>
      <c r="C198" t="s">
        <v>407</v>
      </c>
      <c r="D198" t="n">
        <v>281.3500061035156</v>
      </c>
      <c r="E198">
        <v>283.5</v>
      </c>
      <c r="F198" s="22">
        <v>43437</v>
      </c>
      <c r="G198" s="22">
        <v>43461</v>
      </c>
      <c r="H198">
        <f t="shared" si="3"/>
        <v>24</v>
      </c>
      <c r="I198">
        <v>285</v>
      </c>
      <c r="J198">
        <v>7.1500000953674316</v>
      </c>
      <c r="K198">
        <v>25</v>
      </c>
      <c r="L198">
        <v>18</v>
      </c>
      <c r="M198">
        <v>265.5</v>
      </c>
      <c r="N198">
        <v>247.5</v>
      </c>
      <c r="O198">
        <v>229.5</v>
      </c>
      <c r="P198">
        <v>250</v>
      </c>
      <c r="Q198">
        <v>230</v>
      </c>
      <c r="R198" t="s">
        <v>436</v>
      </c>
      <c r="S198" t="n">
        <v>0.05000000074505806</v>
      </c>
      <c r="T198" t="n">
        <v>255.0</v>
      </c>
      <c r="U198">
        <f>VLOOKUP(A198,'MARGIN REQUIREMNT'!$A$3:$M$210,13,0)</f>
        <v>1.3877249999999999</v>
      </c>
    </row>
    <row r="199" spans="1:21" x14ac:dyDescent="0.2">
      <c r="A199" t="s">
        <v>106</v>
      </c>
      <c r="B199">
        <v>10</v>
      </c>
      <c r="C199" t="s">
        <v>406</v>
      </c>
      <c r="D199" t="n">
        <v>270.3999938964844</v>
      </c>
      <c r="E199">
        <v>306.45001220703125</v>
      </c>
      <c r="F199" s="22">
        <v>43437</v>
      </c>
      <c r="G199" s="22">
        <v>43461</v>
      </c>
      <c r="H199">
        <f t="shared" si="3"/>
        <v>24</v>
      </c>
      <c r="I199">
        <v>310</v>
      </c>
      <c r="J199">
        <v>23.799999237060547</v>
      </c>
      <c r="K199">
        <v>79</v>
      </c>
      <c r="L199">
        <v>62</v>
      </c>
      <c r="M199">
        <v>368.45001220703125</v>
      </c>
      <c r="N199">
        <v>430.45001220703125</v>
      </c>
      <c r="O199">
        <v>492.45001220703125</v>
      </c>
      <c r="P199">
        <v>430</v>
      </c>
      <c r="Q199">
        <v>490</v>
      </c>
      <c r="R199" t="s">
        <v>436</v>
      </c>
      <c r="S199" t="n">
        <v>0.05000000074505806</v>
      </c>
      <c r="T199" t="n">
        <v>400.0</v>
      </c>
      <c r="U199">
        <f>VLOOKUP(A199,'MARGIN REQUIREMNT'!$A$3:$M$210,13,0)</f>
        <v>1.6556654999999998</v>
      </c>
    </row>
    <row r="200" spans="1:21" x14ac:dyDescent="0.2">
      <c r="A200" t="s">
        <v>106</v>
      </c>
      <c r="B200">
        <v>10</v>
      </c>
      <c r="C200" t="s">
        <v>407</v>
      </c>
      <c r="D200" t="n">
        <v>270.3999938964844</v>
      </c>
      <c r="E200">
        <v>306.45001220703125</v>
      </c>
      <c r="F200" s="22">
        <v>43437</v>
      </c>
      <c r="G200" s="22">
        <v>43461</v>
      </c>
      <c r="H200">
        <f t="shared" si="3"/>
        <v>24</v>
      </c>
      <c r="I200">
        <v>310</v>
      </c>
      <c r="J200">
        <v>31.700000762939453</v>
      </c>
      <c r="K200">
        <v>98</v>
      </c>
      <c r="L200">
        <v>77</v>
      </c>
      <c r="M200">
        <v>229.44999694824219</v>
      </c>
      <c r="N200">
        <v>152.44999694824219</v>
      </c>
      <c r="O200">
        <v>75.449996948242188</v>
      </c>
      <c r="P200">
        <v>150</v>
      </c>
      <c r="Q200">
        <v>80</v>
      </c>
      <c r="R200" t="s">
        <v>436</v>
      </c>
      <c r="S200" t="n">
        <v>0.05000000074505806</v>
      </c>
      <c r="T200" t="n">
        <v>100.0</v>
      </c>
      <c r="U200">
        <f>VLOOKUP(A200,'MARGIN REQUIREMNT'!$A$3:$M$210,13,0)</f>
        <v>1.6556654999999998</v>
      </c>
    </row>
    <row r="201" spans="1:21" x14ac:dyDescent="0.2">
      <c r="A201" t="s">
        <v>107</v>
      </c>
      <c r="B201">
        <v>10</v>
      </c>
      <c r="C201" t="s">
        <v>406</v>
      </c>
      <c r="D201" t="n">
        <v>158.5</v>
      </c>
      <c r="E201">
        <v>162</v>
      </c>
      <c r="F201" s="22">
        <v>43437</v>
      </c>
      <c r="G201" s="22">
        <v>43461</v>
      </c>
      <c r="H201">
        <f t="shared" si="3"/>
        <v>24</v>
      </c>
      <c r="I201">
        <v>160</v>
      </c>
      <c r="J201">
        <v>10.350000381469727</v>
      </c>
      <c r="K201">
        <v>54</v>
      </c>
      <c r="L201">
        <v>22</v>
      </c>
      <c r="M201">
        <v>184</v>
      </c>
      <c r="N201">
        <v>206</v>
      </c>
      <c r="O201">
        <v>228</v>
      </c>
      <c r="P201">
        <v>210</v>
      </c>
      <c r="Q201">
        <v>230</v>
      </c>
      <c r="R201" t="s">
        <v>436</v>
      </c>
      <c r="S201" t="n">
        <v>0.05000000074505806</v>
      </c>
      <c r="T201" t="s">
        <v>437</v>
      </c>
      <c r="U201">
        <f>VLOOKUP(A201,'MARGIN REQUIREMNT'!$A$3:$M$210,13,0)</f>
        <v>1.0867482666666666</v>
      </c>
    </row>
    <row r="202" spans="1:21" x14ac:dyDescent="0.2">
      <c r="A202" t="s">
        <v>107</v>
      </c>
      <c r="B202">
        <v>10</v>
      </c>
      <c r="C202" t="s">
        <v>407</v>
      </c>
      <c r="D202" t="n">
        <v>158.5</v>
      </c>
      <c r="E202">
        <v>162</v>
      </c>
      <c r="F202" s="22">
        <v>43437</v>
      </c>
      <c r="G202" s="22">
        <v>43461</v>
      </c>
      <c r="H202">
        <f t="shared" si="3"/>
        <v>24</v>
      </c>
      <c r="I202">
        <v>160</v>
      </c>
      <c r="J202">
        <v>8.5</v>
      </c>
      <c r="K202">
        <v>61</v>
      </c>
      <c r="L202">
        <v>25</v>
      </c>
      <c r="M202">
        <v>137</v>
      </c>
      <c r="N202">
        <v>112</v>
      </c>
      <c r="O202">
        <v>87</v>
      </c>
      <c r="P202">
        <v>110</v>
      </c>
      <c r="Q202">
        <v>90</v>
      </c>
      <c r="R202" t="s">
        <v>436</v>
      </c>
      <c r="S202" t="n">
        <v>0.05000000074505806</v>
      </c>
      <c r="T202" t="n">
        <v>130.0</v>
      </c>
      <c r="U202">
        <f>VLOOKUP(A202,'MARGIN REQUIREMNT'!$A$3:$M$210,13,0)</f>
        <v>1.0867482666666666</v>
      </c>
    </row>
    <row r="203" spans="1:21" x14ac:dyDescent="0.2">
      <c r="A203" t="s">
        <v>108</v>
      </c>
      <c r="B203">
        <v>5</v>
      </c>
      <c r="C203" t="s">
        <v>406</v>
      </c>
      <c r="D203" t="n">
        <v>67.0</v>
      </c>
      <c r="E203">
        <v>67.099998474121094</v>
      </c>
      <c r="F203" s="22">
        <v>43437</v>
      </c>
      <c r="G203" s="22">
        <v>43461</v>
      </c>
      <c r="H203">
        <f t="shared" si="3"/>
        <v>24</v>
      </c>
      <c r="I203">
        <v>65</v>
      </c>
      <c r="J203">
        <v>5</v>
      </c>
      <c r="K203">
        <v>51</v>
      </c>
      <c r="L203">
        <v>9</v>
      </c>
      <c r="M203">
        <v>76.099998474121094</v>
      </c>
      <c r="N203">
        <v>85.099998474121094</v>
      </c>
      <c r="O203">
        <v>94.099998474121094</v>
      </c>
      <c r="P203">
        <v>85</v>
      </c>
      <c r="Q203">
        <v>95</v>
      </c>
      <c r="R203" t="s">
        <v>436</v>
      </c>
      <c r="S203" t="n">
        <v>0.05000000074505806</v>
      </c>
      <c r="T203" t="n">
        <v>90.0</v>
      </c>
      <c r="U203">
        <f>VLOOKUP(A203,'MARGIN REQUIREMNT'!$A$3:$M$210,13,0)</f>
        <v>0.425985</v>
      </c>
    </row>
    <row r="204" spans="1:21" x14ac:dyDescent="0.2">
      <c r="A204" t="s">
        <v>108</v>
      </c>
      <c r="B204">
        <v>5</v>
      </c>
      <c r="C204" t="s">
        <v>407</v>
      </c>
      <c r="D204" t="n">
        <v>67.0</v>
      </c>
      <c r="E204">
        <v>67.099998474121094</v>
      </c>
      <c r="F204" s="22">
        <v>43437</v>
      </c>
      <c r="G204" s="22">
        <v>43461</v>
      </c>
      <c r="H204">
        <f t="shared" si="3"/>
        <v>24</v>
      </c>
      <c r="I204">
        <v>65</v>
      </c>
      <c r="J204">
        <v>2.8499999046325684</v>
      </c>
      <c r="K204">
        <v>58</v>
      </c>
      <c r="L204">
        <v>10</v>
      </c>
      <c r="M204">
        <v>57.099998474121094</v>
      </c>
      <c r="N204">
        <v>47.099998474121094</v>
      </c>
      <c r="O204">
        <v>37.099998474121094</v>
      </c>
      <c r="P204">
        <v>45</v>
      </c>
      <c r="Q204">
        <v>35</v>
      </c>
      <c r="R204" t="s">
        <v>436</v>
      </c>
      <c r="S204" t="n">
        <v>0.05000000074505806</v>
      </c>
      <c r="T204" t="n">
        <v>60.0</v>
      </c>
      <c r="U204">
        <f>VLOOKUP(A204,'MARGIN REQUIREMNT'!$A$3:$M$210,13,0)</f>
        <v>0.425985</v>
      </c>
    </row>
    <row r="205" spans="1:21" x14ac:dyDescent="0.2">
      <c r="A205" t="s">
        <v>109</v>
      </c>
      <c r="B205">
        <v>1</v>
      </c>
      <c r="C205" t="s">
        <v>406</v>
      </c>
      <c r="D205" t="n">
        <v>7.650000095367432</v>
      </c>
      <c r="E205">
        <v>6.8499999046325684</v>
      </c>
      <c r="F205" s="22">
        <v>43437</v>
      </c>
      <c r="G205" s="22">
        <v>43461</v>
      </c>
      <c r="H205">
        <f t="shared" si="3"/>
        <v>24</v>
      </c>
      <c r="I205">
        <v>7</v>
      </c>
      <c r="J205">
        <v>0.60000002384185791</v>
      </c>
      <c r="K205">
        <v>96</v>
      </c>
      <c r="L205">
        <v>2</v>
      </c>
      <c r="M205">
        <v>8.8500003814697266</v>
      </c>
      <c r="N205">
        <v>10.850000381469727</v>
      </c>
      <c r="O205">
        <v>12.850000381469727</v>
      </c>
      <c r="P205">
        <v>11</v>
      </c>
      <c r="Q205">
        <v>13</v>
      </c>
      <c r="R205" t="s">
        <v>436</v>
      </c>
      <c r="S205" t="n">
        <v>0.05000000074505806</v>
      </c>
      <c r="T205" t="s">
        <v>437</v>
      </c>
      <c r="U205">
        <f>VLOOKUP(A205,'MARGIN REQUIREMNT'!$A$3:$M$210,13,0)</f>
        <v>5.0172000000000001E-2</v>
      </c>
    </row>
    <row r="206" spans="1:21" x14ac:dyDescent="0.2">
      <c r="A206" t="s">
        <v>109</v>
      </c>
      <c r="B206">
        <v>1</v>
      </c>
      <c r="C206" t="s">
        <v>407</v>
      </c>
      <c r="D206" t="n">
        <v>7.650000095367432</v>
      </c>
      <c r="E206">
        <v>6.8499999046325684</v>
      </c>
      <c r="F206" s="22">
        <v>43437</v>
      </c>
      <c r="G206" s="22">
        <v>43461</v>
      </c>
      <c r="H206">
        <f t="shared" si="3"/>
        <v>24</v>
      </c>
      <c r="I206">
        <v>7</v>
      </c>
      <c r="J206">
        <v>0.64999997615814209</v>
      </c>
      <c r="K206">
        <v>88</v>
      </c>
      <c r="L206">
        <v>2</v>
      </c>
      <c r="M206">
        <v>4.8499999046325684</v>
      </c>
      <c r="N206">
        <v>2.8499999046325684</v>
      </c>
      <c r="O206">
        <v>0.85000002384185791</v>
      </c>
      <c r="P206">
        <v>3</v>
      </c>
      <c r="Q206">
        <v>1</v>
      </c>
      <c r="R206" t="s">
        <v>436</v>
      </c>
      <c r="S206" t="n">
        <v>0.8500000238418579</v>
      </c>
      <c r="T206" t="n">
        <v>8.0</v>
      </c>
      <c r="U206">
        <f>VLOOKUP(A206,'MARGIN REQUIREMNT'!$A$3:$M$210,13,0)</f>
        <v>5.0172000000000001E-2</v>
      </c>
    </row>
    <row r="207" spans="1:21" x14ac:dyDescent="0.2">
      <c r="A207" t="s">
        <v>110</v>
      </c>
      <c r="B207">
        <v>10</v>
      </c>
      <c r="C207" t="s">
        <v>406</v>
      </c>
      <c r="D207" t="n">
        <v>293.0</v>
      </c>
      <c r="E207">
        <v>316.10000610351562</v>
      </c>
      <c r="F207" s="22">
        <v>43437</v>
      </c>
      <c r="G207" s="22">
        <v>43461</v>
      </c>
      <c r="H207">
        <f t="shared" si="3"/>
        <v>24</v>
      </c>
      <c r="I207">
        <v>320</v>
      </c>
      <c r="J207">
        <v>12.399999618530273</v>
      </c>
      <c r="K207">
        <v>42</v>
      </c>
      <c r="L207">
        <v>34</v>
      </c>
      <c r="M207">
        <v>350.10000610351562</v>
      </c>
      <c r="N207">
        <v>384.10000610351562</v>
      </c>
      <c r="O207">
        <v>418.10000610351562</v>
      </c>
      <c r="P207">
        <v>380</v>
      </c>
      <c r="Q207">
        <v>420</v>
      </c>
      <c r="R207" t="n">
        <v>0.05000000074505806</v>
      </c>
      <c r="S207" t="n">
        <v>0.10000000149011612</v>
      </c>
      <c r="T207" t="s">
        <v>437</v>
      </c>
      <c r="U207">
        <f>VLOOKUP(A207,'MARGIN REQUIREMNT'!$A$3:$M$210,13,0)</f>
        <v>1.728375</v>
      </c>
    </row>
    <row r="208" spans="1:21" x14ac:dyDescent="0.2">
      <c r="A208" t="s">
        <v>110</v>
      </c>
      <c r="B208">
        <v>10</v>
      </c>
      <c r="C208" t="s">
        <v>407</v>
      </c>
      <c r="D208" t="n">
        <v>293.0</v>
      </c>
      <c r="E208">
        <v>316.10000610351562</v>
      </c>
      <c r="F208" s="22">
        <v>43437</v>
      </c>
      <c r="G208" s="22">
        <v>43461</v>
      </c>
      <c r="H208">
        <f t="shared" si="3"/>
        <v>24</v>
      </c>
      <c r="I208">
        <v>320</v>
      </c>
      <c r="J208">
        <v>15.100000381469727</v>
      </c>
      <c r="K208">
        <v>43</v>
      </c>
      <c r="L208">
        <v>35</v>
      </c>
      <c r="M208">
        <v>281.10000610351562</v>
      </c>
      <c r="N208">
        <v>246.10000610351562</v>
      </c>
      <c r="O208">
        <v>211.10000610351562</v>
      </c>
      <c r="P208">
        <v>250</v>
      </c>
      <c r="Q208">
        <v>210</v>
      </c>
      <c r="R208" t="s">
        <v>436</v>
      </c>
      <c r="S208" t="n">
        <v>0.05000000074505806</v>
      </c>
      <c r="T208" t="n">
        <v>260.0</v>
      </c>
      <c r="U208">
        <f>VLOOKUP(A208,'MARGIN REQUIREMNT'!$A$3:$M$210,13,0)</f>
        <v>1.728375</v>
      </c>
    </row>
    <row r="209" spans="1:21" x14ac:dyDescent="0.2">
      <c r="A209" t="s">
        <v>111</v>
      </c>
      <c r="B209">
        <v>10</v>
      </c>
      <c r="C209" t="s">
        <v>406</v>
      </c>
      <c r="D209" t="n">
        <v>1233.9000244140625</v>
      </c>
      <c r="E209">
        <v>1321</v>
      </c>
      <c r="F209" s="22">
        <v>43437</v>
      </c>
      <c r="G209" s="22">
        <v>43461</v>
      </c>
      <c r="H209">
        <f t="shared" si="3"/>
        <v>24</v>
      </c>
      <c r="I209">
        <v>1320</v>
      </c>
      <c r="J209">
        <v>54.049999237060547</v>
      </c>
      <c r="K209">
        <v>36</v>
      </c>
      <c r="L209">
        <v>122</v>
      </c>
      <c r="M209">
        <v>1443</v>
      </c>
      <c r="N209">
        <v>1565</v>
      </c>
      <c r="O209">
        <v>1687</v>
      </c>
      <c r="P209">
        <v>1570</v>
      </c>
      <c r="Q209">
        <v>1690</v>
      </c>
      <c r="R209" t="s">
        <v>436</v>
      </c>
      <c r="S209" t="n">
        <v>0.20000000298023224</v>
      </c>
      <c r="T209" t="n">
        <v>1600.0</v>
      </c>
      <c r="U209">
        <f>VLOOKUP(A209,'MARGIN REQUIREMNT'!$A$3:$M$210,13,0)</f>
        <v>5.5613999999999999</v>
      </c>
    </row>
    <row r="210" spans="1:21" x14ac:dyDescent="0.2">
      <c r="A210" t="s">
        <v>111</v>
      </c>
      <c r="B210">
        <v>10</v>
      </c>
      <c r="C210" t="s">
        <v>407</v>
      </c>
      <c r="D210" t="n">
        <v>1233.9000244140625</v>
      </c>
      <c r="E210">
        <v>1321</v>
      </c>
      <c r="F210" s="22">
        <v>43437</v>
      </c>
      <c r="G210" s="22">
        <v>43461</v>
      </c>
      <c r="H210">
        <f t="shared" si="3"/>
        <v>24</v>
      </c>
      <c r="I210">
        <v>1320</v>
      </c>
      <c r="J210">
        <v>50.549999237060547</v>
      </c>
      <c r="K210">
        <v>41</v>
      </c>
      <c r="L210">
        <v>139</v>
      </c>
      <c r="M210">
        <v>1182</v>
      </c>
      <c r="N210">
        <v>1043</v>
      </c>
      <c r="O210">
        <v>904</v>
      </c>
      <c r="P210">
        <v>1040</v>
      </c>
      <c r="Q210">
        <v>900</v>
      </c>
      <c r="R210" t="n">
        <v>0.10000000149011612</v>
      </c>
      <c r="S210" t="n">
        <v>0.15000000596046448</v>
      </c>
      <c r="T210" t="n">
        <v>1000.0</v>
      </c>
      <c r="U210">
        <f>VLOOKUP(A210,'MARGIN REQUIREMNT'!$A$3:$M$210,13,0)</f>
        <v>5.5613999999999999</v>
      </c>
    </row>
    <row r="211" spans="1:21" x14ac:dyDescent="0.2">
      <c r="A211" t="s">
        <v>112</v>
      </c>
      <c r="B211">
        <v>10</v>
      </c>
      <c r="C211" t="s">
        <v>406</v>
      </c>
      <c r="D211" t="n">
        <v>509.0</v>
      </c>
      <c r="E211">
        <v>489.10000610351562</v>
      </c>
      <c r="F211" s="22">
        <v>43437</v>
      </c>
      <c r="G211" s="22">
        <v>43461</v>
      </c>
      <c r="H211">
        <f t="shared" si="3"/>
        <v>24</v>
      </c>
      <c r="I211">
        <v>490</v>
      </c>
      <c r="J211">
        <v>26</v>
      </c>
      <c r="K211">
        <v>49</v>
      </c>
      <c r="L211">
        <v>61</v>
      </c>
      <c r="M211">
        <v>550.0999755859375</v>
      </c>
      <c r="N211">
        <v>611.0999755859375</v>
      </c>
      <c r="O211">
        <v>672.0999755859375</v>
      </c>
      <c r="P211">
        <v>610</v>
      </c>
      <c r="Q211">
        <v>670</v>
      </c>
      <c r="R211" t="s">
        <v>436</v>
      </c>
      <c r="S211" t="n">
        <v>0.10000000149011612</v>
      </c>
      <c r="T211" t="n">
        <v>560.0</v>
      </c>
      <c r="U211">
        <f>VLOOKUP(A211,'MARGIN REQUIREMNT'!$A$3:$M$210,13,0)</f>
        <v>3.2379036428571428</v>
      </c>
    </row>
    <row r="212" spans="1:21" x14ac:dyDescent="0.2">
      <c r="A212" t="s">
        <v>112</v>
      </c>
      <c r="B212">
        <v>10</v>
      </c>
      <c r="C212" t="s">
        <v>407</v>
      </c>
      <c r="D212" t="n">
        <v>509.0</v>
      </c>
      <c r="E212">
        <v>489.10000610351562</v>
      </c>
      <c r="F212" s="22">
        <v>43437</v>
      </c>
      <c r="G212" s="22">
        <v>43461</v>
      </c>
      <c r="H212">
        <f t="shared" si="3"/>
        <v>24</v>
      </c>
      <c r="I212">
        <v>490</v>
      </c>
      <c r="J212">
        <v>25.5</v>
      </c>
      <c r="K212">
        <v>54</v>
      </c>
      <c r="L212">
        <v>68</v>
      </c>
      <c r="M212">
        <v>421.10000610351562</v>
      </c>
      <c r="N212">
        <v>353.10000610351562</v>
      </c>
      <c r="O212">
        <v>285.10000610351562</v>
      </c>
      <c r="P212">
        <v>350</v>
      </c>
      <c r="Q212">
        <v>290</v>
      </c>
      <c r="R212" t="s">
        <v>436</v>
      </c>
      <c r="S212" t="n">
        <v>0.05000000074505806</v>
      </c>
      <c r="T212" t="n">
        <v>380.0</v>
      </c>
      <c r="U212">
        <f>VLOOKUP(A212,'MARGIN REQUIREMNT'!$A$3:$M$210,13,0)</f>
        <v>3.2379036428571428</v>
      </c>
    </row>
    <row r="213" spans="1:21" x14ac:dyDescent="0.2">
      <c r="A213" t="s">
        <v>114</v>
      </c>
      <c r="B213">
        <v>20</v>
      </c>
      <c r="C213" t="s">
        <v>406</v>
      </c>
      <c r="D213" t="n">
        <v>1238.8499755859375</v>
      </c>
      <c r="E213">
        <v>1227</v>
      </c>
      <c r="F213" s="22">
        <v>43437</v>
      </c>
      <c r="G213" s="22">
        <v>43461</v>
      </c>
      <c r="H213">
        <f t="shared" si="3"/>
        <v>24</v>
      </c>
      <c r="I213">
        <v>1220</v>
      </c>
      <c r="J213">
        <v>39.25</v>
      </c>
      <c r="K213">
        <v>25</v>
      </c>
      <c r="L213">
        <v>79</v>
      </c>
      <c r="M213">
        <v>1306</v>
      </c>
      <c r="N213">
        <v>1385</v>
      </c>
      <c r="O213">
        <v>1464</v>
      </c>
      <c r="P213">
        <v>1380</v>
      </c>
      <c r="Q213">
        <v>1460</v>
      </c>
      <c r="R213" t="n">
        <v>0.05000000074505806</v>
      </c>
      <c r="S213" t="n">
        <v>0.05000000074505806</v>
      </c>
      <c r="T213" t="s">
        <v>437</v>
      </c>
      <c r="U213">
        <f>VLOOKUP(A213,'MARGIN REQUIREMNT'!$A$3:$M$210,13,0)</f>
        <v>5.550675</v>
      </c>
    </row>
    <row r="214" spans="1:21" x14ac:dyDescent="0.2">
      <c r="A214" t="s">
        <v>114</v>
      </c>
      <c r="B214">
        <v>20</v>
      </c>
      <c r="C214" t="s">
        <v>407</v>
      </c>
      <c r="D214" t="n">
        <v>1238.8499755859375</v>
      </c>
      <c r="E214">
        <v>1227</v>
      </c>
      <c r="F214" s="22">
        <v>43437</v>
      </c>
      <c r="G214" s="22">
        <v>43461</v>
      </c>
      <c r="H214">
        <f t="shared" si="3"/>
        <v>24</v>
      </c>
      <c r="I214">
        <v>1220</v>
      </c>
      <c r="J214">
        <v>30.5</v>
      </c>
      <c r="K214">
        <v>30</v>
      </c>
      <c r="L214">
        <v>94</v>
      </c>
      <c r="M214">
        <v>1133</v>
      </c>
      <c r="N214">
        <v>1039</v>
      </c>
      <c r="O214">
        <v>945</v>
      </c>
      <c r="P214">
        <v>1040</v>
      </c>
      <c r="Q214">
        <v>940</v>
      </c>
      <c r="R214" t="n">
        <v>0.05000000074505806</v>
      </c>
      <c r="S214" t="n">
        <v>0.05000000074505806</v>
      </c>
      <c r="T214" t="n">
        <v>1000.0</v>
      </c>
      <c r="U214">
        <f>VLOOKUP(A214,'MARGIN REQUIREMNT'!$A$3:$M$210,13,0)</f>
        <v>5.550675</v>
      </c>
    </row>
    <row r="215" spans="1:21" x14ac:dyDescent="0.2">
      <c r="A215" t="s">
        <v>115</v>
      </c>
      <c r="B215">
        <v>10</v>
      </c>
      <c r="C215" t="s">
        <v>406</v>
      </c>
      <c r="D215" t="n">
        <v>220.0</v>
      </c>
      <c r="E215">
        <v>211.89999389648438</v>
      </c>
      <c r="F215" s="22">
        <v>43437</v>
      </c>
      <c r="G215" s="22">
        <v>43461</v>
      </c>
      <c r="H215">
        <f t="shared" si="3"/>
        <v>24</v>
      </c>
      <c r="I215">
        <v>210</v>
      </c>
      <c r="J215">
        <v>10.100000381469727</v>
      </c>
      <c r="K215">
        <v>46</v>
      </c>
      <c r="L215">
        <v>25</v>
      </c>
      <c r="M215">
        <v>236.89999389648438</v>
      </c>
      <c r="N215">
        <v>261.89999389648438</v>
      </c>
      <c r="O215">
        <v>286.89999389648438</v>
      </c>
      <c r="P215">
        <v>260</v>
      </c>
      <c r="Q215">
        <v>290</v>
      </c>
      <c r="R215" t="s">
        <v>436</v>
      </c>
      <c r="S215" t="n">
        <v>0.05000000074505806</v>
      </c>
      <c r="T215" t="n">
        <v>240.0</v>
      </c>
      <c r="U215">
        <f>VLOOKUP(A215,'MARGIN REQUIREMNT'!$A$3:$M$210,13,0)</f>
        <v>1.1190066666666667</v>
      </c>
    </row>
    <row r="216" spans="1:21" x14ac:dyDescent="0.2">
      <c r="A216" t="s">
        <v>115</v>
      </c>
      <c r="B216">
        <v>10</v>
      </c>
      <c r="C216" t="s">
        <v>407</v>
      </c>
      <c r="D216" t="n">
        <v>220.0</v>
      </c>
      <c r="E216">
        <v>211.89999389648438</v>
      </c>
      <c r="F216" s="22">
        <v>43437</v>
      </c>
      <c r="G216" s="22">
        <v>43461</v>
      </c>
      <c r="H216">
        <f t="shared" si="3"/>
        <v>24</v>
      </c>
      <c r="I216">
        <v>210</v>
      </c>
      <c r="J216">
        <v>7.5</v>
      </c>
      <c r="K216">
        <v>41</v>
      </c>
      <c r="L216">
        <v>22</v>
      </c>
      <c r="M216">
        <v>189.89999389648438</v>
      </c>
      <c r="N216">
        <v>167.89999389648438</v>
      </c>
      <c r="O216">
        <v>145.89999389648438</v>
      </c>
      <c r="P216">
        <v>170</v>
      </c>
      <c r="Q216">
        <v>150</v>
      </c>
      <c r="R216" t="n">
        <v>0.05000000074505806</v>
      </c>
      <c r="S216" t="n">
        <v>0.05000000074505806</v>
      </c>
      <c r="T216" t="n">
        <v>170.0</v>
      </c>
      <c r="U216">
        <f>VLOOKUP(A216,'MARGIN REQUIREMNT'!$A$3:$M$210,13,0)</f>
        <v>1.1190066666666667</v>
      </c>
    </row>
    <row r="217" spans="1:21" x14ac:dyDescent="0.2">
      <c r="A217" t="s">
        <v>116</v>
      </c>
      <c r="B217">
        <v>10</v>
      </c>
      <c r="C217" t="s">
        <v>406</v>
      </c>
      <c r="D217" t="n">
        <v>578.5499877929688</v>
      </c>
      <c r="E217">
        <v>540</v>
      </c>
      <c r="F217" s="22">
        <v>43437</v>
      </c>
      <c r="G217" s="22">
        <v>43461</v>
      </c>
      <c r="H217">
        <f t="shared" si="3"/>
        <v>24</v>
      </c>
      <c r="I217">
        <v>540</v>
      </c>
      <c r="J217">
        <v>23.700000762939453</v>
      </c>
      <c r="K217">
        <v>39</v>
      </c>
      <c r="L217">
        <v>54</v>
      </c>
      <c r="M217">
        <v>594</v>
      </c>
      <c r="N217">
        <v>648</v>
      </c>
      <c r="O217">
        <v>702</v>
      </c>
      <c r="P217">
        <v>650</v>
      </c>
      <c r="Q217">
        <v>700</v>
      </c>
      <c r="R217" t="s">
        <v>436</v>
      </c>
      <c r="S217" t="n">
        <v>0.20000000298023224</v>
      </c>
      <c r="T217" t="n">
        <v>620.0</v>
      </c>
      <c r="U217">
        <f>VLOOKUP(A217,'MARGIN REQUIREMNT'!$A$3:$M$210,13,0)</f>
        <v>2.6066699999999998</v>
      </c>
    </row>
    <row r="218" spans="1:21" x14ac:dyDescent="0.2">
      <c r="A218" t="s">
        <v>116</v>
      </c>
      <c r="B218">
        <v>10</v>
      </c>
      <c r="C218" t="s">
        <v>407</v>
      </c>
      <c r="D218" t="n">
        <v>578.5499877929688</v>
      </c>
      <c r="E218">
        <v>540</v>
      </c>
      <c r="F218" s="22">
        <v>43437</v>
      </c>
      <c r="G218" s="22">
        <v>43461</v>
      </c>
      <c r="H218">
        <f t="shared" si="3"/>
        <v>24</v>
      </c>
      <c r="I218">
        <v>540</v>
      </c>
      <c r="J218">
        <v>29.799999237060547</v>
      </c>
      <c r="K218">
        <v>57</v>
      </c>
      <c r="L218">
        <v>79</v>
      </c>
      <c r="M218">
        <v>461</v>
      </c>
      <c r="N218">
        <v>382</v>
      </c>
      <c r="O218">
        <v>303</v>
      </c>
      <c r="P218">
        <v>380</v>
      </c>
      <c r="Q218">
        <v>300</v>
      </c>
      <c r="R218" t="s">
        <v>436</v>
      </c>
      <c r="S218" t="n">
        <v>0.10000000149011612</v>
      </c>
      <c r="T218" t="n">
        <v>420.0</v>
      </c>
      <c r="U218">
        <f>VLOOKUP(A218,'MARGIN REQUIREMNT'!$A$3:$M$210,13,0)</f>
        <v>2.6066699999999998</v>
      </c>
    </row>
    <row r="219" spans="1:21" x14ac:dyDescent="0.2">
      <c r="A219" t="s">
        <v>117</v>
      </c>
      <c r="B219">
        <v>5</v>
      </c>
      <c r="C219" t="s">
        <v>406</v>
      </c>
      <c r="D219" t="n">
        <v>110.55000305175781</v>
      </c>
      <c r="E219">
        <v>105.05000305175781</v>
      </c>
      <c r="F219" s="22">
        <v>43437</v>
      </c>
      <c r="G219" s="22">
        <v>43461</v>
      </c>
      <c r="H219">
        <f t="shared" si="3"/>
        <v>24</v>
      </c>
      <c r="I219">
        <v>105</v>
      </c>
      <c r="J219">
        <v>4.1500000953674316</v>
      </c>
      <c r="K219">
        <v>35</v>
      </c>
      <c r="L219">
        <v>9</v>
      </c>
      <c r="M219">
        <v>114.05000305175781</v>
      </c>
      <c r="N219">
        <v>123.05000305175781</v>
      </c>
      <c r="O219">
        <v>132.05000305175781</v>
      </c>
      <c r="P219">
        <v>125</v>
      </c>
      <c r="Q219">
        <v>130</v>
      </c>
      <c r="R219" t="s">
        <v>436</v>
      </c>
      <c r="S219" t="n">
        <v>0.05000000074505806</v>
      </c>
      <c r="T219" t="n">
        <v>120.0</v>
      </c>
      <c r="U219">
        <f>VLOOKUP(A219,'MARGIN REQUIREMNT'!$A$3:$M$210,13,0)</f>
        <v>0.51082499999999997</v>
      </c>
    </row>
    <row r="220" spans="1:21" x14ac:dyDescent="0.2">
      <c r="A220" t="s">
        <v>117</v>
      </c>
      <c r="B220">
        <v>5</v>
      </c>
      <c r="C220" t="s">
        <v>407</v>
      </c>
      <c r="D220" t="n">
        <v>110.55000305175781</v>
      </c>
      <c r="E220">
        <v>105.05000305175781</v>
      </c>
      <c r="F220" s="22">
        <v>43437</v>
      </c>
      <c r="G220" s="22">
        <v>43461</v>
      </c>
      <c r="H220">
        <f t="shared" si="3"/>
        <v>24</v>
      </c>
      <c r="I220">
        <v>105</v>
      </c>
      <c r="J220">
        <v>3.7000000476837158</v>
      </c>
      <c r="K220">
        <v>38</v>
      </c>
      <c r="L220">
        <v>10</v>
      </c>
      <c r="M220">
        <v>95.050003051757812</v>
      </c>
      <c r="N220">
        <v>85.050003051757812</v>
      </c>
      <c r="O220">
        <v>75.050003051757812</v>
      </c>
      <c r="P220">
        <v>85</v>
      </c>
      <c r="Q220">
        <v>75</v>
      </c>
      <c r="R220" t="s">
        <v>436</v>
      </c>
      <c r="S220" t="n">
        <v>0.05000000074505806</v>
      </c>
      <c r="T220" t="n">
        <v>90.0</v>
      </c>
      <c r="U220">
        <f>VLOOKUP(A220,'MARGIN REQUIREMNT'!$A$3:$M$210,13,0)</f>
        <v>0.51082499999999997</v>
      </c>
    </row>
    <row r="221" spans="1:21" x14ac:dyDescent="0.2">
      <c r="A221" t="s">
        <v>118</v>
      </c>
      <c r="B221">
        <v>5</v>
      </c>
      <c r="C221" t="s">
        <v>406</v>
      </c>
      <c r="D221" t="s">
        <v>436</v>
      </c>
      <c r="E221" t="s">
        <v>436</v>
      </c>
      <c r="F221" s="22">
        <v>43437</v>
      </c>
      <c r="G221" s="22">
        <v>43461</v>
      </c>
      <c r="H221">
        <f t="shared" si="3"/>
        <v>24</v>
      </c>
      <c r="I221" t="s">
        <v>436</v>
      </c>
      <c r="J221" t="s">
        <v>436</v>
      </c>
      <c r="K221" t="s">
        <v>436</v>
      </c>
      <c r="L221" t="s">
        <v>436</v>
      </c>
      <c r="M221" t="s">
        <v>436</v>
      </c>
      <c r="N221" t="s">
        <v>436</v>
      </c>
      <c r="O221" t="s">
        <v>436</v>
      </c>
      <c r="P221" t="s">
        <v>436</v>
      </c>
      <c r="Q221" t="s">
        <v>436</v>
      </c>
      <c r="R221" t="s">
        <v>436</v>
      </c>
      <c r="S221" t="s">
        <v>436</v>
      </c>
      <c r="T221" t="s">
        <v>436</v>
      </c>
      <c r="U221">
        <f>VLOOKUP(A221,'MARGIN REQUIREMNT'!$A$3:$M$210,13,0)</f>
        <v>0.76019999999999999</v>
      </c>
    </row>
    <row r="222" spans="1:21" x14ac:dyDescent="0.2">
      <c r="A222" t="s">
        <v>118</v>
      </c>
      <c r="B222">
        <v>5</v>
      </c>
      <c r="C222" t="s">
        <v>407</v>
      </c>
      <c r="D222" t="s">
        <v>436</v>
      </c>
      <c r="E222" t="s">
        <v>436</v>
      </c>
      <c r="F222" s="22">
        <v>43437</v>
      </c>
      <c r="G222" s="22">
        <v>43461</v>
      </c>
      <c r="H222">
        <f t="shared" si="3"/>
        <v>24</v>
      </c>
      <c r="I222" t="s">
        <v>436</v>
      </c>
      <c r="J222" t="s">
        <v>436</v>
      </c>
      <c r="K222" t="s">
        <v>436</v>
      </c>
      <c r="L222" t="s">
        <v>436</v>
      </c>
      <c r="M222" t="s">
        <v>436</v>
      </c>
      <c r="N222" t="s">
        <v>436</v>
      </c>
      <c r="O222" t="s">
        <v>436</v>
      </c>
      <c r="P222" t="s">
        <v>436</v>
      </c>
      <c r="Q222" t="s">
        <v>436</v>
      </c>
      <c r="R222" t="s">
        <v>436</v>
      </c>
      <c r="S222" t="s">
        <v>436</v>
      </c>
      <c r="T222" t="s">
        <v>436</v>
      </c>
      <c r="U222">
        <f>VLOOKUP(A222,'MARGIN REQUIREMNT'!$A$3:$M$210,13,0)</f>
        <v>0.76019999999999999</v>
      </c>
    </row>
    <row r="223" spans="1:21" x14ac:dyDescent="0.2">
      <c r="A223" t="s">
        <v>119</v>
      </c>
      <c r="B223">
        <v>10</v>
      </c>
      <c r="C223" t="s">
        <v>406</v>
      </c>
      <c r="D223" t="n">
        <v>477.8500061035156</v>
      </c>
      <c r="E223">
        <v>447</v>
      </c>
      <c r="F223" s="22">
        <v>43437</v>
      </c>
      <c r="G223" s="22">
        <v>43461</v>
      </c>
      <c r="H223">
        <f t="shared" si="3"/>
        <v>24</v>
      </c>
      <c r="I223">
        <v>450</v>
      </c>
      <c r="J223">
        <v>17.200000762939453</v>
      </c>
      <c r="K223">
        <v>37</v>
      </c>
      <c r="L223">
        <v>42</v>
      </c>
      <c r="M223">
        <v>489</v>
      </c>
      <c r="N223">
        <v>531</v>
      </c>
      <c r="O223">
        <v>573</v>
      </c>
      <c r="P223">
        <v>530</v>
      </c>
      <c r="Q223">
        <v>570</v>
      </c>
      <c r="R223" t="n">
        <v>0.05000000074505806</v>
      </c>
      <c r="S223" t="n">
        <v>0.10000000149011612</v>
      </c>
      <c r="T223" t="n">
        <v>560.0</v>
      </c>
      <c r="U223">
        <f>VLOOKUP(A223,'MARGIN REQUIREMNT'!$A$3:$M$210,13,0)</f>
        <v>2.1094499999999998</v>
      </c>
    </row>
    <row r="224" spans="1:21" x14ac:dyDescent="0.2">
      <c r="A224" t="s">
        <v>119</v>
      </c>
      <c r="B224">
        <v>10</v>
      </c>
      <c r="C224" t="s">
        <v>407</v>
      </c>
      <c r="D224" t="n">
        <v>477.8500061035156</v>
      </c>
      <c r="E224">
        <v>447</v>
      </c>
      <c r="F224" s="22">
        <v>43437</v>
      </c>
      <c r="G224" s="22">
        <v>43461</v>
      </c>
      <c r="H224">
        <f t="shared" si="3"/>
        <v>24</v>
      </c>
      <c r="I224">
        <v>450</v>
      </c>
      <c r="J224">
        <v>17.399999618530273</v>
      </c>
      <c r="K224">
        <v>38</v>
      </c>
      <c r="L224">
        <v>44</v>
      </c>
      <c r="M224">
        <v>403</v>
      </c>
      <c r="N224">
        <v>359</v>
      </c>
      <c r="O224">
        <v>315</v>
      </c>
      <c r="P224">
        <v>360</v>
      </c>
      <c r="Q224">
        <v>320</v>
      </c>
      <c r="R224" t="s">
        <v>436</v>
      </c>
      <c r="S224" t="n">
        <v>0.05000000074505806</v>
      </c>
      <c r="T224" t="n">
        <v>420.0</v>
      </c>
      <c r="U224">
        <f>VLOOKUP(A224,'MARGIN REQUIREMNT'!$A$3:$M$210,13,0)</f>
        <v>2.1094499999999998</v>
      </c>
    </row>
    <row r="225" spans="1:21" x14ac:dyDescent="0.2">
      <c r="A225" t="s">
        <v>120</v>
      </c>
      <c r="B225">
        <v>20</v>
      </c>
      <c r="C225" t="s">
        <v>406</v>
      </c>
      <c r="D225" t="n">
        <v>1426.0999755859375</v>
      </c>
      <c r="E225">
        <v>1426.550048828125</v>
      </c>
      <c r="F225" s="22">
        <v>43437</v>
      </c>
      <c r="G225" s="22">
        <v>43461</v>
      </c>
      <c r="H225">
        <f t="shared" si="3"/>
        <v>24</v>
      </c>
      <c r="I225">
        <v>1420</v>
      </c>
      <c r="J225">
        <v>38</v>
      </c>
      <c r="K225">
        <v>19</v>
      </c>
      <c r="L225">
        <v>69</v>
      </c>
      <c r="M225">
        <v>1495.550048828125</v>
      </c>
      <c r="N225">
        <v>1564.550048828125</v>
      </c>
      <c r="O225">
        <v>1633.550048828125</v>
      </c>
      <c r="P225">
        <v>1560</v>
      </c>
      <c r="Q225">
        <v>1640</v>
      </c>
      <c r="R225" t="s">
        <v>436</v>
      </c>
      <c r="S225" t="n">
        <v>0.05000000074505806</v>
      </c>
      <c r="T225" t="n">
        <v>1580.0</v>
      </c>
      <c r="U225">
        <f>VLOOKUP(A225,'MARGIN REQUIREMNT'!$A$3:$M$210,13,0)</f>
        <v>6.6598504000000007</v>
      </c>
    </row>
    <row r="226" spans="1:21" x14ac:dyDescent="0.2">
      <c r="A226" t="s">
        <v>120</v>
      </c>
      <c r="B226">
        <v>20</v>
      </c>
      <c r="C226" t="s">
        <v>407</v>
      </c>
      <c r="D226" t="n">
        <v>1426.0999755859375</v>
      </c>
      <c r="E226">
        <v>1426.550048828125</v>
      </c>
      <c r="F226" s="22">
        <v>43437</v>
      </c>
      <c r="G226" s="22">
        <v>43461</v>
      </c>
      <c r="H226">
        <f t="shared" si="3"/>
        <v>24</v>
      </c>
      <c r="I226">
        <v>1420</v>
      </c>
      <c r="J226">
        <v>27.850000381469727</v>
      </c>
      <c r="K226">
        <v>26</v>
      </c>
      <c r="L226">
        <v>95</v>
      </c>
      <c r="M226">
        <v>1331.550048828125</v>
      </c>
      <c r="N226">
        <v>1236.550048828125</v>
      </c>
      <c r="O226">
        <v>1141.550048828125</v>
      </c>
      <c r="P226">
        <v>1240</v>
      </c>
      <c r="Q226">
        <v>1140</v>
      </c>
      <c r="R226" t="s">
        <v>436</v>
      </c>
      <c r="S226" t="n">
        <v>0.05000000074505806</v>
      </c>
      <c r="T226" t="n">
        <v>1200.0</v>
      </c>
      <c r="U226">
        <f>VLOOKUP(A226,'MARGIN REQUIREMNT'!$A$3:$M$210,13,0)</f>
        <v>6.6598504000000007</v>
      </c>
    </row>
    <row r="227" spans="1:21" x14ac:dyDescent="0.2">
      <c r="A227" t="s">
        <v>121</v>
      </c>
      <c r="B227">
        <v>20</v>
      </c>
      <c r="C227" t="s">
        <v>406</v>
      </c>
      <c r="D227" t="n">
        <v>839.7000122070312</v>
      </c>
      <c r="E227">
        <v>904.29998779296875</v>
      </c>
      <c r="F227" s="22">
        <v>43437</v>
      </c>
      <c r="G227" s="22">
        <v>43461</v>
      </c>
      <c r="H227">
        <f t="shared" si="3"/>
        <v>24</v>
      </c>
      <c r="I227">
        <v>900</v>
      </c>
      <c r="J227">
        <v>31.049999237060547</v>
      </c>
      <c r="K227">
        <v>32</v>
      </c>
      <c r="L227">
        <v>74</v>
      </c>
      <c r="M227">
        <v>978.29998779296875</v>
      </c>
      <c r="N227">
        <v>1052.300048828125</v>
      </c>
      <c r="O227">
        <v>1126.300048828125</v>
      </c>
      <c r="P227">
        <v>1060</v>
      </c>
      <c r="Q227">
        <v>1120</v>
      </c>
      <c r="R227" t="n">
        <v>0.05000000074505806</v>
      </c>
      <c r="S227" t="n">
        <v>0.05000000074505806</v>
      </c>
      <c r="T227" t="n">
        <v>1100.0</v>
      </c>
      <c r="U227">
        <f>VLOOKUP(A227,'MARGIN REQUIREMNT'!$A$3:$M$210,13,0)</f>
        <v>4.168425</v>
      </c>
    </row>
    <row r="228" spans="1:21" x14ac:dyDescent="0.2">
      <c r="A228" t="s">
        <v>121</v>
      </c>
      <c r="B228">
        <v>20</v>
      </c>
      <c r="C228" t="s">
        <v>407</v>
      </c>
      <c r="D228" t="n">
        <v>839.7000122070312</v>
      </c>
      <c r="E228">
        <v>904.29998779296875</v>
      </c>
      <c r="F228" s="22">
        <v>43437</v>
      </c>
      <c r="G228" s="22">
        <v>43461</v>
      </c>
      <c r="H228">
        <f t="shared" si="3"/>
        <v>24</v>
      </c>
      <c r="I228">
        <v>900</v>
      </c>
      <c r="J228">
        <v>32</v>
      </c>
      <c r="K228">
        <v>37</v>
      </c>
      <c r="L228">
        <v>86</v>
      </c>
      <c r="M228">
        <v>818.29998779296875</v>
      </c>
      <c r="N228">
        <v>732.29998779296875</v>
      </c>
      <c r="O228">
        <v>646.29998779296875</v>
      </c>
      <c r="P228">
        <v>740</v>
      </c>
      <c r="Q228">
        <v>640</v>
      </c>
      <c r="R228" t="n">
        <v>0.05000000074505806</v>
      </c>
      <c r="S228" t="n">
        <v>0.05000000074505806</v>
      </c>
      <c r="T228" t="n">
        <v>700.0</v>
      </c>
      <c r="U228">
        <f>VLOOKUP(A228,'MARGIN REQUIREMNT'!$A$3:$M$210,13,0)</f>
        <v>4.168425</v>
      </c>
    </row>
    <row r="229" spans="1:21" x14ac:dyDescent="0.2">
      <c r="A229" t="s">
        <v>122</v>
      </c>
      <c r="B229">
        <v>10</v>
      </c>
      <c r="C229" t="s">
        <v>406</v>
      </c>
      <c r="D229" t="s">
        <v>436</v>
      </c>
      <c r="E229" t="s">
        <v>436</v>
      </c>
      <c r="F229" s="22">
        <v>43437</v>
      </c>
      <c r="G229" s="22">
        <v>43461</v>
      </c>
      <c r="H229">
        <f t="shared" si="3"/>
        <v>24</v>
      </c>
      <c r="I229" t="s">
        <v>436</v>
      </c>
      <c r="J229" t="s">
        <v>436</v>
      </c>
      <c r="K229" t="s">
        <v>436</v>
      </c>
      <c r="L229" t="s">
        <v>436</v>
      </c>
      <c r="M229" t="s">
        <v>436</v>
      </c>
      <c r="N229" t="s">
        <v>436</v>
      </c>
      <c r="O229" t="s">
        <v>436</v>
      </c>
      <c r="P229" t="s">
        <v>436</v>
      </c>
      <c r="Q229" t="s">
        <v>436</v>
      </c>
      <c r="R229" t="s">
        <v>436</v>
      </c>
      <c r="S229" t="s">
        <v>436</v>
      </c>
      <c r="T229" t="s">
        <v>436</v>
      </c>
      <c r="U229">
        <f>VLOOKUP(A229,'MARGIN REQUIREMNT'!$A$3:$M$210,13,0)</f>
        <v>3.8376749999999999</v>
      </c>
    </row>
    <row r="230" spans="1:21" x14ac:dyDescent="0.2">
      <c r="A230" t="s">
        <v>122</v>
      </c>
      <c r="B230">
        <v>10</v>
      </c>
      <c r="C230" t="s">
        <v>407</v>
      </c>
      <c r="D230" t="s">
        <v>436</v>
      </c>
      <c r="E230" t="s">
        <v>436</v>
      </c>
      <c r="F230" s="22">
        <v>43437</v>
      </c>
      <c r="G230" s="22">
        <v>43461</v>
      </c>
      <c r="H230">
        <f t="shared" si="3"/>
        <v>24</v>
      </c>
      <c r="I230" t="s">
        <v>436</v>
      </c>
      <c r="J230" t="s">
        <v>436</v>
      </c>
      <c r="K230" t="s">
        <v>436</v>
      </c>
      <c r="L230" t="s">
        <v>436</v>
      </c>
      <c r="M230" t="s">
        <v>436</v>
      </c>
      <c r="N230" t="s">
        <v>436</v>
      </c>
      <c r="O230" t="s">
        <v>436</v>
      </c>
      <c r="P230" t="s">
        <v>436</v>
      </c>
      <c r="Q230" t="s">
        <v>436</v>
      </c>
      <c r="R230" t="s">
        <v>436</v>
      </c>
      <c r="S230" t="s">
        <v>436</v>
      </c>
      <c r="T230" t="s">
        <v>436</v>
      </c>
      <c r="U230">
        <f>VLOOKUP(A230,'MARGIN REQUIREMNT'!$A$3:$M$210,13,0)</f>
        <v>3.8376749999999999</v>
      </c>
    </row>
    <row r="231" spans="1:21" x14ac:dyDescent="0.2">
      <c r="A231" t="s">
        <v>123</v>
      </c>
      <c r="B231">
        <v>10</v>
      </c>
      <c r="C231" t="s">
        <v>406</v>
      </c>
      <c r="D231" t="s">
        <v>436</v>
      </c>
      <c r="E231" t="s">
        <v>436</v>
      </c>
      <c r="F231" s="22">
        <v>43437</v>
      </c>
      <c r="G231" s="22">
        <v>43461</v>
      </c>
      <c r="H231">
        <f t="shared" si="3"/>
        <v>24</v>
      </c>
      <c r="I231" t="s">
        <v>436</v>
      </c>
      <c r="J231" t="s">
        <v>436</v>
      </c>
      <c r="K231" t="s">
        <v>436</v>
      </c>
      <c r="L231" t="s">
        <v>436</v>
      </c>
      <c r="M231" t="s">
        <v>436</v>
      </c>
      <c r="N231" t="s">
        <v>436</v>
      </c>
      <c r="O231" t="s">
        <v>436</v>
      </c>
      <c r="P231" t="s">
        <v>436</v>
      </c>
      <c r="Q231" t="s">
        <v>436</v>
      </c>
      <c r="R231" t="s">
        <v>436</v>
      </c>
      <c r="S231" t="s">
        <v>436</v>
      </c>
      <c r="T231" t="s">
        <v>436</v>
      </c>
      <c r="U231">
        <f>VLOOKUP(A231,'MARGIN REQUIREMNT'!$A$3:$M$210,13,0)</f>
        <v>2.4278251200000001</v>
      </c>
    </row>
    <row r="232" spans="1:21" x14ac:dyDescent="0.2">
      <c r="A232" t="s">
        <v>123</v>
      </c>
      <c r="B232">
        <v>10</v>
      </c>
      <c r="C232" t="s">
        <v>407</v>
      </c>
      <c r="D232" t="s">
        <v>436</v>
      </c>
      <c r="E232" t="s">
        <v>436</v>
      </c>
      <c r="F232" s="22">
        <v>43437</v>
      </c>
      <c r="G232" s="22">
        <v>43461</v>
      </c>
      <c r="H232">
        <f t="shared" si="3"/>
        <v>24</v>
      </c>
      <c r="I232" t="s">
        <v>436</v>
      </c>
      <c r="J232" t="s">
        <v>436</v>
      </c>
      <c r="K232" t="s">
        <v>436</v>
      </c>
      <c r="L232" t="s">
        <v>436</v>
      </c>
      <c r="M232" t="s">
        <v>436</v>
      </c>
      <c r="N232" t="s">
        <v>436</v>
      </c>
      <c r="O232" t="s">
        <v>436</v>
      </c>
      <c r="P232" t="s">
        <v>436</v>
      </c>
      <c r="Q232" t="s">
        <v>436</v>
      </c>
      <c r="R232" t="s">
        <v>436</v>
      </c>
      <c r="S232" t="s">
        <v>436</v>
      </c>
      <c r="T232" t="s">
        <v>436</v>
      </c>
      <c r="U232">
        <f>VLOOKUP(A232,'MARGIN REQUIREMNT'!$A$3:$M$210,13,0)</f>
        <v>2.4278251200000001</v>
      </c>
    </row>
    <row r="233" spans="1:21" x14ac:dyDescent="0.2">
      <c r="A233" t="s">
        <v>124</v>
      </c>
      <c r="B233">
        <v>1</v>
      </c>
      <c r="C233" t="s">
        <v>406</v>
      </c>
      <c r="D233" t="n">
        <v>89.9000015258789</v>
      </c>
      <c r="E233">
        <v>85</v>
      </c>
      <c r="F233" s="22">
        <v>43437</v>
      </c>
      <c r="G233" s="22">
        <v>43461</v>
      </c>
      <c r="H233">
        <f t="shared" si="3"/>
        <v>24</v>
      </c>
      <c r="I233">
        <v>85</v>
      </c>
      <c r="J233">
        <v>4.5500001907348633</v>
      </c>
      <c r="K233">
        <v>50</v>
      </c>
      <c r="L233">
        <v>11</v>
      </c>
      <c r="M233">
        <v>96</v>
      </c>
      <c r="N233">
        <v>107</v>
      </c>
      <c r="O233">
        <v>118</v>
      </c>
      <c r="P233">
        <v>107</v>
      </c>
      <c r="Q233">
        <v>118</v>
      </c>
      <c r="R233" t="s">
        <v>436</v>
      </c>
      <c r="S233" t="n">
        <v>0.05000000074505806</v>
      </c>
      <c r="T233" t="n">
        <v>98.0</v>
      </c>
      <c r="U233">
        <f>VLOOKUP(A233,'MARGIN REQUIREMNT'!$A$3:$M$210,13,0)</f>
        <v>0.40552500000000002</v>
      </c>
    </row>
    <row r="234" spans="1:21" x14ac:dyDescent="0.2">
      <c r="A234" t="s">
        <v>124</v>
      </c>
      <c r="B234">
        <v>1</v>
      </c>
      <c r="C234" t="s">
        <v>407</v>
      </c>
      <c r="D234" t="n">
        <v>89.9000015258789</v>
      </c>
      <c r="E234">
        <v>85</v>
      </c>
      <c r="F234" s="22">
        <v>43437</v>
      </c>
      <c r="G234" s="22">
        <v>43461</v>
      </c>
      <c r="H234">
        <f t="shared" si="3"/>
        <v>24</v>
      </c>
      <c r="I234">
        <v>85</v>
      </c>
      <c r="J234" t="s">
        <v>436</v>
      </c>
      <c r="K234" t="s">
        <v>436</v>
      </c>
      <c r="L234" t="s">
        <v>436</v>
      </c>
      <c r="M234" t="s">
        <v>436</v>
      </c>
      <c r="N234" t="s">
        <v>436</v>
      </c>
      <c r="O234" t="s">
        <v>436</v>
      </c>
      <c r="P234" t="s">
        <v>436</v>
      </c>
      <c r="Q234" t="s">
        <v>436</v>
      </c>
      <c r="R234" t="s">
        <v>436</v>
      </c>
      <c r="S234" t="s">
        <v>436</v>
      </c>
      <c r="T234" t="s">
        <v>436</v>
      </c>
      <c r="U234">
        <f>VLOOKUP(A234,'MARGIN REQUIREMNT'!$A$3:$M$210,13,0)</f>
        <v>0.40552500000000002</v>
      </c>
    </row>
    <row r="235" spans="1:21" x14ac:dyDescent="0.2">
      <c r="A235" t="s">
        <v>125</v>
      </c>
      <c r="B235">
        <v>10</v>
      </c>
      <c r="C235" t="s">
        <v>406</v>
      </c>
      <c r="D235" t="n">
        <v>376.6000061035156</v>
      </c>
      <c r="E235">
        <v>361.70001220703125</v>
      </c>
      <c r="F235" s="22">
        <v>43437</v>
      </c>
      <c r="G235" s="22">
        <v>43461</v>
      </c>
      <c r="H235">
        <f t="shared" si="3"/>
        <v>24</v>
      </c>
      <c r="I235">
        <v>360</v>
      </c>
      <c r="J235">
        <v>13.25</v>
      </c>
      <c r="K235">
        <v>30</v>
      </c>
      <c r="L235">
        <v>28</v>
      </c>
      <c r="M235">
        <v>389.70001220703125</v>
      </c>
      <c r="N235">
        <v>417.70001220703125</v>
      </c>
      <c r="O235">
        <v>445.70001220703125</v>
      </c>
      <c r="P235">
        <v>420</v>
      </c>
      <c r="Q235">
        <v>450</v>
      </c>
      <c r="R235" t="s">
        <v>436</v>
      </c>
      <c r="S235" t="n">
        <v>0.05000000074505806</v>
      </c>
      <c r="T235" t="n">
        <v>410.0</v>
      </c>
      <c r="U235">
        <f>VLOOKUP(A235,'MARGIN REQUIREMNT'!$A$3:$M$210,13,0)</f>
        <v>1.6551</v>
      </c>
    </row>
    <row r="236" spans="1:21" x14ac:dyDescent="0.2">
      <c r="A236" t="s">
        <v>125</v>
      </c>
      <c r="B236">
        <v>10</v>
      </c>
      <c r="C236" t="s">
        <v>407</v>
      </c>
      <c r="D236" t="n">
        <v>376.6000061035156</v>
      </c>
      <c r="E236">
        <v>361.70001220703125</v>
      </c>
      <c r="F236" s="22">
        <v>43437</v>
      </c>
      <c r="G236" s="22">
        <v>43461</v>
      </c>
      <c r="H236">
        <f t="shared" si="3"/>
        <v>24</v>
      </c>
      <c r="I236">
        <v>360</v>
      </c>
      <c r="J236">
        <v>11.350000381469727</v>
      </c>
      <c r="K236">
        <v>36</v>
      </c>
      <c r="L236">
        <v>33</v>
      </c>
      <c r="M236">
        <v>328.70001220703125</v>
      </c>
      <c r="N236">
        <v>295.70001220703125</v>
      </c>
      <c r="O236">
        <v>262.70001220703125</v>
      </c>
      <c r="P236">
        <v>300</v>
      </c>
      <c r="Q236">
        <v>260</v>
      </c>
      <c r="R236" t="s">
        <v>436</v>
      </c>
      <c r="S236" t="n">
        <v>0.05000000074505806</v>
      </c>
      <c r="T236" t="n">
        <v>270.0</v>
      </c>
      <c r="U236">
        <f>VLOOKUP(A236,'MARGIN REQUIREMNT'!$A$3:$M$210,13,0)</f>
        <v>1.6551</v>
      </c>
    </row>
    <row r="237" spans="1:21" x14ac:dyDescent="0.2">
      <c r="A237" t="s">
        <v>126</v>
      </c>
      <c r="B237">
        <v>100</v>
      </c>
      <c r="C237" t="s">
        <v>406</v>
      </c>
      <c r="D237" t="n">
        <v>7493.9501953125</v>
      </c>
      <c r="E237">
        <v>7773.7998046875</v>
      </c>
      <c r="F237" s="22">
        <v>43437</v>
      </c>
      <c r="G237" s="22">
        <v>43461</v>
      </c>
      <c r="H237">
        <f t="shared" si="3"/>
        <v>24</v>
      </c>
      <c r="I237">
        <v>7800</v>
      </c>
      <c r="J237">
        <v>201</v>
      </c>
      <c r="K237">
        <v>24</v>
      </c>
      <c r="L237">
        <v>478</v>
      </c>
      <c r="M237">
        <v>8251.7998046875</v>
      </c>
      <c r="N237">
        <v>8729.7998046875</v>
      </c>
      <c r="O237">
        <v>9207.7998046875</v>
      </c>
      <c r="P237">
        <v>8700</v>
      </c>
      <c r="Q237">
        <v>9200</v>
      </c>
      <c r="R237" t="n">
        <v>0.550000011920929</v>
      </c>
      <c r="S237" t="n">
        <v>0.10000000149011612</v>
      </c>
      <c r="T237" t="s">
        <v>437</v>
      </c>
      <c r="U237">
        <f>VLOOKUP(A237,'MARGIN REQUIREMNT'!$A$3:$M$210,13,0)</f>
        <v>34.956223999999999</v>
      </c>
    </row>
    <row r="238" spans="1:21" x14ac:dyDescent="0.2">
      <c r="A238" t="s">
        <v>126</v>
      </c>
      <c r="B238">
        <v>100</v>
      </c>
      <c r="C238" t="s">
        <v>407</v>
      </c>
      <c r="D238" t="n">
        <v>7493.9501953125</v>
      </c>
      <c r="E238">
        <v>7773.7998046875</v>
      </c>
      <c r="F238" s="22">
        <v>43437</v>
      </c>
      <c r="G238" s="22">
        <v>43461</v>
      </c>
      <c r="H238">
        <f t="shared" si="3"/>
        <v>24</v>
      </c>
      <c r="I238">
        <v>7800</v>
      </c>
      <c r="J238">
        <v>220</v>
      </c>
      <c r="K238">
        <v>29</v>
      </c>
      <c r="L238">
        <v>578</v>
      </c>
      <c r="M238">
        <v>7195.7998046875</v>
      </c>
      <c r="N238">
        <v>6617.7998046875</v>
      </c>
      <c r="O238">
        <v>6039.7998046875</v>
      </c>
      <c r="P238">
        <v>6600</v>
      </c>
      <c r="Q238">
        <v>6000</v>
      </c>
      <c r="R238" t="s">
        <v>436</v>
      </c>
      <c r="S238" t="n">
        <v>3.0</v>
      </c>
      <c r="T238" t="n">
        <v>6400.0</v>
      </c>
      <c r="U238">
        <f>VLOOKUP(A238,'MARGIN REQUIREMNT'!$A$3:$M$210,13,0)</f>
        <v>34.956223999999999</v>
      </c>
    </row>
    <row r="239" spans="1:21" x14ac:dyDescent="0.2">
      <c r="A239" t="s">
        <v>127</v>
      </c>
      <c r="B239">
        <v>10</v>
      </c>
      <c r="C239" t="s">
        <v>406</v>
      </c>
      <c r="D239" t="n">
        <v>632.0</v>
      </c>
      <c r="E239">
        <v>671</v>
      </c>
      <c r="F239" s="22">
        <v>43437</v>
      </c>
      <c r="G239" s="22">
        <v>43461</v>
      </c>
      <c r="H239">
        <f t="shared" si="3"/>
        <v>24</v>
      </c>
      <c r="I239">
        <v>670</v>
      </c>
      <c r="J239">
        <v>26.200000762939453</v>
      </c>
      <c r="K239">
        <v>33</v>
      </c>
      <c r="L239">
        <v>57</v>
      </c>
      <c r="M239">
        <v>728</v>
      </c>
      <c r="N239">
        <v>785</v>
      </c>
      <c r="O239">
        <v>842</v>
      </c>
      <c r="P239">
        <v>790</v>
      </c>
      <c r="Q239">
        <v>840</v>
      </c>
      <c r="R239" t="s">
        <v>436</v>
      </c>
      <c r="S239" t="n">
        <v>0.05000000074505806</v>
      </c>
      <c r="T239" t="n">
        <v>750.0</v>
      </c>
      <c r="U239">
        <f>VLOOKUP(A239,'MARGIN REQUIREMNT'!$A$3:$M$210,13,0)</f>
        <v>3.0172620000000001</v>
      </c>
    </row>
    <row r="240" spans="1:21" x14ac:dyDescent="0.2">
      <c r="A240" t="s">
        <v>127</v>
      </c>
      <c r="B240">
        <v>10</v>
      </c>
      <c r="C240" t="s">
        <v>407</v>
      </c>
      <c r="D240" t="n">
        <v>632.0</v>
      </c>
      <c r="E240">
        <v>671</v>
      </c>
      <c r="F240" s="22">
        <v>43437</v>
      </c>
      <c r="G240" s="22">
        <v>43461</v>
      </c>
      <c r="H240">
        <f t="shared" si="3"/>
        <v>24</v>
      </c>
      <c r="I240">
        <v>670</v>
      </c>
      <c r="J240">
        <v>27.25</v>
      </c>
      <c r="K240">
        <v>44</v>
      </c>
      <c r="L240">
        <v>76</v>
      </c>
      <c r="M240">
        <v>595</v>
      </c>
      <c r="N240">
        <v>519</v>
      </c>
      <c r="O240">
        <v>443</v>
      </c>
      <c r="P240">
        <v>520</v>
      </c>
      <c r="Q240">
        <v>440</v>
      </c>
      <c r="R240" t="s">
        <v>436</v>
      </c>
      <c r="S240" t="n">
        <v>0.05000000074505806</v>
      </c>
      <c r="T240" t="n">
        <v>560.0</v>
      </c>
      <c r="U240">
        <f>VLOOKUP(A240,'MARGIN REQUIREMNT'!$A$3:$M$210,13,0)</f>
        <v>3.0172620000000001</v>
      </c>
    </row>
    <row r="241" spans="1:21" x14ac:dyDescent="0.2">
      <c r="A241" t="s">
        <v>128</v>
      </c>
      <c r="B241">
        <v>20</v>
      </c>
      <c r="C241" t="s">
        <v>406</v>
      </c>
      <c r="D241" t="n">
        <v>723.6500244140625</v>
      </c>
      <c r="E241">
        <v>726.1500244140625</v>
      </c>
      <c r="F241" s="22">
        <v>43437</v>
      </c>
      <c r="G241" s="22">
        <v>43461</v>
      </c>
      <c r="H241">
        <f t="shared" si="3"/>
        <v>24</v>
      </c>
      <c r="I241">
        <v>720</v>
      </c>
      <c r="J241">
        <v>34.900001525878906</v>
      </c>
      <c r="K241">
        <v>38</v>
      </c>
      <c r="L241">
        <v>71</v>
      </c>
      <c r="M241">
        <v>797.1500244140625</v>
      </c>
      <c r="N241">
        <v>868.1500244140625</v>
      </c>
      <c r="O241">
        <v>939.1500244140625</v>
      </c>
      <c r="P241">
        <v>860</v>
      </c>
      <c r="Q241">
        <v>940</v>
      </c>
      <c r="R241" t="s">
        <v>436</v>
      </c>
      <c r="S241" t="n">
        <v>0.10000000149011612</v>
      </c>
      <c r="T241" t="n">
        <v>900.0</v>
      </c>
      <c r="U241">
        <f>VLOOKUP(A241,'MARGIN REQUIREMNT'!$A$3:$M$210,13,0)</f>
        <v>4.6475249999999999</v>
      </c>
    </row>
    <row r="242" spans="1:21" x14ac:dyDescent="0.2">
      <c r="A242" t="s">
        <v>128</v>
      </c>
      <c r="B242">
        <v>20</v>
      </c>
      <c r="C242" t="s">
        <v>407</v>
      </c>
      <c r="D242" t="n">
        <v>723.6500244140625</v>
      </c>
      <c r="E242">
        <v>726.1500244140625</v>
      </c>
      <c r="F242" s="22">
        <v>43437</v>
      </c>
      <c r="G242" s="22">
        <v>43461</v>
      </c>
      <c r="H242">
        <f t="shared" si="3"/>
        <v>24</v>
      </c>
      <c r="I242">
        <v>720</v>
      </c>
      <c r="J242">
        <v>24.350000381469727</v>
      </c>
      <c r="K242">
        <v>41</v>
      </c>
      <c r="L242">
        <v>76</v>
      </c>
      <c r="M242">
        <v>650.1500244140625</v>
      </c>
      <c r="N242">
        <v>574.1500244140625</v>
      </c>
      <c r="O242">
        <v>498.14999389648438</v>
      </c>
      <c r="P242">
        <v>580</v>
      </c>
      <c r="Q242">
        <v>500</v>
      </c>
      <c r="R242" t="s">
        <v>436</v>
      </c>
      <c r="S242" t="n">
        <v>0.05000000074505806</v>
      </c>
      <c r="T242" t="n">
        <v>660.0</v>
      </c>
      <c r="U242">
        <f>VLOOKUP(A242,'MARGIN REQUIREMNT'!$A$3:$M$210,13,0)</f>
        <v>4.6475249999999999</v>
      </c>
    </row>
    <row r="243" spans="1:21" x14ac:dyDescent="0.2">
      <c r="A243" t="s">
        <v>129</v>
      </c>
      <c r="B243">
        <v>10</v>
      </c>
      <c r="C243" t="s">
        <v>406</v>
      </c>
      <c r="D243" t="n">
        <v>436.0</v>
      </c>
      <c r="E243">
        <v>439</v>
      </c>
      <c r="F243" s="22">
        <v>43437</v>
      </c>
      <c r="G243" s="22">
        <v>43461</v>
      </c>
      <c r="H243">
        <f t="shared" si="3"/>
        <v>24</v>
      </c>
      <c r="I243">
        <v>440</v>
      </c>
      <c r="J243">
        <v>22.899999618530273</v>
      </c>
      <c r="K243">
        <v>52</v>
      </c>
      <c r="L243">
        <v>59</v>
      </c>
      <c r="M243">
        <v>498</v>
      </c>
      <c r="N243">
        <v>557</v>
      </c>
      <c r="O243">
        <v>616</v>
      </c>
      <c r="P243">
        <v>560</v>
      </c>
      <c r="Q243">
        <v>620</v>
      </c>
      <c r="R243" t="s">
        <v>436</v>
      </c>
      <c r="S243" t="n">
        <v>0.10000000149011612</v>
      </c>
      <c r="T243" t="n">
        <v>500.0</v>
      </c>
      <c r="U243">
        <f>VLOOKUP(A243,'MARGIN REQUIREMNT'!$A$3:$M$210,13,0)</f>
        <v>2.0842499999999999</v>
      </c>
    </row>
    <row r="244" spans="1:21" x14ac:dyDescent="0.2">
      <c r="A244" t="s">
        <v>129</v>
      </c>
      <c r="B244">
        <v>10</v>
      </c>
      <c r="C244" t="s">
        <v>407</v>
      </c>
      <c r="D244" t="n">
        <v>436.0</v>
      </c>
      <c r="E244">
        <v>439</v>
      </c>
      <c r="F244" s="22">
        <v>43437</v>
      </c>
      <c r="G244" s="22">
        <v>43461</v>
      </c>
      <c r="H244">
        <f t="shared" si="3"/>
        <v>24</v>
      </c>
      <c r="I244">
        <v>440</v>
      </c>
      <c r="J244">
        <v>18.200000762939453</v>
      </c>
      <c r="K244">
        <v>40</v>
      </c>
      <c r="L244">
        <v>45</v>
      </c>
      <c r="M244">
        <v>394</v>
      </c>
      <c r="N244">
        <v>349</v>
      </c>
      <c r="O244">
        <v>304</v>
      </c>
      <c r="P244">
        <v>350</v>
      </c>
      <c r="Q244">
        <v>300</v>
      </c>
      <c r="R244" t="s">
        <v>436</v>
      </c>
      <c r="S244" t="n">
        <v>0.10000000149011612</v>
      </c>
      <c r="T244" t="n">
        <v>380.0</v>
      </c>
      <c r="U244">
        <f>VLOOKUP(A244,'MARGIN REQUIREMNT'!$A$3:$M$210,13,0)</f>
        <v>2.0842499999999999</v>
      </c>
    </row>
    <row r="245" spans="1:21" x14ac:dyDescent="0.2">
      <c r="A245" t="s">
        <v>131</v>
      </c>
      <c r="B245">
        <v>20</v>
      </c>
      <c r="C245" t="s">
        <v>406</v>
      </c>
      <c r="D245" t="n">
        <v>860.7999877929688</v>
      </c>
      <c r="E245">
        <v>894.5</v>
      </c>
      <c r="F245" s="22">
        <v>43437</v>
      </c>
      <c r="G245" s="22">
        <v>43461</v>
      </c>
      <c r="H245">
        <f t="shared" si="3"/>
        <v>24</v>
      </c>
      <c r="I245">
        <v>900</v>
      </c>
      <c r="J245">
        <v>38</v>
      </c>
      <c r="K245">
        <v>42</v>
      </c>
      <c r="L245">
        <v>96</v>
      </c>
      <c r="M245">
        <v>990.5</v>
      </c>
      <c r="N245">
        <v>1086.5</v>
      </c>
      <c r="O245">
        <v>1182.5</v>
      </c>
      <c r="P245">
        <v>1080</v>
      </c>
      <c r="Q245">
        <v>1180</v>
      </c>
      <c r="R245" t="s">
        <v>436</v>
      </c>
      <c r="S245" t="n">
        <v>0.10000000149011612</v>
      </c>
      <c r="T245" t="n">
        <v>1020.0</v>
      </c>
      <c r="U245">
        <f>VLOOKUP(A245,'MARGIN REQUIREMNT'!$A$3:$M$210,13,0)</f>
        <v>4.8050999999999995</v>
      </c>
    </row>
    <row r="246" spans="1:21" x14ac:dyDescent="0.2">
      <c r="A246" t="s">
        <v>131</v>
      </c>
      <c r="B246">
        <v>20</v>
      </c>
      <c r="C246" t="s">
        <v>407</v>
      </c>
      <c r="D246" t="n">
        <v>860.7999877929688</v>
      </c>
      <c r="E246">
        <v>894.5</v>
      </c>
      <c r="F246" s="22">
        <v>43437</v>
      </c>
      <c r="G246" s="22">
        <v>43461</v>
      </c>
      <c r="H246">
        <f t="shared" si="3"/>
        <v>24</v>
      </c>
      <c r="I246">
        <v>900</v>
      </c>
      <c r="J246">
        <v>42.549999237060547</v>
      </c>
      <c r="K246">
        <v>46</v>
      </c>
      <c r="L246">
        <v>105</v>
      </c>
      <c r="M246">
        <v>789.5</v>
      </c>
      <c r="N246">
        <v>684.5</v>
      </c>
      <c r="O246">
        <v>579.5</v>
      </c>
      <c r="P246">
        <v>680</v>
      </c>
      <c r="Q246">
        <v>580</v>
      </c>
      <c r="R246" t="s">
        <v>436</v>
      </c>
      <c r="S246" t="n">
        <v>0.05000000074505806</v>
      </c>
      <c r="T246" t="n">
        <v>700.0</v>
      </c>
      <c r="U246">
        <f>VLOOKUP(A246,'MARGIN REQUIREMNT'!$A$3:$M$210,13,0)</f>
        <v>4.8050999999999995</v>
      </c>
    </row>
    <row r="247" spans="1:21" x14ac:dyDescent="0.2">
      <c r="A247" t="s">
        <v>132</v>
      </c>
      <c r="B247">
        <v>5</v>
      </c>
      <c r="C247" t="s">
        <v>406</v>
      </c>
      <c r="D247" t="n">
        <v>162.39999389648438</v>
      </c>
      <c r="E247">
        <v>165</v>
      </c>
      <c r="F247" s="22">
        <v>43437</v>
      </c>
      <c r="G247" s="22">
        <v>43461</v>
      </c>
      <c r="H247">
        <f t="shared" si="3"/>
        <v>24</v>
      </c>
      <c r="I247">
        <v>165</v>
      </c>
      <c r="J247">
        <v>7.5</v>
      </c>
      <c r="K247">
        <v>42</v>
      </c>
      <c r="L247">
        <v>18</v>
      </c>
      <c r="M247">
        <v>183</v>
      </c>
      <c r="N247">
        <v>201</v>
      </c>
      <c r="O247">
        <v>219</v>
      </c>
      <c r="P247">
        <v>200</v>
      </c>
      <c r="Q247">
        <v>220</v>
      </c>
      <c r="R247" t="n">
        <v>0.05000000074505806</v>
      </c>
      <c r="S247" t="n">
        <v>0.05000000074505806</v>
      </c>
      <c r="T247" t="n">
        <v>200.0</v>
      </c>
      <c r="U247">
        <f>VLOOKUP(A247,'MARGIN REQUIREMNT'!$A$3:$M$210,13,0)</f>
        <v>0.89002499999999996</v>
      </c>
    </row>
    <row r="248" spans="1:21" x14ac:dyDescent="0.2">
      <c r="A248" t="s">
        <v>132</v>
      </c>
      <c r="B248">
        <v>5</v>
      </c>
      <c r="C248" t="s">
        <v>407</v>
      </c>
      <c r="D248" t="n">
        <v>162.39999389648438</v>
      </c>
      <c r="E248">
        <v>165</v>
      </c>
      <c r="F248" s="22">
        <v>43437</v>
      </c>
      <c r="G248" s="22">
        <v>43461</v>
      </c>
      <c r="H248">
        <f t="shared" si="3"/>
        <v>24</v>
      </c>
      <c r="I248">
        <v>165</v>
      </c>
      <c r="J248">
        <v>7.6500000953674316</v>
      </c>
      <c r="K248">
        <v>49</v>
      </c>
      <c r="L248">
        <v>21</v>
      </c>
      <c r="M248">
        <v>144</v>
      </c>
      <c r="N248">
        <v>123</v>
      </c>
      <c r="O248">
        <v>102</v>
      </c>
      <c r="P248">
        <v>125</v>
      </c>
      <c r="Q248">
        <v>100</v>
      </c>
      <c r="R248" t="s">
        <v>436</v>
      </c>
      <c r="S248" t="n">
        <v>0.05000000074505806</v>
      </c>
      <c r="T248" t="n">
        <v>140.0</v>
      </c>
      <c r="U248">
        <f>VLOOKUP(A248,'MARGIN REQUIREMNT'!$A$3:$M$210,13,0)</f>
        <v>0.89002499999999996</v>
      </c>
    </row>
    <row r="249" spans="1:21" x14ac:dyDescent="0.2">
      <c r="A249" t="s">
        <v>135</v>
      </c>
      <c r="B249">
        <v>10</v>
      </c>
      <c r="C249" t="s">
        <v>406</v>
      </c>
      <c r="D249" t="n">
        <v>492.6000061035156</v>
      </c>
      <c r="E249">
        <v>448.35000610351562</v>
      </c>
      <c r="F249" s="22">
        <v>43437</v>
      </c>
      <c r="G249" s="22">
        <v>43461</v>
      </c>
      <c r="H249">
        <f t="shared" si="3"/>
        <v>24</v>
      </c>
      <c r="I249">
        <v>450</v>
      </c>
      <c r="J249">
        <v>21</v>
      </c>
      <c r="K249">
        <v>45</v>
      </c>
      <c r="L249">
        <v>52</v>
      </c>
      <c r="M249">
        <v>500.35000610351562</v>
      </c>
      <c r="N249">
        <v>552.3499755859375</v>
      </c>
      <c r="O249">
        <v>604.3499755859375</v>
      </c>
      <c r="P249">
        <v>550</v>
      </c>
      <c r="Q249">
        <v>600</v>
      </c>
      <c r="R249" t="s">
        <v>436</v>
      </c>
      <c r="S249" t="n">
        <v>0.05000000074505806</v>
      </c>
      <c r="T249" t="n">
        <v>560.0</v>
      </c>
      <c r="U249">
        <f>VLOOKUP(A249,'MARGIN REQUIREMNT'!$A$3:$M$210,13,0)</f>
        <v>2.13375</v>
      </c>
    </row>
    <row r="250" spans="1:21" x14ac:dyDescent="0.2">
      <c r="A250" t="s">
        <v>135</v>
      </c>
      <c r="B250">
        <v>10</v>
      </c>
      <c r="C250" t="s">
        <v>407</v>
      </c>
      <c r="D250" t="n">
        <v>492.6000061035156</v>
      </c>
      <c r="E250">
        <v>448.35000610351562</v>
      </c>
      <c r="F250" s="22">
        <v>43437</v>
      </c>
      <c r="G250" s="22">
        <v>43461</v>
      </c>
      <c r="H250">
        <f t="shared" si="3"/>
        <v>24</v>
      </c>
      <c r="I250">
        <v>450</v>
      </c>
      <c r="J250">
        <v>22.299999237060547</v>
      </c>
      <c r="K250">
        <v>50</v>
      </c>
      <c r="L250">
        <v>57</v>
      </c>
      <c r="M250">
        <v>391.35000610351562</v>
      </c>
      <c r="N250">
        <v>334.35000610351562</v>
      </c>
      <c r="O250">
        <v>277.35000610351562</v>
      </c>
      <c r="P250">
        <v>330</v>
      </c>
      <c r="Q250">
        <v>280</v>
      </c>
      <c r="R250" t="s">
        <v>436</v>
      </c>
      <c r="S250" t="n">
        <v>0.05000000074505806</v>
      </c>
      <c r="T250" t="n">
        <v>340.0</v>
      </c>
      <c r="U250">
        <f>VLOOKUP(A250,'MARGIN REQUIREMNT'!$A$3:$M$210,13,0)</f>
        <v>2.13375</v>
      </c>
    </row>
    <row r="251" spans="1:21" x14ac:dyDescent="0.2">
      <c r="A251" t="s">
        <v>136</v>
      </c>
      <c r="B251">
        <v>2.5</v>
      </c>
      <c r="C251" t="s">
        <v>406</v>
      </c>
      <c r="D251" t="n">
        <v>62.70000076293945</v>
      </c>
      <c r="E251">
        <v>67.550003051757812</v>
      </c>
      <c r="F251" s="22">
        <v>43437</v>
      </c>
      <c r="G251" s="22">
        <v>43461</v>
      </c>
      <c r="H251">
        <f t="shared" si="3"/>
        <v>24</v>
      </c>
      <c r="I251">
        <v>67.5</v>
      </c>
      <c r="J251">
        <v>2.9500000476837158</v>
      </c>
      <c r="K251">
        <v>39</v>
      </c>
      <c r="L251">
        <v>7</v>
      </c>
      <c r="M251">
        <v>74.550003051757812</v>
      </c>
      <c r="N251">
        <v>81.550003051757812</v>
      </c>
      <c r="O251">
        <v>88.550003051757812</v>
      </c>
      <c r="P251">
        <v>82.5</v>
      </c>
      <c r="Q251">
        <v>87.5</v>
      </c>
      <c r="R251" t="s">
        <v>436</v>
      </c>
      <c r="S251" t="n">
        <v>0.05000000074505806</v>
      </c>
      <c r="T251" t="n">
        <v>75.0</v>
      </c>
      <c r="U251">
        <f>VLOOKUP(A251,'MARGIN REQUIREMNT'!$A$3:$M$210,13,0)</f>
        <v>0.34005000000000002</v>
      </c>
    </row>
    <row r="252" spans="1:21" x14ac:dyDescent="0.2">
      <c r="A252" t="s">
        <v>136</v>
      </c>
      <c r="B252">
        <v>2.5</v>
      </c>
      <c r="C252" t="s">
        <v>407</v>
      </c>
      <c r="D252" t="n">
        <v>62.70000076293945</v>
      </c>
      <c r="E252">
        <v>67.550003051757812</v>
      </c>
      <c r="F252" s="22">
        <v>43437</v>
      </c>
      <c r="G252" s="22">
        <v>43461</v>
      </c>
      <c r="H252">
        <f t="shared" si="3"/>
        <v>24</v>
      </c>
      <c r="I252">
        <v>67.5</v>
      </c>
      <c r="J252">
        <v>2.4000000953674316</v>
      </c>
      <c r="K252">
        <v>38</v>
      </c>
      <c r="L252">
        <v>7</v>
      </c>
      <c r="M252">
        <v>60.549999237060547</v>
      </c>
      <c r="N252">
        <v>53.549999237060547</v>
      </c>
      <c r="O252">
        <v>46.549999237060547</v>
      </c>
      <c r="P252">
        <v>52.5</v>
      </c>
      <c r="Q252">
        <v>47.5</v>
      </c>
      <c r="R252" t="s">
        <v>436</v>
      </c>
      <c r="S252" t="n">
        <v>0.05000000074505806</v>
      </c>
      <c r="T252" t="n">
        <v>57.5</v>
      </c>
      <c r="U252">
        <f>VLOOKUP(A252,'MARGIN REQUIREMNT'!$A$3:$M$210,13,0)</f>
        <v>0.34005000000000002</v>
      </c>
    </row>
    <row r="253" spans="1:21" x14ac:dyDescent="0.2">
      <c r="A253" t="s">
        <v>137</v>
      </c>
      <c r="B253">
        <v>2.5</v>
      </c>
      <c r="C253" t="s">
        <v>406</v>
      </c>
      <c r="D253" t="n">
        <v>53.75</v>
      </c>
      <c r="E253">
        <v>53.75</v>
      </c>
      <c r="F253" s="22">
        <v>43437</v>
      </c>
      <c r="G253" s="22">
        <v>43461</v>
      </c>
      <c r="H253">
        <f t="shared" si="3"/>
        <v>24</v>
      </c>
      <c r="I253">
        <v>55</v>
      </c>
      <c r="J253">
        <v>2.5</v>
      </c>
      <c r="K253">
        <v>53</v>
      </c>
      <c r="L253">
        <v>7</v>
      </c>
      <c r="M253">
        <v>60.75</v>
      </c>
      <c r="N253">
        <v>67.75</v>
      </c>
      <c r="O253">
        <v>74.75</v>
      </c>
      <c r="P253">
        <v>67.5</v>
      </c>
      <c r="Q253">
        <v>75</v>
      </c>
      <c r="R253" t="s">
        <v>436</v>
      </c>
      <c r="S253" t="n">
        <v>0.05000000074505806</v>
      </c>
      <c r="T253" t="n">
        <v>65.0</v>
      </c>
      <c r="U253">
        <f>VLOOKUP(A253,'MARGIN REQUIREMNT'!$A$3:$M$210,13,0)</f>
        <v>0.28889999999999999</v>
      </c>
    </row>
    <row r="254" spans="1:21" x14ac:dyDescent="0.2">
      <c r="A254" t="s">
        <v>137</v>
      </c>
      <c r="B254">
        <v>2.5</v>
      </c>
      <c r="C254" t="s">
        <v>407</v>
      </c>
      <c r="D254" t="n">
        <v>53.75</v>
      </c>
      <c r="E254">
        <v>53.75</v>
      </c>
      <c r="F254" s="22">
        <v>43437</v>
      </c>
      <c r="G254" s="22">
        <v>43461</v>
      </c>
      <c r="H254">
        <f t="shared" si="3"/>
        <v>24</v>
      </c>
      <c r="I254">
        <v>55</v>
      </c>
      <c r="J254">
        <v>3.5499999523162842</v>
      </c>
      <c r="K254">
        <v>56</v>
      </c>
      <c r="L254">
        <v>8</v>
      </c>
      <c r="M254">
        <v>45.75</v>
      </c>
      <c r="N254">
        <v>37.75</v>
      </c>
      <c r="O254">
        <v>29.75</v>
      </c>
      <c r="P254">
        <v>37.5</v>
      </c>
      <c r="Q254">
        <v>30</v>
      </c>
      <c r="R254" t="s">
        <v>436</v>
      </c>
      <c r="S254" t="n">
        <v>0.05000000074505806</v>
      </c>
      <c r="T254" t="n">
        <v>50.0</v>
      </c>
      <c r="U254">
        <f>VLOOKUP(A254,'MARGIN REQUIREMNT'!$A$3:$M$210,13,0)</f>
        <v>0.28889999999999999</v>
      </c>
    </row>
    <row r="255" spans="1:21" x14ac:dyDescent="0.2">
      <c r="A255" t="s">
        <v>138</v>
      </c>
      <c r="B255">
        <v>2.5</v>
      </c>
      <c r="C255" t="s">
        <v>406</v>
      </c>
      <c r="D255" t="n">
        <v>84.19999694824219</v>
      </c>
      <c r="E255">
        <v>87.5</v>
      </c>
      <c r="F255" s="22">
        <v>43437</v>
      </c>
      <c r="G255" s="22">
        <v>43461</v>
      </c>
      <c r="H255">
        <f t="shared" si="3"/>
        <v>24</v>
      </c>
      <c r="I255">
        <v>87.5</v>
      </c>
      <c r="J255">
        <v>4.8000001907348633</v>
      </c>
      <c r="K255">
        <v>51</v>
      </c>
      <c r="L255">
        <v>11</v>
      </c>
      <c r="M255">
        <v>98.5</v>
      </c>
      <c r="N255">
        <v>109.5</v>
      </c>
      <c r="O255">
        <v>120.5</v>
      </c>
      <c r="P255">
        <v>110</v>
      </c>
      <c r="Q255">
        <v>120</v>
      </c>
      <c r="R255" t="n">
        <v>0.05000000074505806</v>
      </c>
      <c r="S255" t="n">
        <v>0.05000000074505806</v>
      </c>
      <c r="T255" t="n">
        <v>110.0</v>
      </c>
      <c r="U255">
        <f>VLOOKUP(A255,'MARGIN REQUIREMNT'!$A$3:$M$210,13,0)</f>
        <v>0.44162040000000002</v>
      </c>
    </row>
    <row r="256" spans="1:21" x14ac:dyDescent="0.2">
      <c r="A256" t="s">
        <v>138</v>
      </c>
      <c r="B256">
        <v>2.5</v>
      </c>
      <c r="C256" t="s">
        <v>407</v>
      </c>
      <c r="D256" t="n">
        <v>84.19999694824219</v>
      </c>
      <c r="E256">
        <v>87.5</v>
      </c>
      <c r="F256" s="22">
        <v>43437</v>
      </c>
      <c r="G256" s="22">
        <v>43461</v>
      </c>
      <c r="H256">
        <f t="shared" si="3"/>
        <v>24</v>
      </c>
      <c r="I256">
        <v>87.5</v>
      </c>
      <c r="J256">
        <v>4.75</v>
      </c>
      <c r="K256">
        <v>56</v>
      </c>
      <c r="L256">
        <v>13</v>
      </c>
      <c r="M256">
        <v>74.5</v>
      </c>
      <c r="N256">
        <v>61.5</v>
      </c>
      <c r="O256">
        <v>48.5</v>
      </c>
      <c r="P256">
        <v>62.5</v>
      </c>
      <c r="Q256">
        <v>47.5</v>
      </c>
      <c r="R256" t="s">
        <v>436</v>
      </c>
      <c r="S256" t="n">
        <v>0.05000000074505806</v>
      </c>
      <c r="T256" t="n">
        <v>70.0</v>
      </c>
      <c r="U256">
        <f>VLOOKUP(A256,'MARGIN REQUIREMNT'!$A$3:$M$210,13,0)</f>
        <v>0.44162040000000002</v>
      </c>
    </row>
    <row r="257" spans="1:21" x14ac:dyDescent="0.2">
      <c r="A257" t="s">
        <v>140</v>
      </c>
      <c r="B257">
        <v>1</v>
      </c>
      <c r="C257" t="s">
        <v>406</v>
      </c>
      <c r="D257" t="n">
        <v>26.299999237060547</v>
      </c>
      <c r="E257">
        <v>26.350000381469727</v>
      </c>
      <c r="F257" s="22">
        <v>43437</v>
      </c>
      <c r="G257" s="22">
        <v>43461</v>
      </c>
      <c r="H257">
        <f t="shared" si="3"/>
        <v>24</v>
      </c>
      <c r="I257">
        <v>26</v>
      </c>
      <c r="J257">
        <v>0.89999997615814209</v>
      </c>
      <c r="K257">
        <v>24</v>
      </c>
      <c r="L257">
        <v>2</v>
      </c>
      <c r="M257">
        <v>28.350000381469727</v>
      </c>
      <c r="N257">
        <v>30.350000381469727</v>
      </c>
      <c r="O257">
        <v>32.349998474121094</v>
      </c>
      <c r="P257">
        <v>30</v>
      </c>
      <c r="Q257">
        <v>32</v>
      </c>
      <c r="R257" t="s">
        <v>436</v>
      </c>
      <c r="S257" t="n">
        <v>0.05000000074505806</v>
      </c>
      <c r="T257" t="n">
        <v>26.0</v>
      </c>
      <c r="U257">
        <f>VLOOKUP(A257,'MARGIN REQUIREMNT'!$A$3:$M$210,13,0)</f>
        <v>0.119325</v>
      </c>
    </row>
    <row r="258" spans="1:21" x14ac:dyDescent="0.2">
      <c r="A258" t="s">
        <v>140</v>
      </c>
      <c r="B258">
        <v>1</v>
      </c>
      <c r="C258" t="s">
        <v>407</v>
      </c>
      <c r="D258" t="n">
        <v>26.299999237060547</v>
      </c>
      <c r="E258">
        <v>26.350000381469727</v>
      </c>
      <c r="F258" s="22">
        <v>43437</v>
      </c>
      <c r="G258" s="22">
        <v>43461</v>
      </c>
      <c r="H258">
        <f t="shared" si="3"/>
        <v>24</v>
      </c>
      <c r="I258">
        <v>26</v>
      </c>
      <c r="J258">
        <v>0.34999999403953552</v>
      </c>
      <c r="K258">
        <v>21</v>
      </c>
      <c r="L258">
        <v>1</v>
      </c>
      <c r="M258">
        <v>25.350000381469727</v>
      </c>
      <c r="N258">
        <v>24.350000381469727</v>
      </c>
      <c r="O258">
        <v>23.350000381469727</v>
      </c>
      <c r="P258">
        <v>24</v>
      </c>
      <c r="Q258">
        <v>23</v>
      </c>
      <c r="R258" t="s">
        <v>436</v>
      </c>
      <c r="S258" t="n">
        <v>0.05000000074505806</v>
      </c>
      <c r="T258" t="n">
        <v>26.0</v>
      </c>
      <c r="U258">
        <f>VLOOKUP(A258,'MARGIN REQUIREMNT'!$A$3:$M$210,13,0)</f>
        <v>0.119325</v>
      </c>
    </row>
    <row r="259" spans="1:21" x14ac:dyDescent="0.2">
      <c r="A259" t="s">
        <v>1</v>
      </c>
      <c r="B259">
        <v>50</v>
      </c>
      <c r="C259" t="s">
        <v>406</v>
      </c>
      <c r="D259" t="s">
        <v>436</v>
      </c>
      <c r="E259" t="s">
        <v>436</v>
      </c>
      <c r="F259" s="22">
        <v>43437</v>
      </c>
      <c r="G259" s="22">
        <v>43461</v>
      </c>
      <c r="H259">
        <f t="shared" si="3"/>
        <v>24</v>
      </c>
      <c r="I259" t="s">
        <v>436</v>
      </c>
      <c r="J259" t="s">
        <v>436</v>
      </c>
      <c r="K259" t="s">
        <v>436</v>
      </c>
      <c r="L259" t="s">
        <v>436</v>
      </c>
      <c r="M259" t="s">
        <v>436</v>
      </c>
      <c r="N259" t="s">
        <v>436</v>
      </c>
      <c r="O259" t="s">
        <v>436</v>
      </c>
      <c r="P259" t="s">
        <v>436</v>
      </c>
      <c r="Q259" t="s">
        <v>436</v>
      </c>
      <c r="R259" t="s">
        <v>436</v>
      </c>
      <c r="S259" t="s">
        <v>436</v>
      </c>
      <c r="T259" t="s">
        <v>436</v>
      </c>
      <c r="U259">
        <f>VLOOKUP(A259,'MARGIN REQUIREMNT'!$A$3:$M$210,13,0)</f>
        <v>30.265744000000002</v>
      </c>
    </row>
    <row r="260" spans="1:21" x14ac:dyDescent="0.2">
      <c r="A260" t="s">
        <v>1</v>
      </c>
      <c r="B260">
        <v>50</v>
      </c>
      <c r="C260" t="s">
        <v>407</v>
      </c>
      <c r="D260" t="s">
        <v>436</v>
      </c>
      <c r="E260" t="s">
        <v>436</v>
      </c>
      <c r="F260" s="22">
        <v>43437</v>
      </c>
      <c r="G260" s="22">
        <v>43461</v>
      </c>
      <c r="H260">
        <f t="shared" ref="H260:H323" si="4">G260-F260</f>
        <v>24</v>
      </c>
      <c r="I260" t="s">
        <v>436</v>
      </c>
      <c r="J260" t="s">
        <v>436</v>
      </c>
      <c r="K260" t="s">
        <v>436</v>
      </c>
      <c r="L260" t="s">
        <v>436</v>
      </c>
      <c r="M260" t="s">
        <v>436</v>
      </c>
      <c r="N260" t="s">
        <v>436</v>
      </c>
      <c r="O260" t="s">
        <v>436</v>
      </c>
      <c r="P260" t="s">
        <v>436</v>
      </c>
      <c r="Q260" t="s">
        <v>436</v>
      </c>
      <c r="R260" t="s">
        <v>436</v>
      </c>
      <c r="S260" t="s">
        <v>436</v>
      </c>
      <c r="T260" t="s">
        <v>436</v>
      </c>
      <c r="U260">
        <f>VLOOKUP(A260,'MARGIN REQUIREMNT'!$A$3:$M$210,13,0)</f>
        <v>30.265744000000002</v>
      </c>
    </row>
    <row r="261" spans="1:21" x14ac:dyDescent="0.2">
      <c r="A261" t="s">
        <v>141</v>
      </c>
      <c r="B261">
        <v>20</v>
      </c>
      <c r="C261" t="s">
        <v>406</v>
      </c>
      <c r="D261" t="n">
        <v>1149.6500244140625</v>
      </c>
      <c r="E261">
        <v>1104.25</v>
      </c>
      <c r="F261" s="22">
        <v>43437</v>
      </c>
      <c r="G261" s="22">
        <v>43461</v>
      </c>
      <c r="H261">
        <f t="shared" si="4"/>
        <v>24</v>
      </c>
      <c r="I261">
        <v>1100</v>
      </c>
      <c r="J261">
        <v>53</v>
      </c>
      <c r="K261">
        <v>42</v>
      </c>
      <c r="L261">
        <v>119</v>
      </c>
      <c r="M261">
        <v>1223.25</v>
      </c>
      <c r="N261">
        <v>1342.25</v>
      </c>
      <c r="O261">
        <v>1461.25</v>
      </c>
      <c r="P261">
        <v>1340</v>
      </c>
      <c r="Q261">
        <v>1460</v>
      </c>
      <c r="R261" t="s">
        <v>436</v>
      </c>
      <c r="S261" t="n">
        <v>0.05000000074505806</v>
      </c>
      <c r="T261" t="n">
        <v>1260.0</v>
      </c>
      <c r="U261">
        <f>VLOOKUP(A261,'MARGIN REQUIREMNT'!$A$3:$M$210,13,0)</f>
        <v>6.2204252000000002</v>
      </c>
    </row>
    <row r="262" spans="1:21" x14ac:dyDescent="0.2">
      <c r="A262" t="s">
        <v>141</v>
      </c>
      <c r="B262">
        <v>20</v>
      </c>
      <c r="C262" t="s">
        <v>407</v>
      </c>
      <c r="D262" t="n">
        <v>1149.6500244140625</v>
      </c>
      <c r="E262">
        <v>1104.25</v>
      </c>
      <c r="F262" s="22">
        <v>43437</v>
      </c>
      <c r="G262" s="22">
        <v>43461</v>
      </c>
      <c r="H262">
        <f t="shared" si="4"/>
        <v>24</v>
      </c>
      <c r="I262">
        <v>1100</v>
      </c>
      <c r="J262">
        <v>46.349998474121094</v>
      </c>
      <c r="K262">
        <v>46</v>
      </c>
      <c r="L262">
        <v>130</v>
      </c>
      <c r="M262">
        <v>974.25</v>
      </c>
      <c r="N262">
        <v>844.25</v>
      </c>
      <c r="O262">
        <v>714.25</v>
      </c>
      <c r="P262">
        <v>840</v>
      </c>
      <c r="Q262">
        <v>720</v>
      </c>
      <c r="R262" t="s">
        <v>436</v>
      </c>
      <c r="S262" t="n">
        <v>0.05000000074505806</v>
      </c>
      <c r="T262" t="n">
        <v>960.0</v>
      </c>
      <c r="U262">
        <f>VLOOKUP(A262,'MARGIN REQUIREMNT'!$A$3:$M$210,13,0)</f>
        <v>6.2204252000000002</v>
      </c>
    </row>
    <row r="263" spans="1:21" x14ac:dyDescent="0.2">
      <c r="A263" t="s">
        <v>142</v>
      </c>
      <c r="B263">
        <v>5</v>
      </c>
      <c r="C263" t="s">
        <v>406</v>
      </c>
      <c r="D263" t="n">
        <v>92.05000305175781</v>
      </c>
      <c r="E263">
        <v>96.900001525878906</v>
      </c>
      <c r="F263" s="22">
        <v>43437</v>
      </c>
      <c r="G263" s="22">
        <v>43461</v>
      </c>
      <c r="H263">
        <f t="shared" si="4"/>
        <v>24</v>
      </c>
      <c r="I263">
        <v>95</v>
      </c>
      <c r="J263">
        <v>4.9000000953674316</v>
      </c>
      <c r="K263">
        <v>36</v>
      </c>
      <c r="L263">
        <v>9</v>
      </c>
      <c r="M263">
        <v>105.90000152587891</v>
      </c>
      <c r="N263">
        <v>114.90000152587891</v>
      </c>
      <c r="O263">
        <v>123.90000152587891</v>
      </c>
      <c r="P263">
        <v>115</v>
      </c>
      <c r="Q263">
        <v>125</v>
      </c>
      <c r="R263" t="s">
        <v>436</v>
      </c>
      <c r="S263" t="n">
        <v>0.05000000074505806</v>
      </c>
      <c r="T263" t="n">
        <v>120.0</v>
      </c>
      <c r="U263">
        <f>VLOOKUP(A263,'MARGIN REQUIREMNT'!$A$3:$M$210,13,0)</f>
        <v>0.56294999999999995</v>
      </c>
    </row>
    <row r="264" spans="1:21" x14ac:dyDescent="0.2">
      <c r="A264" t="s">
        <v>142</v>
      </c>
      <c r="B264">
        <v>5</v>
      </c>
      <c r="C264" t="s">
        <v>407</v>
      </c>
      <c r="D264" t="n">
        <v>92.05000305175781</v>
      </c>
      <c r="E264">
        <v>96.900001525878906</v>
      </c>
      <c r="F264" s="22">
        <v>43437</v>
      </c>
      <c r="G264" s="22">
        <v>43461</v>
      </c>
      <c r="H264">
        <f t="shared" si="4"/>
        <v>24</v>
      </c>
      <c r="I264">
        <v>95</v>
      </c>
      <c r="J264">
        <v>3.0999999046325684</v>
      </c>
      <c r="K264">
        <v>45</v>
      </c>
      <c r="L264">
        <v>11</v>
      </c>
      <c r="M264">
        <v>85.900001525878906</v>
      </c>
      <c r="N264">
        <v>74.900001525878906</v>
      </c>
      <c r="O264">
        <v>63.900001525878906</v>
      </c>
      <c r="P264">
        <v>75</v>
      </c>
      <c r="Q264">
        <v>65</v>
      </c>
      <c r="R264" t="s">
        <v>436</v>
      </c>
      <c r="S264" t="n">
        <v>0.05000000074505806</v>
      </c>
      <c r="T264" t="n">
        <v>90.0</v>
      </c>
      <c r="U264">
        <f>VLOOKUP(A264,'MARGIN REQUIREMNT'!$A$3:$M$210,13,0)</f>
        <v>0.56294999999999995</v>
      </c>
    </row>
    <row r="265" spans="1:21" x14ac:dyDescent="0.2">
      <c r="A265" t="s">
        <v>143</v>
      </c>
      <c r="B265">
        <v>5</v>
      </c>
      <c r="C265" t="s">
        <v>406</v>
      </c>
      <c r="D265" t="n">
        <v>147.64999389648438</v>
      </c>
      <c r="E265">
        <v>143.89999389648438</v>
      </c>
      <c r="F265" s="22">
        <v>43437</v>
      </c>
      <c r="G265" s="22">
        <v>43461</v>
      </c>
      <c r="H265">
        <f t="shared" si="4"/>
        <v>24</v>
      </c>
      <c r="I265">
        <v>145</v>
      </c>
      <c r="J265">
        <v>3.2999999523162842</v>
      </c>
      <c r="K265">
        <v>25</v>
      </c>
      <c r="L265">
        <v>9</v>
      </c>
      <c r="M265">
        <v>152.89999389648438</v>
      </c>
      <c r="N265">
        <v>161.89999389648438</v>
      </c>
      <c r="O265">
        <v>170.89999389648438</v>
      </c>
      <c r="P265">
        <v>160</v>
      </c>
      <c r="Q265">
        <v>170</v>
      </c>
      <c r="R265" t="n">
        <v>0.05000000074505806</v>
      </c>
      <c r="S265" t="n">
        <v>0.05000000074505806</v>
      </c>
      <c r="T265" t="s">
        <v>437</v>
      </c>
      <c r="U265">
        <f>VLOOKUP(A265,'MARGIN REQUIREMNT'!$A$3:$M$210,13,0)</f>
        <v>0.77527499999999994</v>
      </c>
    </row>
    <row r="266" spans="1:21" x14ac:dyDescent="0.2">
      <c r="A266" t="s">
        <v>143</v>
      </c>
      <c r="B266">
        <v>5</v>
      </c>
      <c r="C266" t="s">
        <v>407</v>
      </c>
      <c r="D266" t="n">
        <v>147.64999389648438</v>
      </c>
      <c r="E266">
        <v>143.89999389648438</v>
      </c>
      <c r="F266" s="22">
        <v>43437</v>
      </c>
      <c r="G266" s="22">
        <v>43461</v>
      </c>
      <c r="H266">
        <f t="shared" si="4"/>
        <v>24</v>
      </c>
      <c r="I266">
        <v>145</v>
      </c>
      <c r="J266">
        <v>6.25</v>
      </c>
      <c r="K266">
        <v>41</v>
      </c>
      <c r="L266">
        <v>15</v>
      </c>
      <c r="M266">
        <v>128.89999389648438</v>
      </c>
      <c r="N266">
        <v>113.90000152587891</v>
      </c>
      <c r="O266">
        <v>98.900001525878906</v>
      </c>
      <c r="P266">
        <v>115</v>
      </c>
      <c r="Q266">
        <v>100</v>
      </c>
      <c r="R266" t="s">
        <v>436</v>
      </c>
      <c r="S266" t="n">
        <v>0.05000000074505806</v>
      </c>
      <c r="T266" t="n">
        <v>132.5</v>
      </c>
      <c r="U266">
        <f>VLOOKUP(A266,'MARGIN REQUIREMNT'!$A$3:$M$210,13,0)</f>
        <v>0.77527499999999994</v>
      </c>
    </row>
    <row r="267" spans="1:21" x14ac:dyDescent="0.2">
      <c r="A267" t="s">
        <v>146</v>
      </c>
      <c r="B267">
        <v>2.5</v>
      </c>
      <c r="C267" t="s">
        <v>406</v>
      </c>
      <c r="D267" t="n">
        <v>150.35000610351562</v>
      </c>
      <c r="E267">
        <v>142.5</v>
      </c>
      <c r="F267" s="22">
        <v>43437</v>
      </c>
      <c r="G267" s="22">
        <v>43461</v>
      </c>
      <c r="H267">
        <f t="shared" si="4"/>
        <v>24</v>
      </c>
      <c r="I267">
        <v>142.5</v>
      </c>
      <c r="J267">
        <v>5.3000001907348633</v>
      </c>
      <c r="K267">
        <v>33</v>
      </c>
      <c r="L267">
        <v>12</v>
      </c>
      <c r="M267">
        <v>154.5</v>
      </c>
      <c r="N267">
        <v>166.5</v>
      </c>
      <c r="O267">
        <v>178.5</v>
      </c>
      <c r="P267">
        <v>167.5</v>
      </c>
      <c r="Q267">
        <v>177.5</v>
      </c>
      <c r="R267" t="s">
        <v>436</v>
      </c>
      <c r="S267" t="n">
        <v>0.05000000074505806</v>
      </c>
      <c r="T267" t="n">
        <v>175.0</v>
      </c>
      <c r="U267">
        <f>VLOOKUP(A267,'MARGIN REQUIREMNT'!$A$3:$M$210,13,0)</f>
        <v>0.76770000000000005</v>
      </c>
    </row>
    <row r="268" spans="1:21" x14ac:dyDescent="0.2">
      <c r="A268" t="s">
        <v>146</v>
      </c>
      <c r="B268">
        <v>2.5</v>
      </c>
      <c r="C268" t="s">
        <v>407</v>
      </c>
      <c r="D268" t="n">
        <v>150.35000610351562</v>
      </c>
      <c r="E268">
        <v>142.5</v>
      </c>
      <c r="F268" s="22">
        <v>43437</v>
      </c>
      <c r="G268" s="22">
        <v>43461</v>
      </c>
      <c r="H268">
        <f t="shared" si="4"/>
        <v>24</v>
      </c>
      <c r="I268">
        <v>142.5</v>
      </c>
      <c r="J268">
        <v>5.8000001907348633</v>
      </c>
      <c r="K268">
        <v>43</v>
      </c>
      <c r="L268">
        <v>16</v>
      </c>
      <c r="M268">
        <v>126.5</v>
      </c>
      <c r="N268">
        <v>110.5</v>
      </c>
      <c r="O268">
        <v>94.5</v>
      </c>
      <c r="P268">
        <v>110</v>
      </c>
      <c r="Q268">
        <v>95</v>
      </c>
      <c r="R268" t="s">
        <v>436</v>
      </c>
      <c r="S268" t="n">
        <v>0.05000000074505806</v>
      </c>
      <c r="T268" t="n">
        <v>130.0</v>
      </c>
      <c r="U268">
        <f>VLOOKUP(A268,'MARGIN REQUIREMNT'!$A$3:$M$210,13,0)</f>
        <v>0.76770000000000005</v>
      </c>
    </row>
    <row r="269" spans="1:21" x14ac:dyDescent="0.2">
      <c r="A269" t="s">
        <v>147</v>
      </c>
      <c r="B269">
        <v>2.5</v>
      </c>
      <c r="C269" t="s">
        <v>406</v>
      </c>
      <c r="D269" t="n">
        <v>94.8499984741211</v>
      </c>
      <c r="E269">
        <v>92.849998474121094</v>
      </c>
      <c r="F269" s="22">
        <v>43437</v>
      </c>
      <c r="G269" s="22">
        <v>43461</v>
      </c>
      <c r="H269">
        <f t="shared" si="4"/>
        <v>24</v>
      </c>
      <c r="I269">
        <v>92.5</v>
      </c>
      <c r="J269">
        <v>7.5999999046325684</v>
      </c>
      <c r="K269">
        <v>75</v>
      </c>
      <c r="L269">
        <v>18</v>
      </c>
      <c r="M269">
        <v>110.84999847412109</v>
      </c>
      <c r="N269">
        <v>128.85000610351562</v>
      </c>
      <c r="O269">
        <v>146.85000610351562</v>
      </c>
      <c r="P269">
        <v>130</v>
      </c>
      <c r="Q269">
        <v>147.5</v>
      </c>
      <c r="R269" t="s">
        <v>436</v>
      </c>
      <c r="S269" t="n">
        <v>0.05000000074505806</v>
      </c>
      <c r="T269" t="n">
        <v>105.0</v>
      </c>
      <c r="U269">
        <f>VLOOKUP(A269,'MARGIN REQUIREMNT'!$A$3:$M$210,13,0)</f>
        <v>0.45990000000000003</v>
      </c>
    </row>
    <row r="270" spans="1:21" x14ac:dyDescent="0.2">
      <c r="A270" t="s">
        <v>147</v>
      </c>
      <c r="B270">
        <v>2.5</v>
      </c>
      <c r="C270" t="s">
        <v>407</v>
      </c>
      <c r="D270" t="n">
        <v>94.8499984741211</v>
      </c>
      <c r="E270">
        <v>92.849998474121094</v>
      </c>
      <c r="F270" s="22">
        <v>43437</v>
      </c>
      <c r="G270" s="22">
        <v>43461</v>
      </c>
      <c r="H270">
        <f t="shared" si="4"/>
        <v>24</v>
      </c>
      <c r="I270">
        <v>92.5</v>
      </c>
      <c r="J270">
        <v>5.9499998092651367</v>
      </c>
      <c r="K270">
        <v>68</v>
      </c>
      <c r="L270">
        <v>16</v>
      </c>
      <c r="M270">
        <v>76.849998474121094</v>
      </c>
      <c r="N270">
        <v>60.849998474121094</v>
      </c>
      <c r="O270">
        <v>44.849998474121094</v>
      </c>
      <c r="P270">
        <v>60</v>
      </c>
      <c r="Q270">
        <v>45</v>
      </c>
      <c r="R270" t="s">
        <v>436</v>
      </c>
      <c r="S270" t="n">
        <v>0.05000000074505806</v>
      </c>
      <c r="T270" t="n">
        <v>77.5</v>
      </c>
      <c r="U270">
        <f>VLOOKUP(A270,'MARGIN REQUIREMNT'!$A$3:$M$210,13,0)</f>
        <v>0.45990000000000003</v>
      </c>
    </row>
    <row r="271" spans="1:21" x14ac:dyDescent="0.2">
      <c r="A271" t="s">
        <v>149</v>
      </c>
      <c r="B271">
        <v>5</v>
      </c>
      <c r="C271" t="s">
        <v>406</v>
      </c>
      <c r="D271" t="n">
        <v>85.25</v>
      </c>
      <c r="E271">
        <v>69</v>
      </c>
      <c r="F271" s="22">
        <v>43437</v>
      </c>
      <c r="G271" s="22">
        <v>43461</v>
      </c>
      <c r="H271">
        <f t="shared" si="4"/>
        <v>24</v>
      </c>
      <c r="I271">
        <v>70</v>
      </c>
      <c r="J271">
        <v>6.5999999046325684</v>
      </c>
      <c r="K271">
        <v>99</v>
      </c>
      <c r="L271">
        <v>18</v>
      </c>
      <c r="M271">
        <v>87</v>
      </c>
      <c r="N271">
        <v>105</v>
      </c>
      <c r="O271">
        <v>123</v>
      </c>
      <c r="P271">
        <v>105</v>
      </c>
      <c r="Q271">
        <v>125</v>
      </c>
      <c r="R271" t="n">
        <v>0.05000000074505806</v>
      </c>
      <c r="S271" t="n">
        <v>0.05000000074505806</v>
      </c>
      <c r="T271" t="n">
        <v>120.0</v>
      </c>
      <c r="U271">
        <f>VLOOKUP(A271,'MARGIN REQUIREMNT'!$A$3:$M$210,13,0)</f>
        <v>1.079499</v>
      </c>
    </row>
    <row r="272" spans="1:21" x14ac:dyDescent="0.2">
      <c r="A272" t="s">
        <v>149</v>
      </c>
      <c r="B272">
        <v>5</v>
      </c>
      <c r="C272" t="s">
        <v>407</v>
      </c>
      <c r="D272" t="n">
        <v>85.25</v>
      </c>
      <c r="E272">
        <v>69</v>
      </c>
      <c r="F272" s="22">
        <v>43437</v>
      </c>
      <c r="G272" s="22">
        <v>43461</v>
      </c>
      <c r="H272">
        <f t="shared" si="4"/>
        <v>24</v>
      </c>
      <c r="I272">
        <v>70</v>
      </c>
      <c r="J272">
        <v>7.6999998092651367</v>
      </c>
      <c r="K272">
        <v>104</v>
      </c>
      <c r="L272">
        <v>18</v>
      </c>
      <c r="M272">
        <v>51</v>
      </c>
      <c r="N272">
        <v>33</v>
      </c>
      <c r="O272">
        <v>15</v>
      </c>
      <c r="P272">
        <v>35</v>
      </c>
      <c r="Q272">
        <v>15</v>
      </c>
      <c r="R272" t="s">
        <v>436</v>
      </c>
      <c r="S272" t="n">
        <v>0.05000000074505806</v>
      </c>
      <c r="T272" t="n">
        <v>45.0</v>
      </c>
      <c r="U272">
        <f>VLOOKUP(A272,'MARGIN REQUIREMNT'!$A$3:$M$210,13,0)</f>
        <v>1.079499</v>
      </c>
    </row>
    <row r="273" spans="1:21" x14ac:dyDescent="0.2">
      <c r="A273" t="s">
        <v>150</v>
      </c>
      <c r="B273">
        <v>50</v>
      </c>
      <c r="C273" t="s">
        <v>406</v>
      </c>
      <c r="D273" t="n">
        <v>2292.300048828125</v>
      </c>
      <c r="E273">
        <v>2196.449951171875</v>
      </c>
      <c r="F273" s="22">
        <v>43437</v>
      </c>
      <c r="G273" s="22">
        <v>43461</v>
      </c>
      <c r="H273">
        <f t="shared" si="4"/>
        <v>24</v>
      </c>
      <c r="I273">
        <v>2200</v>
      </c>
      <c r="J273">
        <v>99.400001525878906</v>
      </c>
      <c r="K273">
        <v>41</v>
      </c>
      <c r="L273">
        <v>231</v>
      </c>
      <c r="M273">
        <v>2427.449951171875</v>
      </c>
      <c r="N273">
        <v>2658.449951171875</v>
      </c>
      <c r="O273">
        <v>2889.449951171875</v>
      </c>
      <c r="P273">
        <v>2650</v>
      </c>
      <c r="Q273">
        <v>2900</v>
      </c>
      <c r="R273" t="s">
        <v>436</v>
      </c>
      <c r="S273" t="n">
        <v>0.10000000149011612</v>
      </c>
      <c r="T273" t="n">
        <v>2550.0</v>
      </c>
      <c r="U273">
        <f>VLOOKUP(A273,'MARGIN REQUIREMNT'!$A$3:$M$210,13,0)</f>
        <v>13.652238079470196</v>
      </c>
    </row>
    <row r="274" spans="1:21" x14ac:dyDescent="0.2">
      <c r="A274" t="s">
        <v>150</v>
      </c>
      <c r="B274">
        <v>50</v>
      </c>
      <c r="C274" t="s">
        <v>407</v>
      </c>
      <c r="D274" t="n">
        <v>2292.300048828125</v>
      </c>
      <c r="E274">
        <v>2196.449951171875</v>
      </c>
      <c r="F274" s="22">
        <v>43437</v>
      </c>
      <c r="G274" s="22">
        <v>43461</v>
      </c>
      <c r="H274">
        <f t="shared" si="4"/>
        <v>24</v>
      </c>
      <c r="I274">
        <v>2200</v>
      </c>
      <c r="J274">
        <v>90</v>
      </c>
      <c r="K274">
        <v>43</v>
      </c>
      <c r="L274">
        <v>242</v>
      </c>
      <c r="M274">
        <v>1954.449951171875</v>
      </c>
      <c r="N274">
        <v>1712.449951171875</v>
      </c>
      <c r="O274">
        <v>1470.449951171875</v>
      </c>
      <c r="P274">
        <v>1700</v>
      </c>
      <c r="Q274">
        <v>1450</v>
      </c>
      <c r="R274" t="n">
        <v>0.10000000149011612</v>
      </c>
      <c r="S274" t="n">
        <v>0.10000000149011612</v>
      </c>
      <c r="T274" t="n">
        <v>1700.0</v>
      </c>
      <c r="U274">
        <f>VLOOKUP(A274,'MARGIN REQUIREMNT'!$A$3:$M$210,13,0)</f>
        <v>13.652238079470196</v>
      </c>
    </row>
    <row r="275" spans="1:21" x14ac:dyDescent="0.2">
      <c r="A275" t="s">
        <v>151</v>
      </c>
      <c r="B275">
        <v>5</v>
      </c>
      <c r="C275" t="s">
        <v>406</v>
      </c>
      <c r="D275" t="n">
        <v>222.3000030517578</v>
      </c>
      <c r="E275">
        <v>212.89999389648438</v>
      </c>
      <c r="F275" s="22">
        <v>43437</v>
      </c>
      <c r="G275" s="22">
        <v>43461</v>
      </c>
      <c r="H275">
        <f t="shared" si="4"/>
        <v>24</v>
      </c>
      <c r="I275">
        <v>215</v>
      </c>
      <c r="J275">
        <v>6</v>
      </c>
      <c r="K275">
        <v>30</v>
      </c>
      <c r="L275">
        <v>16</v>
      </c>
      <c r="M275">
        <v>228.89999389648438</v>
      </c>
      <c r="N275">
        <v>244.89999389648438</v>
      </c>
      <c r="O275">
        <v>260.89999389648438</v>
      </c>
      <c r="P275">
        <v>245</v>
      </c>
      <c r="Q275">
        <v>260</v>
      </c>
      <c r="R275" t="s">
        <v>436</v>
      </c>
      <c r="S275" t="n">
        <v>0.05000000074505806</v>
      </c>
      <c r="T275" t="n">
        <v>235.0</v>
      </c>
      <c r="U275">
        <f>VLOOKUP(A275,'MARGIN REQUIREMNT'!$A$3:$M$210,13,0)</f>
        <v>1.0899749999999999</v>
      </c>
    </row>
    <row r="276" spans="1:21" x14ac:dyDescent="0.2">
      <c r="A276" t="s">
        <v>151</v>
      </c>
      <c r="B276">
        <v>5</v>
      </c>
      <c r="C276" t="s">
        <v>407</v>
      </c>
      <c r="D276" t="n">
        <v>222.3000030517578</v>
      </c>
      <c r="E276">
        <v>212.89999389648438</v>
      </c>
      <c r="F276" s="22">
        <v>43437</v>
      </c>
      <c r="G276" s="22">
        <v>43461</v>
      </c>
      <c r="H276">
        <f t="shared" si="4"/>
        <v>24</v>
      </c>
      <c r="I276">
        <v>215</v>
      </c>
      <c r="J276">
        <v>6.5999999046325684</v>
      </c>
      <c r="K276">
        <v>30</v>
      </c>
      <c r="L276">
        <v>16</v>
      </c>
      <c r="M276">
        <v>196.89999389648438</v>
      </c>
      <c r="N276">
        <v>180.89999389648438</v>
      </c>
      <c r="O276">
        <v>164.89999389648438</v>
      </c>
      <c r="P276">
        <v>180</v>
      </c>
      <c r="Q276">
        <v>165</v>
      </c>
      <c r="R276" t="s">
        <v>436</v>
      </c>
      <c r="S276" t="n">
        <v>0.05000000074505806</v>
      </c>
      <c r="T276" t="n">
        <v>200.0</v>
      </c>
      <c r="U276">
        <f>VLOOKUP(A276,'MARGIN REQUIREMNT'!$A$3:$M$210,13,0)</f>
        <v>1.0899749999999999</v>
      </c>
    </row>
    <row r="277" spans="1:21" x14ac:dyDescent="0.2">
      <c r="A277" t="s">
        <v>152</v>
      </c>
      <c r="B277">
        <v>2.5</v>
      </c>
      <c r="C277" t="s">
        <v>406</v>
      </c>
      <c r="D277" t="n">
        <v>100.4000015258789</v>
      </c>
      <c r="E277">
        <v>97.300003051757812</v>
      </c>
      <c r="F277" s="22">
        <v>43437</v>
      </c>
      <c r="G277" s="22">
        <v>43461</v>
      </c>
      <c r="H277">
        <f t="shared" si="4"/>
        <v>24</v>
      </c>
      <c r="I277">
        <v>97.5</v>
      </c>
      <c r="J277">
        <v>4.0500001907348633</v>
      </c>
      <c r="K277">
        <v>36</v>
      </c>
      <c r="L277">
        <v>9</v>
      </c>
      <c r="M277">
        <v>106.30000305175781</v>
      </c>
      <c r="N277">
        <v>115.30000305175781</v>
      </c>
      <c r="O277">
        <v>124.30000305175781</v>
      </c>
      <c r="P277">
        <v>115</v>
      </c>
      <c r="Q277">
        <v>125</v>
      </c>
      <c r="R277" t="s">
        <v>436</v>
      </c>
      <c r="S277" t="n">
        <v>0.05000000074505806</v>
      </c>
      <c r="T277" t="n">
        <v>120.0</v>
      </c>
      <c r="U277">
        <f>VLOOKUP(A277,'MARGIN REQUIREMNT'!$A$3:$M$210,13,0)</f>
        <v>0.45907499999999996</v>
      </c>
    </row>
    <row r="278" spans="1:21" x14ac:dyDescent="0.2">
      <c r="A278" t="s">
        <v>152</v>
      </c>
      <c r="B278">
        <v>2.5</v>
      </c>
      <c r="C278" t="s">
        <v>407</v>
      </c>
      <c r="D278" t="n">
        <v>100.4000015258789</v>
      </c>
      <c r="E278">
        <v>97.300003051757812</v>
      </c>
      <c r="F278" s="22">
        <v>43437</v>
      </c>
      <c r="G278" s="22">
        <v>43461</v>
      </c>
      <c r="H278">
        <f t="shared" si="4"/>
        <v>24</v>
      </c>
      <c r="I278">
        <v>97.5</v>
      </c>
      <c r="J278">
        <v>5.6500000953674316</v>
      </c>
      <c r="K278">
        <v>63</v>
      </c>
      <c r="L278">
        <v>16</v>
      </c>
      <c r="M278">
        <v>81.300003051757812</v>
      </c>
      <c r="N278">
        <v>65.300003051757812</v>
      </c>
      <c r="O278">
        <v>49.299999237060547</v>
      </c>
      <c r="P278">
        <v>65</v>
      </c>
      <c r="Q278">
        <v>50</v>
      </c>
      <c r="R278" t="s">
        <v>436</v>
      </c>
      <c r="S278" t="n">
        <v>0.05000000074505806</v>
      </c>
      <c r="T278" t="n">
        <v>80.0</v>
      </c>
      <c r="U278">
        <f>VLOOKUP(A278,'MARGIN REQUIREMNT'!$A$3:$M$210,13,0)</f>
        <v>0.45907499999999996</v>
      </c>
    </row>
    <row r="279" spans="1:21" x14ac:dyDescent="0.2">
      <c r="A279" t="s">
        <v>153</v>
      </c>
      <c r="B279">
        <v>20</v>
      </c>
      <c r="C279" t="s">
        <v>406</v>
      </c>
      <c r="D279" t="n">
        <v>1117.300048828125</v>
      </c>
      <c r="E279">
        <v>1147.4000244140625</v>
      </c>
      <c r="F279" s="22">
        <v>43437</v>
      </c>
      <c r="G279" s="22">
        <v>43461</v>
      </c>
      <c r="H279">
        <f t="shared" si="4"/>
        <v>24</v>
      </c>
      <c r="I279">
        <v>1140</v>
      </c>
      <c r="J279">
        <v>47</v>
      </c>
      <c r="K279">
        <v>33</v>
      </c>
      <c r="L279">
        <v>97</v>
      </c>
      <c r="M279">
        <v>1244.4000244140625</v>
      </c>
      <c r="N279">
        <v>1341.4000244140625</v>
      </c>
      <c r="O279">
        <v>1438.4000244140625</v>
      </c>
      <c r="P279">
        <v>1340</v>
      </c>
      <c r="Q279">
        <v>1440</v>
      </c>
      <c r="R279" t="s">
        <v>436</v>
      </c>
      <c r="S279" t="n">
        <v>0.05000000074505806</v>
      </c>
      <c r="T279" t="n">
        <v>1300.0</v>
      </c>
      <c r="U279">
        <f>VLOOKUP(A279,'MARGIN REQUIREMNT'!$A$3:$M$210,13,0)</f>
        <v>4.8411749999999998</v>
      </c>
    </row>
    <row r="280" spans="1:21" x14ac:dyDescent="0.2">
      <c r="A280" t="s">
        <v>153</v>
      </c>
      <c r="B280">
        <v>20</v>
      </c>
      <c r="C280" t="s">
        <v>407</v>
      </c>
      <c r="D280" t="n">
        <v>1117.300048828125</v>
      </c>
      <c r="E280">
        <v>1147.4000244140625</v>
      </c>
      <c r="F280" s="22">
        <v>43437</v>
      </c>
      <c r="G280" s="22">
        <v>43461</v>
      </c>
      <c r="H280">
        <f t="shared" si="4"/>
        <v>24</v>
      </c>
      <c r="I280">
        <v>1140</v>
      </c>
      <c r="J280">
        <v>27.5</v>
      </c>
      <c r="K280">
        <v>30</v>
      </c>
      <c r="L280">
        <v>88</v>
      </c>
      <c r="M280">
        <v>1059.4000244140625</v>
      </c>
      <c r="N280">
        <v>971.4000244140625</v>
      </c>
      <c r="O280">
        <v>883.4000244140625</v>
      </c>
      <c r="P280">
        <v>980</v>
      </c>
      <c r="Q280">
        <v>880</v>
      </c>
      <c r="R280" t="s">
        <v>436</v>
      </c>
      <c r="S280" t="n">
        <v>0.949999988079071</v>
      </c>
      <c r="T280" t="n">
        <v>1000.0</v>
      </c>
      <c r="U280">
        <f>VLOOKUP(A280,'MARGIN REQUIREMNT'!$A$3:$M$210,13,0)</f>
        <v>4.8411749999999998</v>
      </c>
    </row>
    <row r="281" spans="1:21" x14ac:dyDescent="0.2">
      <c r="A281" t="s">
        <v>154</v>
      </c>
      <c r="B281">
        <v>2.5</v>
      </c>
      <c r="C281" t="s">
        <v>406</v>
      </c>
      <c r="D281" t="n">
        <v>78.05000305175781</v>
      </c>
      <c r="E281">
        <v>71.550003051757812</v>
      </c>
      <c r="F281" s="22">
        <v>43437</v>
      </c>
      <c r="G281" s="22">
        <v>43461</v>
      </c>
      <c r="H281">
        <f t="shared" si="4"/>
        <v>24</v>
      </c>
      <c r="I281">
        <v>72.5</v>
      </c>
      <c r="J281">
        <v>3.2999999523162842</v>
      </c>
      <c r="K281">
        <v>49</v>
      </c>
      <c r="L281">
        <v>9</v>
      </c>
      <c r="M281">
        <v>80.550003051757812</v>
      </c>
      <c r="N281">
        <v>89.550003051757812</v>
      </c>
      <c r="O281">
        <v>98.550003051757812</v>
      </c>
      <c r="P281">
        <v>90</v>
      </c>
      <c r="Q281">
        <v>97.5</v>
      </c>
      <c r="R281" t="n">
        <v>0.05000000074505806</v>
      </c>
      <c r="S281" t="n">
        <v>0.05000000074505806</v>
      </c>
      <c r="T281" t="s">
        <v>437</v>
      </c>
      <c r="U281">
        <f>VLOOKUP(A281,'MARGIN REQUIREMNT'!$A$3:$M$210,13,0)</f>
        <v>0.36937500000000001</v>
      </c>
    </row>
    <row r="282" spans="1:21" x14ac:dyDescent="0.2">
      <c r="A282" t="s">
        <v>154</v>
      </c>
      <c r="B282">
        <v>2.5</v>
      </c>
      <c r="C282" t="s">
        <v>407</v>
      </c>
      <c r="D282" t="n">
        <v>78.05000305175781</v>
      </c>
      <c r="E282">
        <v>71.550003051757812</v>
      </c>
      <c r="F282" s="22">
        <v>43437</v>
      </c>
      <c r="G282" s="22">
        <v>43461</v>
      </c>
      <c r="H282">
        <f t="shared" si="4"/>
        <v>24</v>
      </c>
      <c r="I282">
        <v>72.5</v>
      </c>
      <c r="J282">
        <v>4</v>
      </c>
      <c r="K282">
        <v>51</v>
      </c>
      <c r="L282">
        <v>9</v>
      </c>
      <c r="M282">
        <v>62.549999237060547</v>
      </c>
      <c r="N282">
        <v>53.549999237060547</v>
      </c>
      <c r="O282">
        <v>44.549999237060547</v>
      </c>
      <c r="P282">
        <v>52.5</v>
      </c>
      <c r="Q282">
        <v>45</v>
      </c>
      <c r="R282" t="s">
        <v>436</v>
      </c>
      <c r="S282" t="n">
        <v>0.05000000074505806</v>
      </c>
      <c r="T282" t="n">
        <v>60.0</v>
      </c>
      <c r="U282">
        <f>VLOOKUP(A282,'MARGIN REQUIREMNT'!$A$3:$M$210,13,0)</f>
        <v>0.36937500000000001</v>
      </c>
    </row>
    <row r="283" spans="1:21" x14ac:dyDescent="0.2">
      <c r="A283" t="s">
        <v>155</v>
      </c>
      <c r="B283">
        <v>5</v>
      </c>
      <c r="C283" t="s">
        <v>406</v>
      </c>
      <c r="D283" t="n">
        <v>197.1999969482422</v>
      </c>
      <c r="E283">
        <v>183.25</v>
      </c>
      <c r="F283" s="22">
        <v>43437</v>
      </c>
      <c r="G283" s="22">
        <v>43461</v>
      </c>
      <c r="H283">
        <f t="shared" si="4"/>
        <v>24</v>
      </c>
      <c r="I283">
        <v>185</v>
      </c>
      <c r="J283">
        <v>4.3000001907348633</v>
      </c>
      <c r="K283">
        <v>24</v>
      </c>
      <c r="L283">
        <v>11</v>
      </c>
      <c r="M283">
        <v>194.25</v>
      </c>
      <c r="N283">
        <v>205.25</v>
      </c>
      <c r="O283">
        <v>216.25</v>
      </c>
      <c r="P283">
        <v>205</v>
      </c>
      <c r="Q283">
        <v>215</v>
      </c>
      <c r="R283" t="n">
        <v>0.05000000074505806</v>
      </c>
      <c r="S283" t="n">
        <v>0.05000000074505806</v>
      </c>
      <c r="T283" t="s">
        <v>437</v>
      </c>
      <c r="U283">
        <f>VLOOKUP(A283,'MARGIN REQUIREMNT'!$A$3:$M$210,13,0)</f>
        <v>0.93104999999999993</v>
      </c>
    </row>
    <row r="284" spans="1:21" x14ac:dyDescent="0.2">
      <c r="A284" t="s">
        <v>155</v>
      </c>
      <c r="B284">
        <v>5</v>
      </c>
      <c r="C284" t="s">
        <v>407</v>
      </c>
      <c r="D284" t="n">
        <v>197.1999969482422</v>
      </c>
      <c r="E284">
        <v>183.25</v>
      </c>
      <c r="F284" s="22">
        <v>43437</v>
      </c>
      <c r="G284" s="22">
        <v>43461</v>
      </c>
      <c r="H284">
        <f t="shared" si="4"/>
        <v>24</v>
      </c>
      <c r="I284">
        <v>185</v>
      </c>
      <c r="J284">
        <v>5.3000001907348633</v>
      </c>
      <c r="K284">
        <v>27</v>
      </c>
      <c r="L284">
        <v>13</v>
      </c>
      <c r="M284">
        <v>170.25</v>
      </c>
      <c r="N284">
        <v>157.25</v>
      </c>
      <c r="O284">
        <v>144.25</v>
      </c>
      <c r="P284">
        <v>155</v>
      </c>
      <c r="Q284">
        <v>145</v>
      </c>
      <c r="R284" t="s">
        <v>436</v>
      </c>
      <c r="S284" t="n">
        <v>0.05000000074505806</v>
      </c>
      <c r="T284" t="n">
        <v>175.0</v>
      </c>
      <c r="U284">
        <f>VLOOKUP(A284,'MARGIN REQUIREMNT'!$A$3:$M$210,13,0)</f>
        <v>0.93104999999999993</v>
      </c>
    </row>
    <row r="285" spans="1:21" x14ac:dyDescent="0.2">
      <c r="A285" t="s">
        <v>156</v>
      </c>
      <c r="B285">
        <v>5</v>
      </c>
      <c r="C285" t="s">
        <v>406</v>
      </c>
      <c r="D285" t="n">
        <v>90.5999984741211</v>
      </c>
      <c r="E285">
        <v>82.900001525878906</v>
      </c>
      <c r="F285" s="22">
        <v>43437</v>
      </c>
      <c r="G285" s="22">
        <v>43461</v>
      </c>
      <c r="H285">
        <f t="shared" si="4"/>
        <v>24</v>
      </c>
      <c r="I285">
        <v>85</v>
      </c>
      <c r="J285">
        <v>2.8499999046325684</v>
      </c>
      <c r="K285">
        <v>43</v>
      </c>
      <c r="L285">
        <v>9</v>
      </c>
      <c r="M285">
        <v>91.900001525878906</v>
      </c>
      <c r="N285">
        <v>100.90000152587891</v>
      </c>
      <c r="O285">
        <v>109.90000152587891</v>
      </c>
      <c r="P285">
        <v>100</v>
      </c>
      <c r="Q285">
        <v>110</v>
      </c>
      <c r="R285" t="s">
        <v>436</v>
      </c>
      <c r="S285" t="n">
        <v>0.05000000074505806</v>
      </c>
      <c r="T285" t="n">
        <v>95.0</v>
      </c>
      <c r="U285">
        <f>VLOOKUP(A285,'MARGIN REQUIREMNT'!$A$3:$M$210,13,0)</f>
        <v>0.38797499999999996</v>
      </c>
    </row>
    <row r="286" spans="1:21" x14ac:dyDescent="0.2">
      <c r="A286" t="s">
        <v>156</v>
      </c>
      <c r="B286">
        <v>5</v>
      </c>
      <c r="C286" t="s">
        <v>407</v>
      </c>
      <c r="D286" t="n">
        <v>90.5999984741211</v>
      </c>
      <c r="E286">
        <v>82.900001525878906</v>
      </c>
      <c r="F286" s="22">
        <v>43437</v>
      </c>
      <c r="G286" s="22">
        <v>43461</v>
      </c>
      <c r="H286">
        <f t="shared" si="4"/>
        <v>24</v>
      </c>
      <c r="I286">
        <v>85</v>
      </c>
      <c r="J286">
        <v>4.8499999046325684</v>
      </c>
      <c r="K286">
        <v>46</v>
      </c>
      <c r="L286">
        <v>10</v>
      </c>
      <c r="M286">
        <v>72.900001525878906</v>
      </c>
      <c r="N286">
        <v>62.900001525878906</v>
      </c>
      <c r="O286">
        <v>52.900001525878906</v>
      </c>
      <c r="P286">
        <v>65</v>
      </c>
      <c r="Q286">
        <v>55</v>
      </c>
      <c r="R286" t="s">
        <v>436</v>
      </c>
      <c r="S286" t="n">
        <v>0.05000000074505806</v>
      </c>
      <c r="T286" t="n">
        <v>80.0</v>
      </c>
      <c r="U286">
        <f>VLOOKUP(A286,'MARGIN REQUIREMNT'!$A$3:$M$210,13,0)</f>
        <v>0.38797499999999996</v>
      </c>
    </row>
    <row r="287" spans="1:21" x14ac:dyDescent="0.2">
      <c r="A287" t="s">
        <v>157</v>
      </c>
      <c r="B287">
        <v>50</v>
      </c>
      <c r="C287" t="s">
        <v>406</v>
      </c>
      <c r="D287" t="n">
        <v>1585.050048828125</v>
      </c>
      <c r="E287">
        <v>1522.050048828125</v>
      </c>
      <c r="F287" s="22">
        <v>43437</v>
      </c>
      <c r="G287" s="22">
        <v>43461</v>
      </c>
      <c r="H287">
        <f t="shared" si="4"/>
        <v>24</v>
      </c>
      <c r="I287">
        <v>1500</v>
      </c>
      <c r="J287">
        <v>74.699996948242188</v>
      </c>
      <c r="K287">
        <v>35</v>
      </c>
      <c r="L287">
        <v>137</v>
      </c>
      <c r="M287">
        <v>1659.050048828125</v>
      </c>
      <c r="N287">
        <v>1796.050048828125</v>
      </c>
      <c r="O287">
        <v>1933.050048828125</v>
      </c>
      <c r="P287">
        <v>1800</v>
      </c>
      <c r="Q287">
        <v>1950</v>
      </c>
      <c r="R287" t="s">
        <v>436</v>
      </c>
      <c r="S287" t="n">
        <v>0.10000000149011612</v>
      </c>
      <c r="T287" t="n">
        <v>1700.0</v>
      </c>
      <c r="U287">
        <f>VLOOKUP(A287,'MARGIN REQUIREMNT'!$A$3:$M$210,13,0)</f>
        <v>6.8425500000000001</v>
      </c>
    </row>
    <row r="288" spans="1:21" x14ac:dyDescent="0.2">
      <c r="A288" t="s">
        <v>157</v>
      </c>
      <c r="B288">
        <v>50</v>
      </c>
      <c r="C288" t="s">
        <v>407</v>
      </c>
      <c r="D288" t="n">
        <v>1585.050048828125</v>
      </c>
      <c r="E288">
        <v>1522.050048828125</v>
      </c>
      <c r="F288" s="22">
        <v>43437</v>
      </c>
      <c r="G288" s="22">
        <v>43461</v>
      </c>
      <c r="H288">
        <f t="shared" si="4"/>
        <v>24</v>
      </c>
      <c r="I288">
        <v>1500</v>
      </c>
      <c r="J288">
        <v>50</v>
      </c>
      <c r="K288">
        <v>43</v>
      </c>
      <c r="L288">
        <v>168</v>
      </c>
      <c r="M288">
        <v>1354.050048828125</v>
      </c>
      <c r="N288">
        <v>1186.050048828125</v>
      </c>
      <c r="O288">
        <v>1018.0499877929688</v>
      </c>
      <c r="P288">
        <v>1200</v>
      </c>
      <c r="Q288">
        <v>1000</v>
      </c>
      <c r="R288" t="s">
        <v>436</v>
      </c>
      <c r="S288" t="n">
        <v>0.10000000149011612</v>
      </c>
      <c r="T288" t="n">
        <v>1300.0</v>
      </c>
      <c r="U288">
        <f>VLOOKUP(A288,'MARGIN REQUIREMNT'!$A$3:$M$210,13,0)</f>
        <v>6.8425500000000001</v>
      </c>
    </row>
    <row r="289" spans="1:21" x14ac:dyDescent="0.2">
      <c r="A289" t="s">
        <v>159</v>
      </c>
      <c r="B289">
        <v>20</v>
      </c>
      <c r="C289" t="s">
        <v>406</v>
      </c>
      <c r="D289" t="n">
        <v>828.7000122070312</v>
      </c>
      <c r="E289">
        <v>803.45001220703125</v>
      </c>
      <c r="F289" s="22">
        <v>43437</v>
      </c>
      <c r="G289" s="22">
        <v>43461</v>
      </c>
      <c r="H289">
        <f t="shared" si="4"/>
        <v>24</v>
      </c>
      <c r="I289">
        <v>800</v>
      </c>
      <c r="J289">
        <v>36</v>
      </c>
      <c r="K289">
        <v>39</v>
      </c>
      <c r="L289">
        <v>80</v>
      </c>
      <c r="M289">
        <v>883.45001220703125</v>
      </c>
      <c r="N289">
        <v>963.45001220703125</v>
      </c>
      <c r="O289">
        <v>1043.449951171875</v>
      </c>
      <c r="P289">
        <v>960</v>
      </c>
      <c r="Q289">
        <v>1040</v>
      </c>
      <c r="R289" t="n">
        <v>0.05000000074505806</v>
      </c>
      <c r="S289" t="n">
        <v>0.05000000074505806</v>
      </c>
      <c r="T289" t="n">
        <v>1000.0</v>
      </c>
      <c r="U289">
        <f>VLOOKUP(A289,'MARGIN REQUIREMNT'!$A$3:$M$210,13,0)</f>
        <v>4.2782999999999998</v>
      </c>
    </row>
    <row r="290" spans="1:21" x14ac:dyDescent="0.2">
      <c r="A290" t="s">
        <v>159</v>
      </c>
      <c r="B290">
        <v>20</v>
      </c>
      <c r="C290" t="s">
        <v>407</v>
      </c>
      <c r="D290" t="n">
        <v>828.7000122070312</v>
      </c>
      <c r="E290">
        <v>803.45001220703125</v>
      </c>
      <c r="F290" s="22">
        <v>43437</v>
      </c>
      <c r="G290" s="22">
        <v>43461</v>
      </c>
      <c r="H290">
        <f t="shared" si="4"/>
        <v>24</v>
      </c>
      <c r="I290">
        <v>800</v>
      </c>
      <c r="J290">
        <v>29.600000381469727</v>
      </c>
      <c r="K290">
        <v>41</v>
      </c>
      <c r="L290">
        <v>84</v>
      </c>
      <c r="M290">
        <v>719.45001220703125</v>
      </c>
      <c r="N290">
        <v>635.45001220703125</v>
      </c>
      <c r="O290">
        <v>551.45001220703125</v>
      </c>
      <c r="P290">
        <v>640</v>
      </c>
      <c r="Q290">
        <v>560</v>
      </c>
      <c r="R290" t="s">
        <v>436</v>
      </c>
      <c r="S290" t="n">
        <v>0.05000000074505806</v>
      </c>
      <c r="T290" t="n">
        <v>700.0</v>
      </c>
      <c r="U290">
        <f>VLOOKUP(A290,'MARGIN REQUIREMNT'!$A$3:$M$210,13,0)</f>
        <v>4.2782999999999998</v>
      </c>
    </row>
    <row r="291" spans="1:21" x14ac:dyDescent="0.2">
      <c r="A291" t="s">
        <v>160</v>
      </c>
      <c r="B291">
        <v>10</v>
      </c>
      <c r="C291" t="s">
        <v>406</v>
      </c>
      <c r="D291" t="n">
        <v>577.1500244140625</v>
      </c>
      <c r="E291">
        <v>555.9000244140625</v>
      </c>
      <c r="F291" s="22">
        <v>43437</v>
      </c>
      <c r="G291" s="22">
        <v>43461</v>
      </c>
      <c r="H291">
        <f t="shared" si="4"/>
        <v>24</v>
      </c>
      <c r="I291">
        <v>560</v>
      </c>
      <c r="J291">
        <v>16.5</v>
      </c>
      <c r="K291">
        <v>29</v>
      </c>
      <c r="L291">
        <v>41</v>
      </c>
      <c r="M291">
        <v>596.9000244140625</v>
      </c>
      <c r="N291">
        <v>637.9000244140625</v>
      </c>
      <c r="O291">
        <v>678.9000244140625</v>
      </c>
      <c r="P291">
        <v>640</v>
      </c>
      <c r="Q291">
        <v>680</v>
      </c>
      <c r="R291" t="s">
        <v>436</v>
      </c>
      <c r="S291" t="n">
        <v>0.05000000074505806</v>
      </c>
      <c r="T291" t="n">
        <v>620.0</v>
      </c>
      <c r="U291">
        <f>VLOOKUP(A291,'MARGIN REQUIREMNT'!$A$3:$M$210,13,0)</f>
        <v>2.5591499999999998</v>
      </c>
    </row>
    <row r="292" spans="1:21" x14ac:dyDescent="0.2">
      <c r="A292" t="s">
        <v>160</v>
      </c>
      <c r="B292">
        <v>10</v>
      </c>
      <c r="C292" t="s">
        <v>407</v>
      </c>
      <c r="D292" t="n">
        <v>577.1500244140625</v>
      </c>
      <c r="E292">
        <v>555.9000244140625</v>
      </c>
      <c r="F292" s="22">
        <v>43437</v>
      </c>
      <c r="G292" s="22">
        <v>43461</v>
      </c>
      <c r="H292">
        <f t="shared" si="4"/>
        <v>24</v>
      </c>
      <c r="I292">
        <v>560</v>
      </c>
      <c r="J292">
        <v>23.899999618530273</v>
      </c>
      <c r="K292">
        <v>42</v>
      </c>
      <c r="L292">
        <v>60</v>
      </c>
      <c r="M292">
        <v>495.89999389648438</v>
      </c>
      <c r="N292">
        <v>435.89999389648438</v>
      </c>
      <c r="O292">
        <v>375.89999389648438</v>
      </c>
      <c r="P292">
        <v>440</v>
      </c>
      <c r="Q292">
        <v>380</v>
      </c>
      <c r="R292" t="s">
        <v>436</v>
      </c>
      <c r="S292" t="n">
        <v>0.20000000298023224</v>
      </c>
      <c r="T292" t="n">
        <v>500.0</v>
      </c>
      <c r="U292">
        <f>VLOOKUP(A292,'MARGIN REQUIREMNT'!$A$3:$M$210,13,0)</f>
        <v>2.5591499999999998</v>
      </c>
    </row>
    <row r="293" spans="1:21" x14ac:dyDescent="0.2">
      <c r="A293" t="s">
        <v>161</v>
      </c>
      <c r="B293">
        <v>1</v>
      </c>
      <c r="C293" t="s">
        <v>406</v>
      </c>
      <c r="D293" t="n">
        <v>14.550000190734863</v>
      </c>
      <c r="E293">
        <v>16.850000381469727</v>
      </c>
      <c r="F293" s="22">
        <v>43437</v>
      </c>
      <c r="G293" s="22">
        <v>43461</v>
      </c>
      <c r="H293">
        <f t="shared" si="4"/>
        <v>24</v>
      </c>
      <c r="I293">
        <v>17</v>
      </c>
      <c r="J293">
        <v>1.75</v>
      </c>
      <c r="K293">
        <v>106</v>
      </c>
      <c r="L293">
        <v>5</v>
      </c>
      <c r="M293">
        <v>21.850000381469727</v>
      </c>
      <c r="N293">
        <v>26.850000381469727</v>
      </c>
      <c r="O293">
        <v>31.850000381469727</v>
      </c>
      <c r="P293">
        <v>27</v>
      </c>
      <c r="Q293">
        <v>32</v>
      </c>
      <c r="R293" t="s">
        <v>436</v>
      </c>
      <c r="S293" t="n">
        <v>0.05000000074505806</v>
      </c>
      <c r="T293" t="n">
        <v>22.0</v>
      </c>
      <c r="U293">
        <f>VLOOKUP(A293,'MARGIN REQUIREMNT'!$A$3:$M$210,13,0)</f>
        <v>0.12208424999999999</v>
      </c>
    </row>
    <row r="294" spans="1:21" x14ac:dyDescent="0.2">
      <c r="A294" t="s">
        <v>161</v>
      </c>
      <c r="B294">
        <v>1</v>
      </c>
      <c r="C294" t="s">
        <v>407</v>
      </c>
      <c r="D294" t="n">
        <v>14.550000190734863</v>
      </c>
      <c r="E294">
        <v>16.850000381469727</v>
      </c>
      <c r="F294" s="22">
        <v>43437</v>
      </c>
      <c r="G294" s="22">
        <v>43461</v>
      </c>
      <c r="H294">
        <f t="shared" si="4"/>
        <v>24</v>
      </c>
      <c r="I294">
        <v>17</v>
      </c>
      <c r="J294">
        <v>1.8500000238418579</v>
      </c>
      <c r="K294">
        <v>101</v>
      </c>
      <c r="L294">
        <v>4</v>
      </c>
      <c r="M294">
        <v>12.850000381469727</v>
      </c>
      <c r="N294">
        <v>8.8500003814697266</v>
      </c>
      <c r="O294">
        <v>4.8499999046325684</v>
      </c>
      <c r="P294">
        <v>9</v>
      </c>
      <c r="Q294">
        <v>5</v>
      </c>
      <c r="R294" t="n">
        <v>0.05000000074505806</v>
      </c>
      <c r="S294" t="n">
        <v>0.05000000074505806</v>
      </c>
      <c r="T294" t="n">
        <v>9.0</v>
      </c>
      <c r="U294">
        <f>VLOOKUP(A294,'MARGIN REQUIREMNT'!$A$3:$M$210,13,0)</f>
        <v>0.12208424999999999</v>
      </c>
    </row>
    <row r="295" spans="1:21" x14ac:dyDescent="0.2">
      <c r="A295" t="s">
        <v>162</v>
      </c>
      <c r="B295">
        <v>2.5</v>
      </c>
      <c r="C295" t="s">
        <v>406</v>
      </c>
      <c r="D295" t="n">
        <v>116.4000015258789</v>
      </c>
      <c r="E295">
        <v>105.59999847412109</v>
      </c>
      <c r="F295" s="22">
        <v>43437</v>
      </c>
      <c r="G295" s="22">
        <v>43461</v>
      </c>
      <c r="H295">
        <f t="shared" si="4"/>
        <v>24</v>
      </c>
      <c r="I295">
        <v>105</v>
      </c>
      <c r="J295">
        <v>5.6999998092651367</v>
      </c>
      <c r="K295">
        <v>48</v>
      </c>
      <c r="L295">
        <v>13</v>
      </c>
      <c r="M295">
        <v>118.59999847412109</v>
      </c>
      <c r="N295">
        <v>131.60000610351562</v>
      </c>
      <c r="O295">
        <v>144.60000610351562</v>
      </c>
      <c r="P295">
        <v>132.5</v>
      </c>
      <c r="Q295">
        <v>145</v>
      </c>
      <c r="R295" t="n">
        <v>0.05000000074505806</v>
      </c>
      <c r="S295" t="n">
        <v>0.05000000074505806</v>
      </c>
      <c r="T295" t="s">
        <v>437</v>
      </c>
      <c r="U295">
        <f>VLOOKUP(A295,'MARGIN REQUIREMNT'!$A$3:$M$210,13,0)</f>
        <v>0.58177500000000004</v>
      </c>
    </row>
    <row r="296" spans="1:21" x14ac:dyDescent="0.2">
      <c r="A296" t="s">
        <v>162</v>
      </c>
      <c r="B296">
        <v>2.5</v>
      </c>
      <c r="C296" t="s">
        <v>407</v>
      </c>
      <c r="D296" t="n">
        <v>116.4000015258789</v>
      </c>
      <c r="E296">
        <v>105.59999847412109</v>
      </c>
      <c r="F296" s="22">
        <v>43437</v>
      </c>
      <c r="G296" s="22">
        <v>43461</v>
      </c>
      <c r="H296">
        <f t="shared" si="4"/>
        <v>24</v>
      </c>
      <c r="I296">
        <v>105</v>
      </c>
      <c r="J296">
        <v>5.6500000953674316</v>
      </c>
      <c r="K296">
        <v>57</v>
      </c>
      <c r="L296">
        <v>15</v>
      </c>
      <c r="M296">
        <v>90.599998474121094</v>
      </c>
      <c r="N296">
        <v>75.599998474121094</v>
      </c>
      <c r="O296">
        <v>60.599998474121094</v>
      </c>
      <c r="P296">
        <v>75</v>
      </c>
      <c r="Q296">
        <v>60</v>
      </c>
      <c r="R296" t="s">
        <v>436</v>
      </c>
      <c r="S296" t="n">
        <v>0.05000000074505806</v>
      </c>
      <c r="T296" t="n">
        <v>82.5</v>
      </c>
      <c r="U296">
        <f>VLOOKUP(A296,'MARGIN REQUIREMNT'!$A$3:$M$210,13,0)</f>
        <v>0.58177500000000004</v>
      </c>
    </row>
    <row r="297" spans="1:21" x14ac:dyDescent="0.2">
      <c r="A297" t="s">
        <v>163</v>
      </c>
      <c r="B297">
        <v>10</v>
      </c>
      <c r="C297" t="s">
        <v>406</v>
      </c>
      <c r="D297" t="n">
        <v>214.6999969482422</v>
      </c>
      <c r="E297">
        <v>232.64999389648438</v>
      </c>
      <c r="F297" s="22">
        <v>43437</v>
      </c>
      <c r="G297" s="22">
        <v>43461</v>
      </c>
      <c r="H297">
        <f t="shared" si="4"/>
        <v>24</v>
      </c>
      <c r="I297">
        <v>230</v>
      </c>
      <c r="J297">
        <v>17</v>
      </c>
      <c r="K297">
        <v>62</v>
      </c>
      <c r="L297">
        <v>37</v>
      </c>
      <c r="M297">
        <v>269.64999389648438</v>
      </c>
      <c r="N297">
        <v>306.64999389648438</v>
      </c>
      <c r="O297">
        <v>343.64999389648438</v>
      </c>
      <c r="P297">
        <v>310</v>
      </c>
      <c r="Q297">
        <v>340</v>
      </c>
      <c r="R297" t="n">
        <v>0.05000000074505806</v>
      </c>
      <c r="S297" t="n">
        <v>0.05000000074505806</v>
      </c>
      <c r="T297" t="n">
        <v>320.0</v>
      </c>
      <c r="U297">
        <f>VLOOKUP(A297,'MARGIN REQUIREMNT'!$A$3:$M$210,13,0)</f>
        <v>1.4316749999999998</v>
      </c>
    </row>
    <row r="298" spans="1:21" x14ac:dyDescent="0.2">
      <c r="A298" t="s">
        <v>163</v>
      </c>
      <c r="B298">
        <v>10</v>
      </c>
      <c r="C298" t="s">
        <v>407</v>
      </c>
      <c r="D298" t="n">
        <v>214.6999969482422</v>
      </c>
      <c r="E298">
        <v>232.64999389648438</v>
      </c>
      <c r="F298" s="22">
        <v>43437</v>
      </c>
      <c r="G298" s="22">
        <v>43461</v>
      </c>
      <c r="H298">
        <f t="shared" si="4"/>
        <v>24</v>
      </c>
      <c r="I298">
        <v>230</v>
      </c>
      <c r="J298">
        <v>13</v>
      </c>
      <c r="K298">
        <v>65</v>
      </c>
      <c r="L298">
        <v>39</v>
      </c>
      <c r="M298">
        <v>193.64999389648438</v>
      </c>
      <c r="N298">
        <v>154.64999389648438</v>
      </c>
      <c r="O298">
        <v>115.65000152587891</v>
      </c>
      <c r="P298">
        <v>150</v>
      </c>
      <c r="Q298">
        <v>120</v>
      </c>
      <c r="R298" t="s">
        <v>436</v>
      </c>
      <c r="S298" t="n">
        <v>0.05000000074505806</v>
      </c>
      <c r="T298" t="n">
        <v>170.0</v>
      </c>
      <c r="U298">
        <f>VLOOKUP(A298,'MARGIN REQUIREMNT'!$A$3:$M$210,13,0)</f>
        <v>1.4316749999999998</v>
      </c>
    </row>
    <row r="299" spans="1:21" x14ac:dyDescent="0.2">
      <c r="A299" t="s">
        <v>164</v>
      </c>
      <c r="B299">
        <v>20</v>
      </c>
      <c r="C299" t="s">
        <v>406</v>
      </c>
      <c r="D299" t="n">
        <v>1120.0</v>
      </c>
      <c r="E299">
        <v>1158</v>
      </c>
      <c r="F299" s="22">
        <v>43437</v>
      </c>
      <c r="G299" s="22">
        <v>43461</v>
      </c>
      <c r="H299">
        <f t="shared" si="4"/>
        <v>24</v>
      </c>
      <c r="I299">
        <v>1160</v>
      </c>
      <c r="J299">
        <v>35.5</v>
      </c>
      <c r="K299">
        <v>28</v>
      </c>
      <c r="L299">
        <v>83</v>
      </c>
      <c r="M299">
        <v>1241</v>
      </c>
      <c r="N299">
        <v>1324</v>
      </c>
      <c r="O299">
        <v>1407</v>
      </c>
      <c r="P299">
        <v>1320</v>
      </c>
      <c r="Q299">
        <v>1400</v>
      </c>
      <c r="R299" t="n">
        <v>0.10000000149011612</v>
      </c>
      <c r="S299" t="n">
        <v>0.05000000074505806</v>
      </c>
      <c r="T299" t="s">
        <v>437</v>
      </c>
      <c r="U299">
        <f>VLOOKUP(A299,'MARGIN REQUIREMNT'!$A$3:$M$210,13,0)</f>
        <v>5.2720500000000001</v>
      </c>
    </row>
    <row r="300" spans="1:21" x14ac:dyDescent="0.2">
      <c r="A300" t="s">
        <v>164</v>
      </c>
      <c r="B300">
        <v>20</v>
      </c>
      <c r="C300" t="s">
        <v>407</v>
      </c>
      <c r="D300" t="n">
        <v>1120.0</v>
      </c>
      <c r="E300">
        <v>1158</v>
      </c>
      <c r="F300" s="22">
        <v>43437</v>
      </c>
      <c r="G300" s="22">
        <v>43461</v>
      </c>
      <c r="H300">
        <f t="shared" si="4"/>
        <v>24</v>
      </c>
      <c r="I300">
        <v>1160</v>
      </c>
      <c r="J300">
        <v>31.799999237060547</v>
      </c>
      <c r="K300">
        <v>29</v>
      </c>
      <c r="L300">
        <v>86</v>
      </c>
      <c r="M300">
        <v>1072</v>
      </c>
      <c r="N300">
        <v>986</v>
      </c>
      <c r="O300">
        <v>900</v>
      </c>
      <c r="P300">
        <v>980</v>
      </c>
      <c r="Q300">
        <v>900</v>
      </c>
      <c r="R300" t="n">
        <v>0.05000000074505806</v>
      </c>
      <c r="S300" t="n">
        <v>0.05000000074505806</v>
      </c>
      <c r="T300" t="s">
        <v>437</v>
      </c>
      <c r="U300">
        <f>VLOOKUP(A300,'MARGIN REQUIREMNT'!$A$3:$M$210,13,0)</f>
        <v>5.2720500000000001</v>
      </c>
    </row>
    <row r="301" spans="1:21" x14ac:dyDescent="0.2">
      <c r="A301" t="s">
        <v>165</v>
      </c>
      <c r="B301">
        <v>10</v>
      </c>
      <c r="C301" t="s">
        <v>406</v>
      </c>
      <c r="D301" t="n">
        <v>302.3500061035156</v>
      </c>
      <c r="E301">
        <v>330.95001220703125</v>
      </c>
      <c r="F301" s="22">
        <v>43437</v>
      </c>
      <c r="G301" s="22">
        <v>43461</v>
      </c>
      <c r="H301">
        <f t="shared" si="4"/>
        <v>24</v>
      </c>
      <c r="I301">
        <v>330</v>
      </c>
      <c r="J301">
        <v>18.950000762939453</v>
      </c>
      <c r="K301">
        <v>54</v>
      </c>
      <c r="L301">
        <v>46</v>
      </c>
      <c r="M301">
        <v>376.95001220703125</v>
      </c>
      <c r="N301">
        <v>422.95001220703125</v>
      </c>
      <c r="O301">
        <v>468.95001220703125</v>
      </c>
      <c r="P301">
        <v>420</v>
      </c>
      <c r="Q301">
        <v>470</v>
      </c>
      <c r="R301" t="n">
        <v>0.05000000074505806</v>
      </c>
      <c r="S301" t="n">
        <v>0.05000000074505806</v>
      </c>
      <c r="T301" t="n">
        <v>460.0</v>
      </c>
      <c r="U301">
        <f>VLOOKUP(A301,'MARGIN REQUIREMNT'!$A$3:$M$210,13,0)</f>
        <v>2.0728499999999999</v>
      </c>
    </row>
    <row r="302" spans="1:21" x14ac:dyDescent="0.2">
      <c r="A302" t="s">
        <v>165</v>
      </c>
      <c r="B302">
        <v>10</v>
      </c>
      <c r="C302" t="s">
        <v>407</v>
      </c>
      <c r="D302" t="n">
        <v>302.3500061035156</v>
      </c>
      <c r="E302">
        <v>330.95001220703125</v>
      </c>
      <c r="F302" s="22">
        <v>43437</v>
      </c>
      <c r="G302" s="22">
        <v>43461</v>
      </c>
      <c r="H302">
        <f t="shared" si="4"/>
        <v>24</v>
      </c>
      <c r="I302">
        <v>330</v>
      </c>
      <c r="J302">
        <v>16</v>
      </c>
      <c r="K302">
        <v>50</v>
      </c>
      <c r="L302">
        <v>42</v>
      </c>
      <c r="M302">
        <v>288.95001220703125</v>
      </c>
      <c r="N302">
        <v>246.94999694824219</v>
      </c>
      <c r="O302">
        <v>204.94999694824219</v>
      </c>
      <c r="P302">
        <v>250</v>
      </c>
      <c r="Q302">
        <v>200</v>
      </c>
      <c r="R302" t="n">
        <v>0.05000000074505806</v>
      </c>
      <c r="S302" t="n">
        <v>0.05000000074505806</v>
      </c>
      <c r="T302" t="n">
        <v>250.0</v>
      </c>
      <c r="U302">
        <f>VLOOKUP(A302,'MARGIN REQUIREMNT'!$A$3:$M$210,13,0)</f>
        <v>2.0728499999999999</v>
      </c>
    </row>
    <row r="303" spans="1:21" x14ac:dyDescent="0.2">
      <c r="A303" t="s">
        <v>167</v>
      </c>
      <c r="B303">
        <v>1</v>
      </c>
      <c r="C303" t="s">
        <v>406</v>
      </c>
      <c r="D303" t="n">
        <v>28.450000762939453</v>
      </c>
      <c r="E303">
        <v>30.049999237060547</v>
      </c>
      <c r="F303" s="22">
        <v>43437</v>
      </c>
      <c r="G303" s="22">
        <v>43461</v>
      </c>
      <c r="H303">
        <f t="shared" si="4"/>
        <v>24</v>
      </c>
      <c r="I303">
        <v>30</v>
      </c>
      <c r="J303">
        <v>1.8500000238418579</v>
      </c>
      <c r="K303">
        <v>55</v>
      </c>
      <c r="L303">
        <v>4</v>
      </c>
      <c r="M303">
        <v>34.049999237060547</v>
      </c>
      <c r="N303">
        <v>38.049999237060547</v>
      </c>
      <c r="O303">
        <v>42.049999237060547</v>
      </c>
      <c r="P303">
        <v>38</v>
      </c>
      <c r="Q303">
        <v>42</v>
      </c>
      <c r="R303" t="s">
        <v>436</v>
      </c>
      <c r="S303" t="n">
        <v>0.05000000074505806</v>
      </c>
      <c r="T303" t="n">
        <v>40.0</v>
      </c>
      <c r="U303">
        <f>VLOOKUP(A303,'MARGIN REQUIREMNT'!$A$3:$M$210,13,0)</f>
        <v>0.162075</v>
      </c>
    </row>
    <row r="304" spans="1:21" x14ac:dyDescent="0.2">
      <c r="A304" t="s">
        <v>167</v>
      </c>
      <c r="B304">
        <v>1</v>
      </c>
      <c r="C304" t="s">
        <v>407</v>
      </c>
      <c r="D304" t="n">
        <v>28.450000762939453</v>
      </c>
      <c r="E304">
        <v>30.049999237060547</v>
      </c>
      <c r="F304" s="22">
        <v>43437</v>
      </c>
      <c r="G304" s="22">
        <v>43461</v>
      </c>
      <c r="H304">
        <f t="shared" si="4"/>
        <v>24</v>
      </c>
      <c r="I304">
        <v>30</v>
      </c>
      <c r="J304">
        <v>1.6499999761581421</v>
      </c>
      <c r="K304">
        <v>59</v>
      </c>
      <c r="L304">
        <v>5</v>
      </c>
      <c r="M304">
        <v>25.049999237060547</v>
      </c>
      <c r="N304">
        <v>20.049999237060547</v>
      </c>
      <c r="O304">
        <v>15.050000190734863</v>
      </c>
      <c r="P304">
        <v>20</v>
      </c>
      <c r="Q304">
        <v>15</v>
      </c>
      <c r="R304" t="s">
        <v>436</v>
      </c>
      <c r="S304" t="n">
        <v>0.05000000074505806</v>
      </c>
      <c r="T304" t="n">
        <v>25.0</v>
      </c>
      <c r="U304">
        <f>VLOOKUP(A304,'MARGIN REQUIREMNT'!$A$3:$M$210,13,0)</f>
        <v>0.162075</v>
      </c>
    </row>
    <row r="305" spans="1:21" x14ac:dyDescent="0.2">
      <c r="A305" t="s">
        <v>168</v>
      </c>
      <c r="B305">
        <v>2.5</v>
      </c>
      <c r="C305" t="s">
        <v>406</v>
      </c>
      <c r="D305" t="n">
        <v>51.599998474121094</v>
      </c>
      <c r="E305">
        <v>56.650001525878906</v>
      </c>
      <c r="F305" s="22">
        <v>43437</v>
      </c>
      <c r="G305" s="22">
        <v>43461</v>
      </c>
      <c r="H305">
        <f t="shared" si="4"/>
        <v>24</v>
      </c>
      <c r="I305">
        <v>57.5</v>
      </c>
      <c r="J305" t="s">
        <v>436</v>
      </c>
      <c r="K305" t="s">
        <v>436</v>
      </c>
      <c r="L305" t="s">
        <v>436</v>
      </c>
      <c r="M305" t="s">
        <v>436</v>
      </c>
      <c r="N305" t="s">
        <v>436</v>
      </c>
      <c r="O305" t="s">
        <v>436</v>
      </c>
      <c r="P305" t="s">
        <v>436</v>
      </c>
      <c r="Q305" t="s">
        <v>436</v>
      </c>
      <c r="R305" t="s">
        <v>436</v>
      </c>
      <c r="S305" t="s">
        <v>436</v>
      </c>
      <c r="T305" t="s">
        <v>436</v>
      </c>
      <c r="U305">
        <f>VLOOKUP(A305,'MARGIN REQUIREMNT'!$A$3:$M$210,13,0)</f>
        <v>0.34117500000000001</v>
      </c>
    </row>
    <row r="306" spans="1:21" x14ac:dyDescent="0.2">
      <c r="A306" t="s">
        <v>168</v>
      </c>
      <c r="B306">
        <v>2.5</v>
      </c>
      <c r="C306" t="s">
        <v>407</v>
      </c>
      <c r="D306" t="n">
        <v>51.599998474121094</v>
      </c>
      <c r="E306">
        <v>56.650001525878906</v>
      </c>
      <c r="F306" s="22">
        <v>43437</v>
      </c>
      <c r="G306" s="22">
        <v>43461</v>
      </c>
      <c r="H306">
        <f t="shared" si="4"/>
        <v>24</v>
      </c>
      <c r="I306">
        <v>57.5</v>
      </c>
      <c r="J306" t="s">
        <v>436</v>
      </c>
      <c r="K306" t="s">
        <v>436</v>
      </c>
      <c r="L306" t="s">
        <v>436</v>
      </c>
      <c r="M306" t="s">
        <v>436</v>
      </c>
      <c r="N306" t="s">
        <v>436</v>
      </c>
      <c r="O306" t="s">
        <v>436</v>
      </c>
      <c r="P306" t="s">
        <v>436</v>
      </c>
      <c r="Q306" t="s">
        <v>436</v>
      </c>
      <c r="R306" t="s">
        <v>436</v>
      </c>
      <c r="S306" t="s">
        <v>436</v>
      </c>
      <c r="T306" t="s">
        <v>436</v>
      </c>
      <c r="U306">
        <f>VLOOKUP(A306,'MARGIN REQUIREMNT'!$A$3:$M$210,13,0)</f>
        <v>0.34117500000000001</v>
      </c>
    </row>
    <row r="307" spans="1:21" x14ac:dyDescent="0.2">
      <c r="A307" t="s">
        <v>169</v>
      </c>
      <c r="B307">
        <v>5</v>
      </c>
      <c r="C307" t="s">
        <v>406</v>
      </c>
      <c r="D307" t="n">
        <v>292.1499938964844</v>
      </c>
      <c r="E307">
        <v>287.10000610351562</v>
      </c>
      <c r="F307" s="22">
        <v>43437</v>
      </c>
      <c r="G307" s="22">
        <v>43461</v>
      </c>
      <c r="H307">
        <f t="shared" si="4"/>
        <v>24</v>
      </c>
      <c r="I307">
        <v>285</v>
      </c>
      <c r="J307">
        <v>11.75</v>
      </c>
      <c r="K307">
        <v>33</v>
      </c>
      <c r="L307">
        <v>24</v>
      </c>
      <c r="M307">
        <v>311.10000610351562</v>
      </c>
      <c r="N307">
        <v>335.10000610351562</v>
      </c>
      <c r="O307">
        <v>359.10000610351562</v>
      </c>
      <c r="P307">
        <v>335</v>
      </c>
      <c r="Q307">
        <v>360</v>
      </c>
      <c r="R307" t="s">
        <v>436</v>
      </c>
      <c r="S307" t="n">
        <v>0.05000000074505806</v>
      </c>
      <c r="T307" t="n">
        <v>350.0</v>
      </c>
      <c r="U307">
        <f>VLOOKUP(A307,'MARGIN REQUIREMNT'!$A$3:$M$210,13,0)</f>
        <v>1.3979999999999999</v>
      </c>
    </row>
    <row r="308" spans="1:21" x14ac:dyDescent="0.2">
      <c r="A308" t="s">
        <v>169</v>
      </c>
      <c r="B308">
        <v>5</v>
      </c>
      <c r="C308" t="s">
        <v>407</v>
      </c>
      <c r="D308" t="n">
        <v>292.1499938964844</v>
      </c>
      <c r="E308">
        <v>287.10000610351562</v>
      </c>
      <c r="F308" s="22">
        <v>43437</v>
      </c>
      <c r="G308" s="22">
        <v>43461</v>
      </c>
      <c r="H308">
        <f t="shared" si="4"/>
        <v>24</v>
      </c>
      <c r="I308">
        <v>285</v>
      </c>
      <c r="J308">
        <v>8.3500003814697266</v>
      </c>
      <c r="K308">
        <v>36</v>
      </c>
      <c r="L308">
        <v>26</v>
      </c>
      <c r="M308">
        <v>261.10000610351562</v>
      </c>
      <c r="N308">
        <v>235.10000610351562</v>
      </c>
      <c r="O308">
        <v>209.10000610351562</v>
      </c>
      <c r="P308">
        <v>235</v>
      </c>
      <c r="Q308">
        <v>210</v>
      </c>
      <c r="R308" t="s">
        <v>436</v>
      </c>
      <c r="S308" t="n">
        <v>0.05000000074505806</v>
      </c>
      <c r="T308" t="n">
        <v>230.0</v>
      </c>
      <c r="U308">
        <f>VLOOKUP(A308,'MARGIN REQUIREMNT'!$A$3:$M$210,13,0)</f>
        <v>1.3979999999999999</v>
      </c>
    </row>
    <row r="309" spans="1:21" x14ac:dyDescent="0.2">
      <c r="A309" t="s">
        <v>171</v>
      </c>
      <c r="B309">
        <v>20</v>
      </c>
      <c r="C309" t="s">
        <v>406</v>
      </c>
      <c r="D309" t="n">
        <v>1031.5999755859375</v>
      </c>
      <c r="E309">
        <v>943.5</v>
      </c>
      <c r="F309" s="22">
        <v>43437</v>
      </c>
      <c r="G309" s="22">
        <v>43461</v>
      </c>
      <c r="H309">
        <f t="shared" si="4"/>
        <v>24</v>
      </c>
      <c r="I309">
        <v>940</v>
      </c>
      <c r="J309">
        <v>34.5</v>
      </c>
      <c r="K309">
        <v>32</v>
      </c>
      <c r="L309">
        <v>77</v>
      </c>
      <c r="M309">
        <v>1020.5</v>
      </c>
      <c r="N309">
        <v>1097.5</v>
      </c>
      <c r="O309">
        <v>1174.5</v>
      </c>
      <c r="P309">
        <v>1100</v>
      </c>
      <c r="Q309">
        <v>1180</v>
      </c>
      <c r="R309" t="n">
        <v>0.05000000074505806</v>
      </c>
      <c r="S309" t="n">
        <v>0.05000000074505806</v>
      </c>
      <c r="T309" t="n">
        <v>1120.0</v>
      </c>
      <c r="U309">
        <f>VLOOKUP(A309,'MARGIN REQUIREMNT'!$A$3:$M$210,13,0)</f>
        <v>4.7033249999999995</v>
      </c>
    </row>
    <row r="310" spans="1:21" x14ac:dyDescent="0.2">
      <c r="A310" t="s">
        <v>171</v>
      </c>
      <c r="B310">
        <v>20</v>
      </c>
      <c r="C310" t="s">
        <v>407</v>
      </c>
      <c r="D310" t="n">
        <v>1031.5999755859375</v>
      </c>
      <c r="E310">
        <v>943.5</v>
      </c>
      <c r="F310" s="22">
        <v>43437</v>
      </c>
      <c r="G310" s="22">
        <v>43461</v>
      </c>
      <c r="H310">
        <f t="shared" si="4"/>
        <v>24</v>
      </c>
      <c r="I310">
        <v>940</v>
      </c>
      <c r="J310">
        <v>32</v>
      </c>
      <c r="K310">
        <v>37</v>
      </c>
      <c r="L310">
        <v>89</v>
      </c>
      <c r="M310">
        <v>854.5</v>
      </c>
      <c r="N310">
        <v>765.5</v>
      </c>
      <c r="O310">
        <v>676.5</v>
      </c>
      <c r="P310">
        <v>760</v>
      </c>
      <c r="Q310">
        <v>680</v>
      </c>
      <c r="R310" t="s">
        <v>436</v>
      </c>
      <c r="S310" t="n">
        <v>0.20000000298023224</v>
      </c>
      <c r="T310" t="n">
        <v>860.0</v>
      </c>
      <c r="U310">
        <f>VLOOKUP(A310,'MARGIN REQUIREMNT'!$A$3:$M$210,13,0)</f>
        <v>4.7033249999999995</v>
      </c>
    </row>
    <row r="311" spans="1:21" x14ac:dyDescent="0.2">
      <c r="A311" t="s">
        <v>172</v>
      </c>
      <c r="B311">
        <v>1</v>
      </c>
      <c r="C311" t="s">
        <v>406</v>
      </c>
      <c r="D311" t="n">
        <v>15.149999618530273</v>
      </c>
      <c r="E311">
        <v>16.700000762939453</v>
      </c>
      <c r="F311" s="22">
        <v>43437</v>
      </c>
      <c r="G311" s="22">
        <v>43461</v>
      </c>
      <c r="H311">
        <f t="shared" si="4"/>
        <v>24</v>
      </c>
      <c r="I311">
        <v>17</v>
      </c>
      <c r="J311">
        <v>0.75</v>
      </c>
      <c r="K311">
        <v>49</v>
      </c>
      <c r="L311">
        <v>2</v>
      </c>
      <c r="M311">
        <v>18.700000762939453</v>
      </c>
      <c r="N311">
        <v>20.700000762939453</v>
      </c>
      <c r="O311">
        <v>22.700000762939453</v>
      </c>
      <c r="P311">
        <v>21</v>
      </c>
      <c r="Q311">
        <v>23</v>
      </c>
      <c r="R311" t="s">
        <v>436</v>
      </c>
      <c r="S311" t="n">
        <v>0.05000000074505806</v>
      </c>
      <c r="T311" t="n">
        <v>18.0</v>
      </c>
      <c r="U311">
        <f>VLOOKUP(A311,'MARGIN REQUIREMNT'!$A$3:$M$210,13,0)</f>
        <v>7.9499719380827366E-2</v>
      </c>
    </row>
    <row r="312" spans="1:21" x14ac:dyDescent="0.2">
      <c r="A312" t="s">
        <v>172</v>
      </c>
      <c r="B312">
        <v>1</v>
      </c>
      <c r="C312" t="s">
        <v>407</v>
      </c>
      <c r="D312" t="n">
        <v>15.149999618530273</v>
      </c>
      <c r="E312">
        <v>16.700000762939453</v>
      </c>
      <c r="F312" s="22">
        <v>43437</v>
      </c>
      <c r="G312" s="22">
        <v>43461</v>
      </c>
      <c r="H312">
        <f t="shared" si="4"/>
        <v>24</v>
      </c>
      <c r="I312">
        <v>17</v>
      </c>
      <c r="J312">
        <v>0.89999997615814209</v>
      </c>
      <c r="K312">
        <v>50</v>
      </c>
      <c r="L312">
        <v>2</v>
      </c>
      <c r="M312">
        <v>14.699999809265137</v>
      </c>
      <c r="N312">
        <v>12.699999809265137</v>
      </c>
      <c r="O312">
        <v>10.699999809265137</v>
      </c>
      <c r="P312">
        <v>13</v>
      </c>
      <c r="Q312">
        <v>11</v>
      </c>
      <c r="R312" t="n">
        <v>0.05000000074505806</v>
      </c>
      <c r="S312" t="n">
        <v>0.05000000074505806</v>
      </c>
      <c r="T312" t="n">
        <v>13.0</v>
      </c>
      <c r="U312">
        <f>VLOOKUP(A312,'MARGIN REQUIREMNT'!$A$3:$M$210,13,0)</f>
        <v>7.9499719380827366E-2</v>
      </c>
    </row>
    <row r="313" spans="1:21" x14ac:dyDescent="0.2">
      <c r="A313" t="s">
        <v>173</v>
      </c>
      <c r="B313">
        <v>2.5</v>
      </c>
      <c r="C313" t="s">
        <v>406</v>
      </c>
      <c r="D313" t="n">
        <v>35.25</v>
      </c>
      <c r="E313">
        <v>33.049999237060547</v>
      </c>
      <c r="F313" s="22">
        <v>43437</v>
      </c>
      <c r="G313" s="22">
        <v>43461</v>
      </c>
      <c r="H313">
        <f t="shared" si="4"/>
        <v>24</v>
      </c>
      <c r="I313">
        <v>32.5</v>
      </c>
      <c r="J313">
        <v>3.0999999046325684</v>
      </c>
      <c r="K313">
        <v>78</v>
      </c>
      <c r="L313">
        <v>7</v>
      </c>
      <c r="M313">
        <v>40.049999237060547</v>
      </c>
      <c r="N313">
        <v>47.049999237060547</v>
      </c>
      <c r="O313">
        <v>54.049999237060547</v>
      </c>
      <c r="P313">
        <v>47.5</v>
      </c>
      <c r="Q313">
        <v>55</v>
      </c>
      <c r="R313" t="s">
        <v>436</v>
      </c>
      <c r="S313" t="n">
        <v>0.05000000074505806</v>
      </c>
      <c r="T313" t="n">
        <v>45.0</v>
      </c>
      <c r="U313">
        <f>VLOOKUP(A313,'MARGIN REQUIREMNT'!$A$3:$M$210,13,0)</f>
        <v>0.27849617142857142</v>
      </c>
    </row>
    <row r="314" spans="1:21" x14ac:dyDescent="0.2">
      <c r="A314" t="s">
        <v>173</v>
      </c>
      <c r="B314">
        <v>2.5</v>
      </c>
      <c r="C314" t="s">
        <v>407</v>
      </c>
      <c r="D314" t="n">
        <v>35.25</v>
      </c>
      <c r="E314">
        <v>33.049999237060547</v>
      </c>
      <c r="F314" s="22">
        <v>43437</v>
      </c>
      <c r="G314" s="22">
        <v>43461</v>
      </c>
      <c r="H314">
        <f t="shared" si="4"/>
        <v>24</v>
      </c>
      <c r="I314">
        <v>32.5</v>
      </c>
      <c r="J314" t="s">
        <v>436</v>
      </c>
      <c r="K314" t="s">
        <v>436</v>
      </c>
      <c r="L314" t="s">
        <v>436</v>
      </c>
      <c r="M314" t="s">
        <v>436</v>
      </c>
      <c r="N314" t="s">
        <v>436</v>
      </c>
      <c r="O314" t="s">
        <v>436</v>
      </c>
      <c r="P314" t="s">
        <v>436</v>
      </c>
      <c r="Q314" t="s">
        <v>436</v>
      </c>
      <c r="R314" t="s">
        <v>436</v>
      </c>
      <c r="S314" t="s">
        <v>436</v>
      </c>
      <c r="T314" t="s">
        <v>436</v>
      </c>
      <c r="U314">
        <f>VLOOKUP(A314,'MARGIN REQUIREMNT'!$A$3:$M$210,13,0)</f>
        <v>0.27849617142857142</v>
      </c>
    </row>
    <row r="315" spans="1:21" x14ac:dyDescent="0.2">
      <c r="A315" t="s">
        <v>174</v>
      </c>
      <c r="B315">
        <v>50</v>
      </c>
      <c r="C315" t="s">
        <v>406</v>
      </c>
      <c r="D315" t="n">
        <v>2001.0</v>
      </c>
      <c r="E315">
        <v>2141</v>
      </c>
      <c r="F315" s="22">
        <v>43437</v>
      </c>
      <c r="G315" s="22">
        <v>43461</v>
      </c>
      <c r="H315">
        <f t="shared" si="4"/>
        <v>24</v>
      </c>
      <c r="I315">
        <v>2150</v>
      </c>
      <c r="J315">
        <v>80.75</v>
      </c>
      <c r="K315">
        <v>36</v>
      </c>
      <c r="L315">
        <v>198</v>
      </c>
      <c r="M315">
        <v>2339</v>
      </c>
      <c r="N315">
        <v>2537</v>
      </c>
      <c r="O315">
        <v>2735</v>
      </c>
      <c r="P315">
        <v>2550</v>
      </c>
      <c r="Q315">
        <v>2750</v>
      </c>
      <c r="R315" t="s">
        <v>436</v>
      </c>
      <c r="S315" t="n">
        <v>0.05000000074505806</v>
      </c>
      <c r="T315" t="n">
        <v>2500.0</v>
      </c>
      <c r="U315">
        <f>VLOOKUP(A315,'MARGIN REQUIREMNT'!$A$3:$M$210,13,0)</f>
        <v>9.5885999999999996</v>
      </c>
    </row>
    <row r="316" spans="1:21" x14ac:dyDescent="0.2">
      <c r="A316" t="s">
        <v>174</v>
      </c>
      <c r="B316">
        <v>50</v>
      </c>
      <c r="C316" t="s">
        <v>407</v>
      </c>
      <c r="D316" t="n">
        <v>2001.0</v>
      </c>
      <c r="E316">
        <v>2141</v>
      </c>
      <c r="F316" s="22">
        <v>43437</v>
      </c>
      <c r="G316" s="22">
        <v>43461</v>
      </c>
      <c r="H316">
        <f t="shared" si="4"/>
        <v>24</v>
      </c>
      <c r="I316">
        <v>2150</v>
      </c>
      <c r="J316">
        <v>73.849998474121094</v>
      </c>
      <c r="K316">
        <v>35</v>
      </c>
      <c r="L316">
        <v>192</v>
      </c>
      <c r="M316">
        <v>1949</v>
      </c>
      <c r="N316">
        <v>1757</v>
      </c>
      <c r="O316">
        <v>1565</v>
      </c>
      <c r="P316">
        <v>1750</v>
      </c>
      <c r="Q316">
        <v>1550</v>
      </c>
      <c r="R316" t="n">
        <v>0.10000000149011612</v>
      </c>
      <c r="S316" t="n">
        <v>0.10000000149011612</v>
      </c>
      <c r="T316" t="n">
        <v>1750.0</v>
      </c>
      <c r="U316">
        <f>VLOOKUP(A316,'MARGIN REQUIREMNT'!$A$3:$M$210,13,0)</f>
        <v>9.5885999999999996</v>
      </c>
    </row>
    <row r="317" spans="1:21" x14ac:dyDescent="0.2">
      <c r="A317" t="s">
        <v>175</v>
      </c>
      <c r="B317">
        <v>50</v>
      </c>
      <c r="C317" t="s">
        <v>406</v>
      </c>
      <c r="D317" t="n">
        <v>1225.0</v>
      </c>
      <c r="E317">
        <v>1163.050048828125</v>
      </c>
      <c r="F317" s="22">
        <v>43437</v>
      </c>
      <c r="G317" s="22">
        <v>43461</v>
      </c>
      <c r="H317">
        <f t="shared" si="4"/>
        <v>24</v>
      </c>
      <c r="I317">
        <v>1150</v>
      </c>
      <c r="J317">
        <v>63.549999237060547</v>
      </c>
      <c r="K317">
        <v>45</v>
      </c>
      <c r="L317">
        <v>134</v>
      </c>
      <c r="M317">
        <v>1297.050048828125</v>
      </c>
      <c r="N317">
        <v>1431.050048828125</v>
      </c>
      <c r="O317">
        <v>1565.050048828125</v>
      </c>
      <c r="P317">
        <v>1450</v>
      </c>
      <c r="Q317">
        <v>1550</v>
      </c>
      <c r="R317" t="n">
        <v>0.05000000074505806</v>
      </c>
      <c r="S317" t="n">
        <v>0.05000000074505806</v>
      </c>
      <c r="T317" t="n">
        <v>1450.0</v>
      </c>
      <c r="U317">
        <f>VLOOKUP(A317,'MARGIN REQUIREMNT'!$A$3:$M$210,13,0)</f>
        <v>7.5858149999999993</v>
      </c>
    </row>
    <row r="318" spans="1:21" x14ac:dyDescent="0.2">
      <c r="A318" t="s">
        <v>175</v>
      </c>
      <c r="B318">
        <v>50</v>
      </c>
      <c r="C318" t="s">
        <v>407</v>
      </c>
      <c r="D318" t="n">
        <v>1225.0</v>
      </c>
      <c r="E318">
        <v>1163.050048828125</v>
      </c>
      <c r="F318" s="22">
        <v>43437</v>
      </c>
      <c r="G318" s="22">
        <v>43461</v>
      </c>
      <c r="H318">
        <f t="shared" si="4"/>
        <v>24</v>
      </c>
      <c r="I318">
        <v>1150</v>
      </c>
      <c r="J318">
        <v>45.799999237060547</v>
      </c>
      <c r="K318">
        <v>47</v>
      </c>
      <c r="L318">
        <v>140</v>
      </c>
      <c r="M318">
        <v>1023.0499877929688</v>
      </c>
      <c r="N318">
        <v>883.04998779296875</v>
      </c>
      <c r="O318">
        <v>743.04998779296875</v>
      </c>
      <c r="P318">
        <v>900</v>
      </c>
      <c r="Q318">
        <v>750</v>
      </c>
      <c r="R318" t="n">
        <v>0.05000000074505806</v>
      </c>
      <c r="S318" t="n">
        <v>0.05000000074505806</v>
      </c>
      <c r="T318" t="n">
        <v>900.0</v>
      </c>
      <c r="U318">
        <f>VLOOKUP(A318,'MARGIN REQUIREMNT'!$A$3:$M$210,13,0)</f>
        <v>7.5858149999999993</v>
      </c>
    </row>
    <row r="319" spans="1:21" x14ac:dyDescent="0.2">
      <c r="A319" t="s">
        <v>176</v>
      </c>
      <c r="B319">
        <v>10</v>
      </c>
      <c r="C319" t="s">
        <v>406</v>
      </c>
      <c r="D319" t="n">
        <v>455.45001220703125</v>
      </c>
      <c r="E319">
        <v>474.75</v>
      </c>
      <c r="F319" s="22">
        <v>43437</v>
      </c>
      <c r="G319" s="22">
        <v>43461</v>
      </c>
      <c r="H319">
        <f t="shared" si="4"/>
        <v>24</v>
      </c>
      <c r="I319">
        <v>470</v>
      </c>
      <c r="J319">
        <v>26.5</v>
      </c>
      <c r="K319">
        <v>47</v>
      </c>
      <c r="L319">
        <v>57</v>
      </c>
      <c r="M319">
        <v>531.75</v>
      </c>
      <c r="N319">
        <v>588.75</v>
      </c>
      <c r="O319">
        <v>645.75</v>
      </c>
      <c r="P319">
        <v>590</v>
      </c>
      <c r="Q319">
        <v>650</v>
      </c>
      <c r="R319" t="s">
        <v>436</v>
      </c>
      <c r="S319" t="n">
        <v>0.4000000059604645</v>
      </c>
      <c r="T319" t="n">
        <v>600.0</v>
      </c>
      <c r="U319">
        <f>VLOOKUP(A319,'MARGIN REQUIREMNT'!$A$3:$M$210,13,0)</f>
        <v>2.1906963749999999</v>
      </c>
    </row>
    <row r="320" spans="1:21" x14ac:dyDescent="0.2">
      <c r="A320" t="s">
        <v>176</v>
      </c>
      <c r="B320">
        <v>10</v>
      </c>
      <c r="C320" t="s">
        <v>407</v>
      </c>
      <c r="D320" t="n">
        <v>455.45001220703125</v>
      </c>
      <c r="E320">
        <v>474.75</v>
      </c>
      <c r="F320" s="22">
        <v>43437</v>
      </c>
      <c r="G320" s="22">
        <v>43461</v>
      </c>
      <c r="H320">
        <f t="shared" si="4"/>
        <v>24</v>
      </c>
      <c r="I320">
        <v>470</v>
      </c>
      <c r="J320">
        <v>18.75</v>
      </c>
      <c r="K320">
        <v>46</v>
      </c>
      <c r="L320">
        <v>56</v>
      </c>
      <c r="M320">
        <v>418.75</v>
      </c>
      <c r="N320">
        <v>362.75</v>
      </c>
      <c r="O320">
        <v>306.75</v>
      </c>
      <c r="P320">
        <v>360</v>
      </c>
      <c r="Q320">
        <v>310</v>
      </c>
      <c r="R320" t="s">
        <v>436</v>
      </c>
      <c r="S320" t="n">
        <v>0.05000000074505806</v>
      </c>
      <c r="T320" t="n">
        <v>390.0</v>
      </c>
      <c r="U320">
        <f>VLOOKUP(A320,'MARGIN REQUIREMNT'!$A$3:$M$210,13,0)</f>
        <v>2.1906963749999999</v>
      </c>
    </row>
    <row r="321" spans="1:21" x14ac:dyDescent="0.2">
      <c r="A321" t="s">
        <v>177</v>
      </c>
      <c r="B321">
        <v>10</v>
      </c>
      <c r="C321" t="s">
        <v>406</v>
      </c>
      <c r="D321" t="n">
        <v>411.5</v>
      </c>
      <c r="E321">
        <v>455.5</v>
      </c>
      <c r="F321" s="22">
        <v>43437</v>
      </c>
      <c r="G321" s="22">
        <v>43461</v>
      </c>
      <c r="H321">
        <f t="shared" si="4"/>
        <v>24</v>
      </c>
      <c r="I321">
        <v>460</v>
      </c>
      <c r="J321">
        <v>23.5</v>
      </c>
      <c r="K321">
        <v>52</v>
      </c>
      <c r="L321">
        <v>61</v>
      </c>
      <c r="M321">
        <v>516.5</v>
      </c>
      <c r="N321">
        <v>577.5</v>
      </c>
      <c r="O321">
        <v>638.5</v>
      </c>
      <c r="P321">
        <v>580</v>
      </c>
      <c r="Q321">
        <v>640</v>
      </c>
      <c r="R321" t="n">
        <v>0.05000000074505806</v>
      </c>
      <c r="S321" t="n">
        <v>0.05000000074505806</v>
      </c>
      <c r="T321" t="s">
        <v>437</v>
      </c>
      <c r="U321">
        <f>VLOOKUP(A321,'MARGIN REQUIREMNT'!$A$3:$M$210,13,0)</f>
        <v>2.8031250000000001</v>
      </c>
    </row>
    <row r="322" spans="1:21" x14ac:dyDescent="0.2">
      <c r="A322" t="s">
        <v>177</v>
      </c>
      <c r="B322">
        <v>10</v>
      </c>
      <c r="C322" t="s">
        <v>407</v>
      </c>
      <c r="D322" t="n">
        <v>411.5</v>
      </c>
      <c r="E322">
        <v>455.5</v>
      </c>
      <c r="F322" s="22">
        <v>43437</v>
      </c>
      <c r="G322" s="22">
        <v>43461</v>
      </c>
      <c r="H322">
        <f t="shared" si="4"/>
        <v>24</v>
      </c>
      <c r="I322">
        <v>460</v>
      </c>
      <c r="J322">
        <v>25</v>
      </c>
      <c r="K322">
        <v>52</v>
      </c>
      <c r="L322">
        <v>61</v>
      </c>
      <c r="M322">
        <v>394.5</v>
      </c>
      <c r="N322">
        <v>333.5</v>
      </c>
      <c r="O322">
        <v>272.5</v>
      </c>
      <c r="P322">
        <v>330</v>
      </c>
      <c r="Q322">
        <v>270</v>
      </c>
      <c r="R322" t="s">
        <v>436</v>
      </c>
      <c r="S322" t="n">
        <v>0.05000000074505806</v>
      </c>
      <c r="T322" t="n">
        <v>340.0</v>
      </c>
      <c r="U322">
        <f>VLOOKUP(A322,'MARGIN REQUIREMNT'!$A$3:$M$210,13,0)</f>
        <v>2.8031250000000001</v>
      </c>
    </row>
    <row r="323" spans="1:21" x14ac:dyDescent="0.2">
      <c r="A323" t="s">
        <v>178</v>
      </c>
      <c r="B323">
        <v>20</v>
      </c>
      <c r="C323" t="s">
        <v>406</v>
      </c>
      <c r="D323" t="n">
        <v>586.5999755859375</v>
      </c>
      <c r="E323">
        <v>595.20001220703125</v>
      </c>
      <c r="F323" s="22">
        <v>43437</v>
      </c>
      <c r="G323" s="22">
        <v>43461</v>
      </c>
      <c r="H323">
        <f t="shared" si="4"/>
        <v>24</v>
      </c>
      <c r="I323">
        <v>600</v>
      </c>
      <c r="J323">
        <v>25.299999237060547</v>
      </c>
      <c r="K323">
        <v>44</v>
      </c>
      <c r="L323">
        <v>67</v>
      </c>
      <c r="M323">
        <v>662.20001220703125</v>
      </c>
      <c r="N323">
        <v>729.20001220703125</v>
      </c>
      <c r="O323">
        <v>796.20001220703125</v>
      </c>
      <c r="P323">
        <v>720</v>
      </c>
      <c r="Q323">
        <v>800</v>
      </c>
      <c r="R323" t="s">
        <v>436</v>
      </c>
      <c r="S323" t="n">
        <v>0.05000000074505806</v>
      </c>
      <c r="T323" t="s">
        <v>437</v>
      </c>
      <c r="U323">
        <f>VLOOKUP(A323,'MARGIN REQUIREMNT'!$A$3:$M$210,13,0)</f>
        <v>3.2512500000000002</v>
      </c>
    </row>
    <row r="324" spans="1:21" x14ac:dyDescent="0.2">
      <c r="A324" t="s">
        <v>178</v>
      </c>
      <c r="B324">
        <v>20</v>
      </c>
      <c r="C324" t="s">
        <v>407</v>
      </c>
      <c r="D324" t="n">
        <v>586.5999755859375</v>
      </c>
      <c r="E324">
        <v>595.20001220703125</v>
      </c>
      <c r="F324" s="22">
        <v>43437</v>
      </c>
      <c r="G324" s="22">
        <v>43461</v>
      </c>
      <c r="H324">
        <f t="shared" ref="H324:H378" si="5">G324-F324</f>
        <v>24</v>
      </c>
      <c r="I324">
        <v>600</v>
      </c>
      <c r="J324">
        <v>27.899999618530273</v>
      </c>
      <c r="K324">
        <v>44</v>
      </c>
      <c r="L324">
        <v>67</v>
      </c>
      <c r="M324">
        <v>528.20001220703125</v>
      </c>
      <c r="N324">
        <v>461.20001220703125</v>
      </c>
      <c r="O324">
        <v>394.20001220703125</v>
      </c>
      <c r="P324">
        <v>460</v>
      </c>
      <c r="Q324">
        <v>400</v>
      </c>
      <c r="R324" t="s">
        <v>436</v>
      </c>
      <c r="S324" t="n">
        <v>0.05000000074505806</v>
      </c>
      <c r="T324" t="n">
        <v>480.0</v>
      </c>
      <c r="U324">
        <f>VLOOKUP(A324,'MARGIN REQUIREMNT'!$A$3:$M$210,13,0)</f>
        <v>3.2512500000000002</v>
      </c>
    </row>
    <row r="325" spans="1:21" x14ac:dyDescent="0.2">
      <c r="A325" t="s">
        <v>179</v>
      </c>
      <c r="B325">
        <v>1</v>
      </c>
      <c r="C325" t="s">
        <v>406</v>
      </c>
      <c r="D325" t="n">
        <v>5.449999809265137</v>
      </c>
      <c r="E325">
        <v>5.5</v>
      </c>
      <c r="F325" s="22">
        <v>43437</v>
      </c>
      <c r="G325" s="22">
        <v>43461</v>
      </c>
      <c r="H325">
        <f t="shared" si="5"/>
        <v>24</v>
      </c>
      <c r="I325">
        <v>6</v>
      </c>
      <c r="J325">
        <v>0.25</v>
      </c>
      <c r="K325">
        <v>76</v>
      </c>
      <c r="L325">
        <v>1</v>
      </c>
      <c r="M325">
        <v>6.5</v>
      </c>
      <c r="N325">
        <v>7.5</v>
      </c>
      <c r="O325">
        <v>8.5</v>
      </c>
      <c r="P325">
        <v>8</v>
      </c>
      <c r="Q325">
        <v>9</v>
      </c>
      <c r="R325" t="s">
        <v>436</v>
      </c>
      <c r="S325" t="n">
        <v>0.05000000074505806</v>
      </c>
      <c r="T325" t="n">
        <v>6.0</v>
      </c>
      <c r="U325">
        <f>VLOOKUP(A325,'MARGIN REQUIREMNT'!$A$3:$M$210,13,0)</f>
        <v>3.39E-2</v>
      </c>
    </row>
    <row r="326" spans="1:21" x14ac:dyDescent="0.2">
      <c r="A326" t="s">
        <v>179</v>
      </c>
      <c r="B326">
        <v>1</v>
      </c>
      <c r="C326" t="s">
        <v>407</v>
      </c>
      <c r="D326" t="n">
        <v>5.449999809265137</v>
      </c>
      <c r="E326">
        <v>5.5</v>
      </c>
      <c r="F326" s="22">
        <v>43437</v>
      </c>
      <c r="G326" s="22">
        <v>43461</v>
      </c>
      <c r="H326">
        <f t="shared" si="5"/>
        <v>24</v>
      </c>
      <c r="I326">
        <v>6</v>
      </c>
      <c r="J326">
        <v>0.69999998807907104</v>
      </c>
      <c r="K326">
        <v>74</v>
      </c>
      <c r="L326">
        <v>1</v>
      </c>
      <c r="M326">
        <v>4.5</v>
      </c>
      <c r="N326">
        <v>3.5</v>
      </c>
      <c r="O326">
        <v>2.5</v>
      </c>
      <c r="P326">
        <v>4</v>
      </c>
      <c r="Q326">
        <v>3</v>
      </c>
      <c r="R326" t="n">
        <v>0.05000000074505806</v>
      </c>
      <c r="S326" t="n">
        <v>0.05000000074505806</v>
      </c>
      <c r="T326" t="n">
        <v>4.0</v>
      </c>
      <c r="U326">
        <f>VLOOKUP(A326,'MARGIN REQUIREMNT'!$A$3:$M$210,13,0)</f>
        <v>3.39E-2</v>
      </c>
    </row>
    <row r="327" spans="1:21" x14ac:dyDescent="0.2">
      <c r="A327" t="s">
        <v>180</v>
      </c>
      <c r="B327">
        <v>1</v>
      </c>
      <c r="C327" t="s">
        <v>406</v>
      </c>
      <c r="D327" t="n">
        <v>37.95000076293945</v>
      </c>
      <c r="E327">
        <v>35.099998474121094</v>
      </c>
      <c r="F327" s="22">
        <v>43437</v>
      </c>
      <c r="G327" s="22">
        <v>43461</v>
      </c>
      <c r="H327">
        <f t="shared" si="5"/>
        <v>24</v>
      </c>
      <c r="I327">
        <v>35</v>
      </c>
      <c r="J327">
        <v>1.9500000476837158</v>
      </c>
      <c r="K327">
        <v>50</v>
      </c>
      <c r="L327">
        <v>4</v>
      </c>
      <c r="M327">
        <v>39.099998474121094</v>
      </c>
      <c r="N327">
        <v>43.099998474121094</v>
      </c>
      <c r="O327">
        <v>47.099998474121094</v>
      </c>
      <c r="P327">
        <v>43</v>
      </c>
      <c r="Q327">
        <v>47</v>
      </c>
      <c r="R327" t="s">
        <v>436</v>
      </c>
      <c r="S327" t="n">
        <v>0.05000000074505806</v>
      </c>
      <c r="T327" t="n">
        <v>40.0</v>
      </c>
      <c r="U327">
        <f>VLOOKUP(A327,'MARGIN REQUIREMNT'!$A$3:$M$210,13,0)</f>
        <v>0.16852499999999998</v>
      </c>
    </row>
    <row r="328" spans="1:21" x14ac:dyDescent="0.2">
      <c r="A328" t="s">
        <v>180</v>
      </c>
      <c r="B328">
        <v>1</v>
      </c>
      <c r="C328" t="s">
        <v>407</v>
      </c>
      <c r="D328" t="n">
        <v>37.95000076293945</v>
      </c>
      <c r="E328">
        <v>35.099998474121094</v>
      </c>
      <c r="F328" s="22">
        <v>43437</v>
      </c>
      <c r="G328" s="22">
        <v>43461</v>
      </c>
      <c r="H328">
        <f t="shared" si="5"/>
        <v>24</v>
      </c>
      <c r="I328">
        <v>35</v>
      </c>
      <c r="J328">
        <v>1.6499999761581421</v>
      </c>
      <c r="K328">
        <v>51</v>
      </c>
      <c r="L328">
        <v>5</v>
      </c>
      <c r="M328">
        <v>30.100000381469727</v>
      </c>
      <c r="N328">
        <v>25.100000381469727</v>
      </c>
      <c r="O328">
        <v>20.100000381469727</v>
      </c>
      <c r="P328">
        <v>25</v>
      </c>
      <c r="Q328">
        <v>20</v>
      </c>
      <c r="R328" t="s">
        <v>436</v>
      </c>
      <c r="S328" t="n">
        <v>0.05000000074505806</v>
      </c>
      <c r="T328" t="n">
        <v>32.0</v>
      </c>
      <c r="U328">
        <f>VLOOKUP(A328,'MARGIN REQUIREMNT'!$A$3:$M$210,13,0)</f>
        <v>0.16852499999999998</v>
      </c>
    </row>
    <row r="329" spans="1:21" x14ac:dyDescent="0.2">
      <c r="A329" t="s">
        <v>181</v>
      </c>
      <c r="B329">
        <v>10</v>
      </c>
      <c r="C329" t="s">
        <v>406</v>
      </c>
      <c r="D329" t="n">
        <v>701.6500244140625</v>
      </c>
      <c r="E329">
        <v>694.75</v>
      </c>
      <c r="F329" s="22">
        <v>43437</v>
      </c>
      <c r="G329" s="22">
        <v>43461</v>
      </c>
      <c r="H329">
        <f t="shared" si="5"/>
        <v>24</v>
      </c>
      <c r="I329">
        <v>690</v>
      </c>
      <c r="J329" t="s">
        <v>436</v>
      </c>
      <c r="K329" t="s">
        <v>436</v>
      </c>
      <c r="L329" t="s">
        <v>436</v>
      </c>
      <c r="M329" t="s">
        <v>436</v>
      </c>
      <c r="N329" t="s">
        <v>436</v>
      </c>
      <c r="O329" t="s">
        <v>436</v>
      </c>
      <c r="P329" t="s">
        <v>436</v>
      </c>
      <c r="Q329" t="s">
        <v>436</v>
      </c>
      <c r="R329" t="s">
        <v>436</v>
      </c>
      <c r="S329" t="s">
        <v>436</v>
      </c>
      <c r="T329" t="s">
        <v>436</v>
      </c>
      <c r="U329">
        <f>VLOOKUP(A329,'MARGIN REQUIREMNT'!$A$3:$M$210,13,0)</f>
        <v>3.4116952</v>
      </c>
    </row>
    <row r="330" spans="1:21" x14ac:dyDescent="0.2">
      <c r="A330" t="s">
        <v>181</v>
      </c>
      <c r="B330">
        <v>10</v>
      </c>
      <c r="C330" t="s">
        <v>407</v>
      </c>
      <c r="D330" t="n">
        <v>701.6500244140625</v>
      </c>
      <c r="E330">
        <v>694.75</v>
      </c>
      <c r="F330" s="22">
        <v>43437</v>
      </c>
      <c r="G330" s="22">
        <v>43461</v>
      </c>
      <c r="H330">
        <f t="shared" si="5"/>
        <v>24</v>
      </c>
      <c r="I330">
        <v>690</v>
      </c>
      <c r="J330">
        <v>17.950000762939453</v>
      </c>
      <c r="K330">
        <v>32</v>
      </c>
      <c r="L330">
        <v>57</v>
      </c>
      <c r="M330">
        <v>637.75</v>
      </c>
      <c r="N330">
        <v>580.75</v>
      </c>
      <c r="O330">
        <v>523.75</v>
      </c>
      <c r="P330">
        <v>580</v>
      </c>
      <c r="Q330">
        <v>520</v>
      </c>
      <c r="R330" t="s">
        <v>436</v>
      </c>
      <c r="S330" t="n">
        <v>0.05000000074505806</v>
      </c>
      <c r="T330" t="n">
        <v>600.0</v>
      </c>
      <c r="U330">
        <f>VLOOKUP(A330,'MARGIN REQUIREMNT'!$A$3:$M$210,13,0)</f>
        <v>3.4116952</v>
      </c>
    </row>
    <row r="331" spans="1:21" x14ac:dyDescent="0.2">
      <c r="A331" t="s">
        <v>182</v>
      </c>
      <c r="B331">
        <v>10</v>
      </c>
      <c r="C331" t="s">
        <v>406</v>
      </c>
      <c r="D331" t="n">
        <v>520.7999877929688</v>
      </c>
      <c r="E331">
        <v>528</v>
      </c>
      <c r="F331" s="22">
        <v>43437</v>
      </c>
      <c r="G331" s="22">
        <v>43461</v>
      </c>
      <c r="H331">
        <f t="shared" si="5"/>
        <v>24</v>
      </c>
      <c r="I331">
        <v>530</v>
      </c>
      <c r="J331" t="s">
        <v>436</v>
      </c>
      <c r="K331" t="s">
        <v>436</v>
      </c>
      <c r="L331" t="s">
        <v>436</v>
      </c>
      <c r="M331" t="s">
        <v>436</v>
      </c>
      <c r="N331" t="s">
        <v>436</v>
      </c>
      <c r="O331" t="s">
        <v>436</v>
      </c>
      <c r="P331" t="s">
        <v>436</v>
      </c>
      <c r="Q331" t="s">
        <v>436</v>
      </c>
      <c r="R331" t="s">
        <v>436</v>
      </c>
      <c r="S331" t="s">
        <v>436</v>
      </c>
      <c r="T331" t="s">
        <v>436</v>
      </c>
      <c r="U331">
        <f>VLOOKUP(A331,'MARGIN REQUIREMNT'!$A$3:$M$210,13,0)</f>
        <v>2.4037500000000001</v>
      </c>
    </row>
    <row r="332" spans="1:21" x14ac:dyDescent="0.2">
      <c r="A332" t="s">
        <v>182</v>
      </c>
      <c r="B332">
        <v>10</v>
      </c>
      <c r="C332" t="s">
        <v>407</v>
      </c>
      <c r="D332" t="n">
        <v>520.7999877929688</v>
      </c>
      <c r="E332">
        <v>528</v>
      </c>
      <c r="F332" s="22">
        <v>43437</v>
      </c>
      <c r="G332" s="22">
        <v>43461</v>
      </c>
      <c r="H332">
        <f t="shared" si="5"/>
        <v>24</v>
      </c>
      <c r="I332">
        <v>530</v>
      </c>
      <c r="J332">
        <v>10.5</v>
      </c>
      <c r="K332">
        <v>19</v>
      </c>
      <c r="L332">
        <v>26</v>
      </c>
      <c r="M332">
        <v>502</v>
      </c>
      <c r="N332">
        <v>476</v>
      </c>
      <c r="O332">
        <v>450</v>
      </c>
      <c r="P332">
        <v>480</v>
      </c>
      <c r="Q332">
        <v>450</v>
      </c>
      <c r="R332" t="n">
        <v>0.05000000074505806</v>
      </c>
      <c r="S332" t="n">
        <v>0.05000000074505806</v>
      </c>
      <c r="T332" t="n">
        <v>480.0</v>
      </c>
      <c r="U332">
        <f>VLOOKUP(A332,'MARGIN REQUIREMNT'!$A$3:$M$210,13,0)</f>
        <v>2.4037500000000001</v>
      </c>
    </row>
    <row r="333" spans="1:21" x14ac:dyDescent="0.2">
      <c r="A333" t="s">
        <v>183</v>
      </c>
      <c r="B333">
        <v>20</v>
      </c>
      <c r="C333" t="s">
        <v>406</v>
      </c>
      <c r="D333" t="n">
        <v>1009.9000244140625</v>
      </c>
      <c r="E333">
        <v>1032</v>
      </c>
      <c r="F333" s="22">
        <v>43437</v>
      </c>
      <c r="G333" s="22">
        <v>43461</v>
      </c>
      <c r="H333">
        <f t="shared" si="5"/>
        <v>24</v>
      </c>
      <c r="I333">
        <v>1040</v>
      </c>
      <c r="J333">
        <v>37</v>
      </c>
      <c r="K333">
        <v>36</v>
      </c>
      <c r="L333">
        <v>95</v>
      </c>
      <c r="M333">
        <v>1127</v>
      </c>
      <c r="N333">
        <v>1222</v>
      </c>
      <c r="O333">
        <v>1317</v>
      </c>
      <c r="P333">
        <v>1220</v>
      </c>
      <c r="Q333">
        <v>1320</v>
      </c>
      <c r="R333" t="s">
        <v>436</v>
      </c>
      <c r="S333" t="n">
        <v>0.10000000149011612</v>
      </c>
      <c r="T333" t="n">
        <v>1200.0</v>
      </c>
      <c r="U333">
        <f>VLOOKUP(A333,'MARGIN REQUIREMNT'!$A$3:$M$210,13,0)</f>
        <v>5.1363000000000003</v>
      </c>
    </row>
    <row r="334" spans="1:21" x14ac:dyDescent="0.2">
      <c r="A334" t="s">
        <v>183</v>
      </c>
      <c r="B334">
        <v>20</v>
      </c>
      <c r="C334" t="s">
        <v>407</v>
      </c>
      <c r="D334" t="n">
        <v>1009.9000244140625</v>
      </c>
      <c r="E334">
        <v>1032</v>
      </c>
      <c r="F334" s="22">
        <v>43437</v>
      </c>
      <c r="G334" s="22">
        <v>43461</v>
      </c>
      <c r="H334">
        <f t="shared" si="5"/>
        <v>24</v>
      </c>
      <c r="I334">
        <v>1040</v>
      </c>
      <c r="J334">
        <v>42.450000762939453</v>
      </c>
      <c r="K334">
        <v>40</v>
      </c>
      <c r="L334">
        <v>106</v>
      </c>
      <c r="M334">
        <v>926</v>
      </c>
      <c r="N334">
        <v>820</v>
      </c>
      <c r="O334">
        <v>714</v>
      </c>
      <c r="P334">
        <v>820</v>
      </c>
      <c r="Q334">
        <v>720</v>
      </c>
      <c r="R334" t="s">
        <v>436</v>
      </c>
      <c r="S334" t="n">
        <v>0.05000000074505806</v>
      </c>
      <c r="T334" t="n">
        <v>880.0</v>
      </c>
      <c r="U334">
        <f>VLOOKUP(A334,'MARGIN REQUIREMNT'!$A$3:$M$210,13,0)</f>
        <v>5.1363000000000003</v>
      </c>
    </row>
    <row r="335" spans="1:21" x14ac:dyDescent="0.2">
      <c r="A335" t="s">
        <v>184</v>
      </c>
      <c r="B335">
        <v>5</v>
      </c>
      <c r="C335" t="s">
        <v>406</v>
      </c>
      <c r="D335" t="n">
        <v>219.0</v>
      </c>
      <c r="E335">
        <v>215.14999389648438</v>
      </c>
      <c r="F335" s="22">
        <v>43437</v>
      </c>
      <c r="G335" s="22">
        <v>43461</v>
      </c>
      <c r="H335">
        <f t="shared" si="5"/>
        <v>24</v>
      </c>
      <c r="I335">
        <v>215</v>
      </c>
      <c r="J335">
        <v>8.8000001907348633</v>
      </c>
      <c r="K335">
        <v>37</v>
      </c>
      <c r="L335">
        <v>20</v>
      </c>
      <c r="M335">
        <v>235.14999389648438</v>
      </c>
      <c r="N335">
        <v>255.14999389648438</v>
      </c>
      <c r="O335">
        <v>275.14999389648438</v>
      </c>
      <c r="P335">
        <v>255</v>
      </c>
      <c r="Q335">
        <v>275</v>
      </c>
      <c r="R335" t="s">
        <v>436</v>
      </c>
      <c r="S335" t="n">
        <v>0.05000000074505806</v>
      </c>
      <c r="T335" t="n">
        <v>270.0</v>
      </c>
      <c r="U335">
        <f>VLOOKUP(A335,'MARGIN REQUIREMNT'!$A$3:$M$210,13,0)</f>
        <v>1.0670317333333335</v>
      </c>
    </row>
    <row r="336" spans="1:21" x14ac:dyDescent="0.2">
      <c r="A336" t="s">
        <v>184</v>
      </c>
      <c r="B336">
        <v>5</v>
      </c>
      <c r="C336" t="s">
        <v>407</v>
      </c>
      <c r="D336" t="n">
        <v>219.0</v>
      </c>
      <c r="E336">
        <v>215.14999389648438</v>
      </c>
      <c r="F336" s="22">
        <v>43437</v>
      </c>
      <c r="G336" s="22">
        <v>43461</v>
      </c>
      <c r="H336">
        <f t="shared" si="5"/>
        <v>24</v>
      </c>
      <c r="I336">
        <v>215</v>
      </c>
      <c r="J336">
        <v>7.9000000953674316</v>
      </c>
      <c r="K336">
        <v>39</v>
      </c>
      <c r="L336">
        <v>22</v>
      </c>
      <c r="M336">
        <v>193.14999389648438</v>
      </c>
      <c r="N336">
        <v>171.14999389648438</v>
      </c>
      <c r="O336">
        <v>149.14999389648438</v>
      </c>
      <c r="P336">
        <v>170</v>
      </c>
      <c r="Q336">
        <v>150</v>
      </c>
      <c r="R336" t="s">
        <v>436</v>
      </c>
      <c r="S336" t="n">
        <v>0.05000000074505806</v>
      </c>
      <c r="T336" t="n">
        <v>200.0</v>
      </c>
      <c r="U336">
        <f>VLOOKUP(A336,'MARGIN REQUIREMNT'!$A$3:$M$210,13,0)</f>
        <v>1.0670317333333335</v>
      </c>
    </row>
    <row r="337" spans="1:21" x14ac:dyDescent="0.2">
      <c r="A337" t="s">
        <v>185</v>
      </c>
      <c r="B337">
        <v>5</v>
      </c>
      <c r="C337" t="s">
        <v>406</v>
      </c>
      <c r="D337" t="n">
        <v>168.0</v>
      </c>
      <c r="E337">
        <v>175.60000610351562</v>
      </c>
      <c r="F337" s="22">
        <v>43437</v>
      </c>
      <c r="G337" s="22">
        <v>43461</v>
      </c>
      <c r="H337">
        <f t="shared" si="5"/>
        <v>24</v>
      </c>
      <c r="I337">
        <v>175</v>
      </c>
      <c r="J337">
        <v>9</v>
      </c>
      <c r="K337">
        <v>46</v>
      </c>
      <c r="L337">
        <v>21</v>
      </c>
      <c r="M337">
        <v>196.60000610351562</v>
      </c>
      <c r="N337">
        <v>217.60000610351562</v>
      </c>
      <c r="O337">
        <v>238.60000610351562</v>
      </c>
      <c r="P337">
        <v>220</v>
      </c>
      <c r="Q337">
        <v>240</v>
      </c>
      <c r="R337" t="n">
        <v>0.05000000074505806</v>
      </c>
      <c r="S337" t="n">
        <v>0.05000000074505806</v>
      </c>
      <c r="T337" t="s">
        <v>437</v>
      </c>
      <c r="U337">
        <f>VLOOKUP(A337,'MARGIN REQUIREMNT'!$A$3:$M$210,13,0)</f>
        <v>0.94094999999999995</v>
      </c>
    </row>
    <row r="338" spans="1:21" x14ac:dyDescent="0.2">
      <c r="A338" t="s">
        <v>185</v>
      </c>
      <c r="B338">
        <v>5</v>
      </c>
      <c r="C338" t="s">
        <v>407</v>
      </c>
      <c r="D338" t="n">
        <v>168.0</v>
      </c>
      <c r="E338">
        <v>175.60000610351562</v>
      </c>
      <c r="F338" s="22">
        <v>43437</v>
      </c>
      <c r="G338" s="22">
        <v>43461</v>
      </c>
      <c r="H338">
        <f t="shared" si="5"/>
        <v>24</v>
      </c>
      <c r="I338">
        <v>175</v>
      </c>
      <c r="J338">
        <v>8.0500001907348633</v>
      </c>
      <c r="K338">
        <v>50</v>
      </c>
      <c r="L338">
        <v>23</v>
      </c>
      <c r="M338">
        <v>152.60000610351562</v>
      </c>
      <c r="N338">
        <v>129.60000610351562</v>
      </c>
      <c r="O338">
        <v>106.59999847412109</v>
      </c>
      <c r="P338">
        <v>130</v>
      </c>
      <c r="Q338">
        <v>105</v>
      </c>
      <c r="R338" t="n">
        <v>0.05000000074505806</v>
      </c>
      <c r="S338" t="n">
        <v>0.05000000074505806</v>
      </c>
      <c r="T338" t="n">
        <v>130.0</v>
      </c>
      <c r="U338">
        <f>VLOOKUP(A338,'MARGIN REQUIREMNT'!$A$3:$M$210,13,0)</f>
        <v>0.94094999999999995</v>
      </c>
    </row>
    <row r="339" spans="1:21" x14ac:dyDescent="0.2">
      <c r="A339" t="s">
        <v>186</v>
      </c>
      <c r="B339">
        <v>5</v>
      </c>
      <c r="C339" t="s">
        <v>406</v>
      </c>
      <c r="D339" t="n">
        <v>91.0</v>
      </c>
      <c r="E339">
        <v>95.699996948242188</v>
      </c>
      <c r="F339" s="22">
        <v>43437</v>
      </c>
      <c r="G339" s="22">
        <v>43461</v>
      </c>
      <c r="H339">
        <f t="shared" si="5"/>
        <v>24</v>
      </c>
      <c r="I339">
        <v>95</v>
      </c>
      <c r="J339">
        <v>4.5500001907348633</v>
      </c>
      <c r="K339">
        <v>41</v>
      </c>
      <c r="L339">
        <v>10</v>
      </c>
      <c r="M339">
        <v>105.69999694824219</v>
      </c>
      <c r="N339">
        <v>115.69999694824219</v>
      </c>
      <c r="O339">
        <v>125.69999694824219</v>
      </c>
      <c r="P339">
        <v>115</v>
      </c>
      <c r="Q339">
        <v>125</v>
      </c>
      <c r="R339" t="n">
        <v>0.05000000074505806</v>
      </c>
      <c r="S339" t="n">
        <v>0.05000000074505806</v>
      </c>
      <c r="T339" t="s">
        <v>437</v>
      </c>
      <c r="U339">
        <f>VLOOKUP(A339,'MARGIN REQUIREMNT'!$A$3:$M$210,13,0)</f>
        <v>0.50324999999999998</v>
      </c>
    </row>
    <row r="340" spans="1:21" x14ac:dyDescent="0.2">
      <c r="A340" t="s">
        <v>186</v>
      </c>
      <c r="B340">
        <v>5</v>
      </c>
      <c r="C340" t="s">
        <v>407</v>
      </c>
      <c r="D340" t="n">
        <v>91.0</v>
      </c>
      <c r="E340">
        <v>95.699996948242188</v>
      </c>
      <c r="F340" s="22">
        <v>43437</v>
      </c>
      <c r="G340" s="22">
        <v>43461</v>
      </c>
      <c r="H340">
        <f t="shared" si="5"/>
        <v>24</v>
      </c>
      <c r="I340">
        <v>95</v>
      </c>
      <c r="J340">
        <v>3.7999999523162842</v>
      </c>
      <c r="K340">
        <v>47</v>
      </c>
      <c r="L340">
        <v>12</v>
      </c>
      <c r="M340">
        <v>83.699996948242188</v>
      </c>
      <c r="N340">
        <v>71.699996948242188</v>
      </c>
      <c r="O340">
        <v>59.700000762939453</v>
      </c>
      <c r="P340">
        <v>70</v>
      </c>
      <c r="Q340">
        <v>60</v>
      </c>
      <c r="R340" t="s">
        <v>436</v>
      </c>
      <c r="S340" t="n">
        <v>0.10000000149011612</v>
      </c>
      <c r="T340" t="n">
        <v>87.5</v>
      </c>
      <c r="U340">
        <f>VLOOKUP(A340,'MARGIN REQUIREMNT'!$A$3:$M$210,13,0)</f>
        <v>0.50324999999999998</v>
      </c>
    </row>
    <row r="341" spans="1:21" x14ac:dyDescent="0.2">
      <c r="A341" t="s">
        <v>187</v>
      </c>
      <c r="B341">
        <v>1</v>
      </c>
      <c r="C341" t="s">
        <v>406</v>
      </c>
      <c r="D341" t="n">
        <v>77.0</v>
      </c>
      <c r="E341">
        <v>82.099998474121094</v>
      </c>
      <c r="F341" s="22">
        <v>43437</v>
      </c>
      <c r="G341" s="22">
        <v>43461</v>
      </c>
      <c r="H341">
        <f t="shared" si="5"/>
        <v>24</v>
      </c>
      <c r="I341">
        <v>82</v>
      </c>
      <c r="J341">
        <v>4.0500001907348633</v>
      </c>
      <c r="K341">
        <v>41</v>
      </c>
      <c r="L341">
        <v>9</v>
      </c>
      <c r="M341">
        <v>91.099998474121094</v>
      </c>
      <c r="N341">
        <v>100.09999847412109</v>
      </c>
      <c r="O341">
        <v>109.09999847412109</v>
      </c>
      <c r="P341">
        <v>100</v>
      </c>
      <c r="Q341">
        <v>109</v>
      </c>
      <c r="R341" t="s">
        <v>436</v>
      </c>
      <c r="S341" t="n">
        <v>0.05000000074505806</v>
      </c>
      <c r="T341" t="n">
        <v>90.0</v>
      </c>
      <c r="U341">
        <f>VLOOKUP(A341,'MARGIN REQUIREMNT'!$A$3:$M$210,13,0)</f>
        <v>0.42262499999999997</v>
      </c>
    </row>
    <row r="342" spans="1:21" x14ac:dyDescent="0.2">
      <c r="A342" t="s">
        <v>187</v>
      </c>
      <c r="B342">
        <v>1</v>
      </c>
      <c r="C342" t="s">
        <v>407</v>
      </c>
      <c r="D342" t="n">
        <v>77.0</v>
      </c>
      <c r="E342">
        <v>82.099998474121094</v>
      </c>
      <c r="F342" s="22">
        <v>43437</v>
      </c>
      <c r="G342" s="22">
        <v>43461</v>
      </c>
      <c r="H342">
        <f t="shared" si="5"/>
        <v>24</v>
      </c>
      <c r="I342">
        <v>82</v>
      </c>
      <c r="J342">
        <v>3</v>
      </c>
      <c r="K342">
        <v>42</v>
      </c>
      <c r="L342">
        <v>9</v>
      </c>
      <c r="M342">
        <v>73.099998474121094</v>
      </c>
      <c r="N342">
        <v>64.099998474121094</v>
      </c>
      <c r="O342">
        <v>55.099998474121094</v>
      </c>
      <c r="P342">
        <v>64</v>
      </c>
      <c r="Q342">
        <v>55</v>
      </c>
      <c r="R342" t="s">
        <v>436</v>
      </c>
      <c r="S342" t="n">
        <v>0.05000000074505806</v>
      </c>
      <c r="T342" t="n">
        <v>70.0</v>
      </c>
      <c r="U342">
        <f>VLOOKUP(A342,'MARGIN REQUIREMNT'!$A$3:$M$210,13,0)</f>
        <v>0.42262499999999997</v>
      </c>
    </row>
    <row r="343" spans="1:21" x14ac:dyDescent="0.2">
      <c r="A343" t="s">
        <v>188</v>
      </c>
      <c r="B343">
        <v>10</v>
      </c>
      <c r="C343" t="s">
        <v>406</v>
      </c>
      <c r="D343" t="n">
        <v>505.04998779296875</v>
      </c>
      <c r="E343">
        <v>538.20001220703125</v>
      </c>
      <c r="F343" s="22">
        <v>43437</v>
      </c>
      <c r="G343" s="22">
        <v>43461</v>
      </c>
      <c r="H343">
        <f t="shared" si="5"/>
        <v>24</v>
      </c>
      <c r="I343">
        <v>540</v>
      </c>
      <c r="J343">
        <v>19.850000381469727</v>
      </c>
      <c r="K343">
        <v>35</v>
      </c>
      <c r="L343">
        <v>48</v>
      </c>
      <c r="M343">
        <v>586.20001220703125</v>
      </c>
      <c r="N343">
        <v>634.20001220703125</v>
      </c>
      <c r="O343">
        <v>682.20001220703125</v>
      </c>
      <c r="P343">
        <v>630</v>
      </c>
      <c r="Q343">
        <v>680</v>
      </c>
      <c r="R343" t="s">
        <v>436</v>
      </c>
      <c r="S343" t="n">
        <v>0.05000000074505806</v>
      </c>
      <c r="T343" t="s">
        <v>437</v>
      </c>
      <c r="U343">
        <f>VLOOKUP(A343,'MARGIN REQUIREMNT'!$A$3:$M$210,13,0)</f>
        <v>2.8160937794533458</v>
      </c>
    </row>
    <row r="344" spans="1:21" x14ac:dyDescent="0.2">
      <c r="A344" t="s">
        <v>188</v>
      </c>
      <c r="B344">
        <v>10</v>
      </c>
      <c r="C344" t="s">
        <v>407</v>
      </c>
      <c r="D344" t="n">
        <v>505.04998779296875</v>
      </c>
      <c r="E344">
        <v>538.20001220703125</v>
      </c>
      <c r="F344" s="22">
        <v>43437</v>
      </c>
      <c r="G344" s="22">
        <v>43461</v>
      </c>
      <c r="H344">
        <f t="shared" si="5"/>
        <v>24</v>
      </c>
      <c r="I344">
        <v>540</v>
      </c>
      <c r="J344">
        <v>20.799999237060547</v>
      </c>
      <c r="K344">
        <v>39</v>
      </c>
      <c r="L344">
        <v>54</v>
      </c>
      <c r="M344">
        <v>484.20001220703125</v>
      </c>
      <c r="N344">
        <v>430.20001220703125</v>
      </c>
      <c r="O344">
        <v>376.20001220703125</v>
      </c>
      <c r="P344">
        <v>430</v>
      </c>
      <c r="Q344">
        <v>380</v>
      </c>
      <c r="R344" t="s">
        <v>436</v>
      </c>
      <c r="S344" t="n">
        <v>0.05000000074505806</v>
      </c>
      <c r="T344" t="n">
        <v>440.0</v>
      </c>
      <c r="U344">
        <f>VLOOKUP(A344,'MARGIN REQUIREMNT'!$A$3:$M$210,13,0)</f>
        <v>2.8160937794533458</v>
      </c>
    </row>
    <row r="345" spans="1:21" x14ac:dyDescent="0.2">
      <c r="A345" t="s">
        <v>189</v>
      </c>
      <c r="B345">
        <v>50</v>
      </c>
      <c r="C345" t="s">
        <v>406</v>
      </c>
      <c r="D345" t="n">
        <v>1906.550048828125</v>
      </c>
      <c r="E345">
        <v>1984</v>
      </c>
      <c r="F345" s="22">
        <v>43437</v>
      </c>
      <c r="G345" s="22">
        <v>43461</v>
      </c>
      <c r="H345">
        <f t="shared" si="5"/>
        <v>24</v>
      </c>
      <c r="I345">
        <v>2000</v>
      </c>
      <c r="J345">
        <v>55.150001525878906</v>
      </c>
      <c r="K345">
        <v>28</v>
      </c>
      <c r="L345">
        <v>142</v>
      </c>
      <c r="M345">
        <v>2126</v>
      </c>
      <c r="N345">
        <v>2268</v>
      </c>
      <c r="O345">
        <v>2410</v>
      </c>
      <c r="P345">
        <v>2250</v>
      </c>
      <c r="Q345">
        <v>2400</v>
      </c>
      <c r="R345" t="s">
        <v>436</v>
      </c>
      <c r="S345" t="n">
        <v>0.699999988079071</v>
      </c>
      <c r="T345" t="n">
        <v>2340.0</v>
      </c>
      <c r="U345">
        <f>VLOOKUP(A345,'MARGIN REQUIREMNT'!$A$3:$M$210,13,0)</f>
        <v>9.37941</v>
      </c>
    </row>
    <row r="346" spans="1:21" x14ac:dyDescent="0.2">
      <c r="A346" t="s">
        <v>189</v>
      </c>
      <c r="B346">
        <v>50</v>
      </c>
      <c r="C346" t="s">
        <v>407</v>
      </c>
      <c r="D346" t="n">
        <v>1906.550048828125</v>
      </c>
      <c r="E346">
        <v>1984</v>
      </c>
      <c r="F346" s="22">
        <v>43437</v>
      </c>
      <c r="G346" s="22">
        <v>43461</v>
      </c>
      <c r="H346">
        <f t="shared" si="5"/>
        <v>24</v>
      </c>
      <c r="I346">
        <v>2000</v>
      </c>
      <c r="J346">
        <v>60</v>
      </c>
      <c r="K346">
        <v>28</v>
      </c>
      <c r="L346">
        <v>142</v>
      </c>
      <c r="M346">
        <v>1842</v>
      </c>
      <c r="N346">
        <v>1700</v>
      </c>
      <c r="O346">
        <v>1558</v>
      </c>
      <c r="P346">
        <v>1700</v>
      </c>
      <c r="Q346">
        <v>1550</v>
      </c>
      <c r="R346" t="n">
        <v>0.05000000074505806</v>
      </c>
      <c r="S346" t="n">
        <v>0.05000000074505806</v>
      </c>
      <c r="T346" t="n">
        <v>1600.0</v>
      </c>
      <c r="U346">
        <f>VLOOKUP(A346,'MARGIN REQUIREMNT'!$A$3:$M$210,13,0)</f>
        <v>9.37941</v>
      </c>
    </row>
    <row r="347" spans="1:21" x14ac:dyDescent="0.2">
      <c r="A347" t="s">
        <v>190</v>
      </c>
      <c r="B347">
        <v>20</v>
      </c>
      <c r="C347" t="s">
        <v>406</v>
      </c>
      <c r="D347" t="n">
        <v>709.5</v>
      </c>
      <c r="E347">
        <v>711.6500244140625</v>
      </c>
      <c r="F347" s="22">
        <v>43437</v>
      </c>
      <c r="G347" s="22">
        <v>43461</v>
      </c>
      <c r="H347">
        <f t="shared" si="5"/>
        <v>24</v>
      </c>
      <c r="I347">
        <v>720</v>
      </c>
      <c r="J347">
        <v>20.75</v>
      </c>
      <c r="K347">
        <v>31</v>
      </c>
      <c r="L347">
        <v>57</v>
      </c>
      <c r="M347">
        <v>768.6500244140625</v>
      </c>
      <c r="N347">
        <v>825.6500244140625</v>
      </c>
      <c r="O347">
        <v>882.6500244140625</v>
      </c>
      <c r="P347">
        <v>820</v>
      </c>
      <c r="Q347">
        <v>880</v>
      </c>
      <c r="R347" t="s">
        <v>436</v>
      </c>
      <c r="S347" t="n">
        <v>0.05000000074505806</v>
      </c>
      <c r="T347" t="n">
        <v>840.0</v>
      </c>
      <c r="U347">
        <f>VLOOKUP(A347,'MARGIN REQUIREMNT'!$A$3:$M$210,13,0)</f>
        <v>3.3897750000000002</v>
      </c>
    </row>
    <row r="348" spans="1:21" x14ac:dyDescent="0.2">
      <c r="A348" t="s">
        <v>190</v>
      </c>
      <c r="B348">
        <v>20</v>
      </c>
      <c r="C348" t="s">
        <v>407</v>
      </c>
      <c r="D348" t="n">
        <v>709.5</v>
      </c>
      <c r="E348">
        <v>711.6500244140625</v>
      </c>
      <c r="F348" s="22">
        <v>43437</v>
      </c>
      <c r="G348" s="22">
        <v>43461</v>
      </c>
      <c r="H348">
        <f t="shared" si="5"/>
        <v>24</v>
      </c>
      <c r="I348">
        <v>720</v>
      </c>
      <c r="J348">
        <v>26</v>
      </c>
      <c r="K348">
        <v>33</v>
      </c>
      <c r="L348">
        <v>60</v>
      </c>
      <c r="M348">
        <v>651.6500244140625</v>
      </c>
      <c r="N348">
        <v>591.6500244140625</v>
      </c>
      <c r="O348">
        <v>531.6500244140625</v>
      </c>
      <c r="P348">
        <v>600</v>
      </c>
      <c r="Q348">
        <v>540</v>
      </c>
      <c r="R348" t="n">
        <v>0.05000000074505806</v>
      </c>
      <c r="S348" t="n">
        <v>0.05000000074505806</v>
      </c>
      <c r="T348" t="n">
        <v>600.0</v>
      </c>
      <c r="U348">
        <f>VLOOKUP(A348,'MARGIN REQUIREMNT'!$A$3:$M$210,13,0)</f>
        <v>3.3897750000000002</v>
      </c>
    </row>
    <row r="349" spans="1:21" x14ac:dyDescent="0.2">
      <c r="A349" t="s">
        <v>191</v>
      </c>
      <c r="B349">
        <v>20</v>
      </c>
      <c r="C349" t="s">
        <v>406</v>
      </c>
      <c r="D349" t="n">
        <v>887.8499755859375</v>
      </c>
      <c r="E349">
        <v>936.5</v>
      </c>
      <c r="F349" s="22">
        <v>43437</v>
      </c>
      <c r="G349" s="22">
        <v>43461</v>
      </c>
      <c r="H349">
        <f t="shared" si="5"/>
        <v>24</v>
      </c>
      <c r="I349">
        <v>940</v>
      </c>
      <c r="J349">
        <v>33.5</v>
      </c>
      <c r="K349">
        <v>33</v>
      </c>
      <c r="L349">
        <v>79</v>
      </c>
      <c r="M349">
        <v>1015.5</v>
      </c>
      <c r="N349">
        <v>1094.5</v>
      </c>
      <c r="O349">
        <v>1173.5</v>
      </c>
      <c r="P349">
        <v>1100</v>
      </c>
      <c r="Q349">
        <v>1180</v>
      </c>
      <c r="R349" t="s">
        <v>436</v>
      </c>
      <c r="S349" t="n">
        <v>0.20000000298023224</v>
      </c>
      <c r="T349" t="s">
        <v>437</v>
      </c>
      <c r="U349">
        <f>VLOOKUP(A349,'MARGIN REQUIREMNT'!$A$3:$M$210,13,0)</f>
        <v>4.2675200000000002</v>
      </c>
    </row>
    <row r="350" spans="1:21" x14ac:dyDescent="0.2">
      <c r="A350" t="s">
        <v>191</v>
      </c>
      <c r="B350">
        <v>20</v>
      </c>
      <c r="C350" t="s">
        <v>407</v>
      </c>
      <c r="D350" t="n">
        <v>887.8499755859375</v>
      </c>
      <c r="E350">
        <v>936.5</v>
      </c>
      <c r="F350" s="22">
        <v>43437</v>
      </c>
      <c r="G350" s="22">
        <v>43461</v>
      </c>
      <c r="H350">
        <f t="shared" si="5"/>
        <v>24</v>
      </c>
      <c r="I350">
        <v>940</v>
      </c>
      <c r="J350">
        <v>31.549999237060547</v>
      </c>
      <c r="K350">
        <v>35</v>
      </c>
      <c r="L350">
        <v>84</v>
      </c>
      <c r="M350">
        <v>852.5</v>
      </c>
      <c r="N350">
        <v>768.5</v>
      </c>
      <c r="O350">
        <v>684.5</v>
      </c>
      <c r="P350">
        <v>760</v>
      </c>
      <c r="Q350">
        <v>680</v>
      </c>
      <c r="R350" t="n">
        <v>0.05000000074505806</v>
      </c>
      <c r="S350" t="n">
        <v>0.05000000074505806</v>
      </c>
      <c r="T350" t="n">
        <v>760.0</v>
      </c>
      <c r="U350">
        <f>VLOOKUP(A350,'MARGIN REQUIREMNT'!$A$3:$M$210,13,0)</f>
        <v>4.2675200000000002</v>
      </c>
    </row>
    <row r="351" spans="1:21" x14ac:dyDescent="0.2">
      <c r="A351" t="s">
        <v>193</v>
      </c>
      <c r="B351">
        <v>5</v>
      </c>
      <c r="C351" t="s">
        <v>406</v>
      </c>
      <c r="D351" t="n">
        <v>259.54998779296875</v>
      </c>
      <c r="E351">
        <v>270</v>
      </c>
      <c r="F351" s="22">
        <v>43437</v>
      </c>
      <c r="G351" s="22">
        <v>43461</v>
      </c>
      <c r="H351">
        <f t="shared" si="5"/>
        <v>24</v>
      </c>
      <c r="I351">
        <v>270</v>
      </c>
      <c r="J351">
        <v>10.850000381469727</v>
      </c>
      <c r="K351">
        <v>39</v>
      </c>
      <c r="L351">
        <v>27</v>
      </c>
      <c r="M351">
        <v>297</v>
      </c>
      <c r="N351">
        <v>324</v>
      </c>
      <c r="O351">
        <v>351</v>
      </c>
      <c r="P351">
        <v>325</v>
      </c>
      <c r="Q351">
        <v>350</v>
      </c>
      <c r="R351" t="s">
        <v>436</v>
      </c>
      <c r="S351" t="n">
        <v>0.05000000074505806</v>
      </c>
      <c r="T351" t="n">
        <v>300.0</v>
      </c>
      <c r="U351">
        <f>VLOOKUP(A351,'MARGIN REQUIREMNT'!$A$3:$M$210,13,0)</f>
        <v>1.4644499999999998</v>
      </c>
    </row>
    <row r="352" spans="1:21" x14ac:dyDescent="0.2">
      <c r="A352" t="s">
        <v>193</v>
      </c>
      <c r="B352">
        <v>5</v>
      </c>
      <c r="C352" t="s">
        <v>407</v>
      </c>
      <c r="D352" t="n">
        <v>259.54998779296875</v>
      </c>
      <c r="E352">
        <v>270</v>
      </c>
      <c r="F352" s="22">
        <v>43437</v>
      </c>
      <c r="G352" s="22">
        <v>43461</v>
      </c>
      <c r="H352">
        <f t="shared" si="5"/>
        <v>24</v>
      </c>
      <c r="I352">
        <v>270</v>
      </c>
      <c r="J352" t="s">
        <v>436</v>
      </c>
      <c r="K352" t="s">
        <v>436</v>
      </c>
      <c r="L352" t="s">
        <v>436</v>
      </c>
      <c r="M352" t="s">
        <v>436</v>
      </c>
      <c r="N352" t="s">
        <v>436</v>
      </c>
      <c r="O352" t="s">
        <v>436</v>
      </c>
      <c r="P352" t="s">
        <v>436</v>
      </c>
      <c r="Q352" t="s">
        <v>436</v>
      </c>
      <c r="R352" t="s">
        <v>436</v>
      </c>
      <c r="S352" t="s">
        <v>436</v>
      </c>
      <c r="T352" t="s">
        <v>436</v>
      </c>
      <c r="U352">
        <f>VLOOKUP(A352,'MARGIN REQUIREMNT'!$A$3:$M$210,13,0)</f>
        <v>1.4644499999999998</v>
      </c>
    </row>
    <row r="353" spans="1:21" x14ac:dyDescent="0.2">
      <c r="A353" t="s">
        <v>194</v>
      </c>
      <c r="B353">
        <v>1</v>
      </c>
      <c r="C353" t="s">
        <v>406</v>
      </c>
      <c r="D353" t="n">
        <v>37.5</v>
      </c>
      <c r="E353">
        <v>36.349998474121094</v>
      </c>
      <c r="F353" s="22">
        <v>43437</v>
      </c>
      <c r="G353" s="22">
        <v>43461</v>
      </c>
      <c r="H353">
        <f t="shared" si="5"/>
        <v>24</v>
      </c>
      <c r="I353">
        <v>36</v>
      </c>
      <c r="J353">
        <v>1.8999999761581421</v>
      </c>
      <c r="K353">
        <v>45</v>
      </c>
      <c r="L353">
        <v>4</v>
      </c>
      <c r="M353">
        <v>40.349998474121094</v>
      </c>
      <c r="N353">
        <v>44.349998474121094</v>
      </c>
      <c r="O353">
        <v>48.349998474121094</v>
      </c>
      <c r="P353">
        <v>44</v>
      </c>
      <c r="Q353">
        <v>48</v>
      </c>
      <c r="R353" t="s">
        <v>436</v>
      </c>
      <c r="S353" t="n">
        <v>0.05000000074505806</v>
      </c>
      <c r="T353" t="n">
        <v>40.0</v>
      </c>
      <c r="U353">
        <f>VLOOKUP(A353,'MARGIN REQUIREMNT'!$A$3:$M$210,13,0)</f>
        <v>0.18704999999999999</v>
      </c>
    </row>
    <row r="354" spans="1:21" x14ac:dyDescent="0.2">
      <c r="A354" t="s">
        <v>194</v>
      </c>
      <c r="B354">
        <v>1</v>
      </c>
      <c r="C354" t="s">
        <v>407</v>
      </c>
      <c r="D354" t="n">
        <v>37.5</v>
      </c>
      <c r="E354">
        <v>36.349998474121094</v>
      </c>
      <c r="F354" s="22">
        <v>43437</v>
      </c>
      <c r="G354" s="22">
        <v>43461</v>
      </c>
      <c r="H354">
        <f t="shared" si="5"/>
        <v>24</v>
      </c>
      <c r="I354">
        <v>36</v>
      </c>
      <c r="J354" t="s">
        <v>436</v>
      </c>
      <c r="K354" t="s">
        <v>436</v>
      </c>
      <c r="L354" t="s">
        <v>436</v>
      </c>
      <c r="M354" t="s">
        <v>436</v>
      </c>
      <c r="N354" t="s">
        <v>436</v>
      </c>
      <c r="O354" t="s">
        <v>436</v>
      </c>
      <c r="P354" t="s">
        <v>436</v>
      </c>
      <c r="Q354" t="s">
        <v>436</v>
      </c>
      <c r="R354" t="s">
        <v>436</v>
      </c>
      <c r="S354" t="s">
        <v>436</v>
      </c>
      <c r="T354" t="s">
        <v>436</v>
      </c>
      <c r="U354">
        <f>VLOOKUP(A354,'MARGIN REQUIREMNT'!$A$3:$M$210,13,0)</f>
        <v>0.18704999999999999</v>
      </c>
    </row>
    <row r="355" spans="1:21" x14ac:dyDescent="0.2">
      <c r="A355" t="s">
        <v>195</v>
      </c>
      <c r="B355">
        <v>10</v>
      </c>
      <c r="C355" t="s">
        <v>406</v>
      </c>
      <c r="D355" t="n">
        <v>550.0</v>
      </c>
      <c r="E355">
        <v>550</v>
      </c>
      <c r="F355" s="22">
        <v>43437</v>
      </c>
      <c r="G355" s="22">
        <v>43461</v>
      </c>
      <c r="H355">
        <f t="shared" si="5"/>
        <v>24</v>
      </c>
      <c r="I355">
        <v>550</v>
      </c>
      <c r="J355">
        <v>21.5</v>
      </c>
      <c r="K355">
        <v>35</v>
      </c>
      <c r="L355">
        <v>49</v>
      </c>
      <c r="M355">
        <v>599</v>
      </c>
      <c r="N355">
        <v>648</v>
      </c>
      <c r="O355">
        <v>697</v>
      </c>
      <c r="P355">
        <v>650</v>
      </c>
      <c r="Q355">
        <v>700</v>
      </c>
      <c r="R355" t="s">
        <v>436</v>
      </c>
      <c r="S355" t="n">
        <v>0.05000000074505806</v>
      </c>
      <c r="T355" t="n">
        <v>640.0</v>
      </c>
      <c r="U355">
        <f>VLOOKUP(A355,'MARGIN REQUIREMNT'!$A$3:$M$210,13,0)</f>
        <v>2.7145499999999996</v>
      </c>
    </row>
    <row r="356" spans="1:21" x14ac:dyDescent="0.2">
      <c r="A356" t="s">
        <v>195</v>
      </c>
      <c r="B356">
        <v>10</v>
      </c>
      <c r="C356" t="s">
        <v>407</v>
      </c>
      <c r="D356" t="n">
        <v>550.0</v>
      </c>
      <c r="E356">
        <v>550</v>
      </c>
      <c r="F356" s="22">
        <v>43437</v>
      </c>
      <c r="G356" s="22">
        <v>43461</v>
      </c>
      <c r="H356">
        <f t="shared" si="5"/>
        <v>24</v>
      </c>
      <c r="I356">
        <v>550</v>
      </c>
      <c r="J356">
        <v>19.399999618530273</v>
      </c>
      <c r="K356">
        <v>38</v>
      </c>
      <c r="L356">
        <v>54</v>
      </c>
      <c r="M356">
        <v>496</v>
      </c>
      <c r="N356">
        <v>442</v>
      </c>
      <c r="O356">
        <v>388</v>
      </c>
      <c r="P356">
        <v>440</v>
      </c>
      <c r="Q356">
        <v>390</v>
      </c>
      <c r="R356" t="s">
        <v>436</v>
      </c>
      <c r="S356" t="n">
        <v>0.05000000074505806</v>
      </c>
      <c r="T356" t="n">
        <v>500.0</v>
      </c>
      <c r="U356">
        <f>VLOOKUP(A356,'MARGIN REQUIREMNT'!$A$3:$M$210,13,0)</f>
        <v>2.7145499999999996</v>
      </c>
    </row>
    <row r="357" spans="1:21" x14ac:dyDescent="0.2">
      <c r="A357" t="s">
        <v>196</v>
      </c>
      <c r="B357">
        <v>20</v>
      </c>
      <c r="C357" t="s">
        <v>406</v>
      </c>
      <c r="D357" t="n">
        <v>1367.0</v>
      </c>
      <c r="E357">
        <v>1233.1500244140625</v>
      </c>
      <c r="F357" s="22">
        <v>43437</v>
      </c>
      <c r="G357" s="22">
        <v>43461</v>
      </c>
      <c r="H357">
        <f t="shared" si="5"/>
        <v>24</v>
      </c>
      <c r="I357">
        <v>1240</v>
      </c>
      <c r="J357">
        <v>54.200000762939453</v>
      </c>
      <c r="K357">
        <v>43</v>
      </c>
      <c r="L357">
        <v>136</v>
      </c>
      <c r="M357">
        <v>1369.1500244140625</v>
      </c>
      <c r="N357">
        <v>1505.1500244140625</v>
      </c>
      <c r="O357">
        <v>1641.1500244140625</v>
      </c>
      <c r="P357">
        <v>1500</v>
      </c>
      <c r="Q357">
        <v>1640</v>
      </c>
      <c r="R357" t="n">
        <v>0.10000000149011612</v>
      </c>
      <c r="S357" t="n">
        <v>0.10000000149011612</v>
      </c>
      <c r="T357" t="n">
        <v>1500.0</v>
      </c>
      <c r="U357">
        <f>VLOOKUP(A357,'MARGIN REQUIREMNT'!$A$3:$M$210,13,0)</f>
        <v>6.1679999999999993</v>
      </c>
    </row>
    <row r="358" spans="1:21" x14ac:dyDescent="0.2">
      <c r="A358" t="s">
        <v>196</v>
      </c>
      <c r="B358">
        <v>20</v>
      </c>
      <c r="C358" t="s">
        <v>407</v>
      </c>
      <c r="D358" t="n">
        <v>1367.0</v>
      </c>
      <c r="E358">
        <v>1233.1500244140625</v>
      </c>
      <c r="F358" s="22">
        <v>43437</v>
      </c>
      <c r="G358" s="22">
        <v>43461</v>
      </c>
      <c r="H358">
        <f t="shared" si="5"/>
        <v>24</v>
      </c>
      <c r="I358">
        <v>1240</v>
      </c>
      <c r="J358">
        <v>52.200000762939453</v>
      </c>
      <c r="K358">
        <v>43</v>
      </c>
      <c r="L358">
        <v>136</v>
      </c>
      <c r="M358">
        <v>1097.1500244140625</v>
      </c>
      <c r="N358">
        <v>961.1500244140625</v>
      </c>
      <c r="O358">
        <v>825.1500244140625</v>
      </c>
      <c r="P358">
        <v>960</v>
      </c>
      <c r="Q358">
        <v>820</v>
      </c>
      <c r="R358" t="s">
        <v>436</v>
      </c>
      <c r="S358" t="n">
        <v>0.30000001192092896</v>
      </c>
      <c r="T358" t="n">
        <v>1200.0</v>
      </c>
      <c r="U358">
        <f>VLOOKUP(A358,'MARGIN REQUIREMNT'!$A$3:$M$210,13,0)</f>
        <v>6.1679999999999993</v>
      </c>
    </row>
    <row r="359" spans="1:21" x14ac:dyDescent="0.2">
      <c r="A359" t="s">
        <v>197</v>
      </c>
      <c r="B359">
        <v>5</v>
      </c>
      <c r="C359" t="s">
        <v>406</v>
      </c>
      <c r="D359" t="n">
        <v>271.1499938964844</v>
      </c>
      <c r="E359">
        <v>220.5</v>
      </c>
      <c r="F359" s="22">
        <v>43437</v>
      </c>
      <c r="G359" s="22">
        <v>43461</v>
      </c>
      <c r="H359">
        <f t="shared" si="5"/>
        <v>24</v>
      </c>
      <c r="I359">
        <v>220</v>
      </c>
      <c r="J359">
        <v>11.75</v>
      </c>
      <c r="K359">
        <v>49</v>
      </c>
      <c r="L359">
        <v>28</v>
      </c>
      <c r="M359">
        <v>248.5</v>
      </c>
      <c r="N359">
        <v>276.5</v>
      </c>
      <c r="O359">
        <v>304.5</v>
      </c>
      <c r="P359">
        <v>275</v>
      </c>
      <c r="Q359">
        <v>305</v>
      </c>
      <c r="R359" t="n">
        <v>0.10000000149011612</v>
      </c>
      <c r="S359" t="n">
        <v>0.05000000074505806</v>
      </c>
      <c r="T359" t="n">
        <v>300.0</v>
      </c>
      <c r="U359">
        <f>VLOOKUP(A359,'MARGIN REQUIREMNT'!$A$3:$M$210,13,0)</f>
        <v>1.6245749999999999</v>
      </c>
    </row>
    <row r="360" spans="1:21" x14ac:dyDescent="0.2">
      <c r="A360" t="s">
        <v>197</v>
      </c>
      <c r="B360">
        <v>5</v>
      </c>
      <c r="C360" t="s">
        <v>407</v>
      </c>
      <c r="D360" t="n">
        <v>271.1499938964844</v>
      </c>
      <c r="E360">
        <v>220.5</v>
      </c>
      <c r="F360" s="22">
        <v>43437</v>
      </c>
      <c r="G360" s="22">
        <v>43461</v>
      </c>
      <c r="H360">
        <f t="shared" si="5"/>
        <v>24</v>
      </c>
      <c r="I360">
        <v>220</v>
      </c>
      <c r="J360">
        <v>13.5</v>
      </c>
      <c r="K360">
        <v>63</v>
      </c>
      <c r="L360">
        <v>36</v>
      </c>
      <c r="M360">
        <v>184.5</v>
      </c>
      <c r="N360">
        <v>148.5</v>
      </c>
      <c r="O360">
        <v>112.5</v>
      </c>
      <c r="P360">
        <v>150</v>
      </c>
      <c r="Q360">
        <v>115</v>
      </c>
      <c r="R360" t="s">
        <v>436</v>
      </c>
      <c r="S360" t="n">
        <v>0.05000000074505806</v>
      </c>
      <c r="T360" t="n">
        <v>220.0</v>
      </c>
      <c r="U360">
        <f>VLOOKUP(A360,'MARGIN REQUIREMNT'!$A$3:$M$210,13,0)</f>
        <v>1.6245749999999999</v>
      </c>
    </row>
    <row r="361" spans="1:21" x14ac:dyDescent="0.2">
      <c r="A361" t="s">
        <v>198</v>
      </c>
      <c r="B361">
        <v>100</v>
      </c>
      <c r="C361" t="s">
        <v>406</v>
      </c>
      <c r="D361" t="n">
        <v>3969.0</v>
      </c>
      <c r="E361">
        <v>4067.199951171875</v>
      </c>
      <c r="F361" s="22">
        <v>43437</v>
      </c>
      <c r="G361" s="22">
        <v>43461</v>
      </c>
      <c r="H361">
        <f t="shared" si="5"/>
        <v>24</v>
      </c>
      <c r="I361">
        <v>4100</v>
      </c>
      <c r="J361">
        <v>112.05000305175781</v>
      </c>
      <c r="K361">
        <v>28</v>
      </c>
      <c r="L361">
        <v>292</v>
      </c>
      <c r="M361">
        <v>4359.2001953125</v>
      </c>
      <c r="N361">
        <v>4651.2001953125</v>
      </c>
      <c r="O361">
        <v>4943.2001953125</v>
      </c>
      <c r="P361">
        <v>4700</v>
      </c>
      <c r="Q361">
        <v>4900</v>
      </c>
      <c r="R361" t="s">
        <v>436</v>
      </c>
      <c r="S361" t="n">
        <v>0.05000000074505806</v>
      </c>
      <c r="T361" t="n">
        <v>4600.0</v>
      </c>
      <c r="U361">
        <f>VLOOKUP(A361,'MARGIN REQUIREMNT'!$A$3:$M$210,13,0)</f>
        <v>18.257100000000001</v>
      </c>
    </row>
    <row r="362" spans="1:21" x14ac:dyDescent="0.2">
      <c r="A362" t="s">
        <v>198</v>
      </c>
      <c r="B362">
        <v>100</v>
      </c>
      <c r="C362" t="s">
        <v>407</v>
      </c>
      <c r="D362" t="n">
        <v>3969.0</v>
      </c>
      <c r="E362">
        <v>4067.199951171875</v>
      </c>
      <c r="F362" s="22">
        <v>43437</v>
      </c>
      <c r="G362" s="22">
        <v>43461</v>
      </c>
      <c r="H362">
        <f t="shared" si="5"/>
        <v>24</v>
      </c>
      <c r="I362">
        <v>4100</v>
      </c>
      <c r="J362">
        <v>123.5</v>
      </c>
      <c r="K362">
        <v>25</v>
      </c>
      <c r="L362">
        <v>261</v>
      </c>
      <c r="M362">
        <v>3806.199951171875</v>
      </c>
      <c r="N362">
        <v>3545.199951171875</v>
      </c>
      <c r="O362">
        <v>3284.199951171875</v>
      </c>
      <c r="P362">
        <v>3500</v>
      </c>
      <c r="Q362">
        <v>3300</v>
      </c>
      <c r="R362" t="n">
        <v>0.05000000074505806</v>
      </c>
      <c r="S362" t="n">
        <v>0.05000000074505806</v>
      </c>
      <c r="T362" t="n">
        <v>3400.0</v>
      </c>
      <c r="U362">
        <f>VLOOKUP(A362,'MARGIN REQUIREMNT'!$A$3:$M$210,13,0)</f>
        <v>18.257100000000001</v>
      </c>
    </row>
    <row r="363" spans="1:21" x14ac:dyDescent="0.2">
      <c r="A363" t="s">
        <v>199</v>
      </c>
      <c r="B363">
        <v>2.5</v>
      </c>
      <c r="C363" t="s">
        <v>406</v>
      </c>
      <c r="D363" t="n">
        <v>83.94999694824219</v>
      </c>
      <c r="E363">
        <v>80.800003051757812</v>
      </c>
      <c r="F363" s="22">
        <v>43437</v>
      </c>
      <c r="G363" s="22">
        <v>43461</v>
      </c>
      <c r="H363">
        <f t="shared" si="5"/>
        <v>24</v>
      </c>
      <c r="I363">
        <v>80</v>
      </c>
      <c r="J363">
        <v>4.8000001907348633</v>
      </c>
      <c r="K363">
        <v>51</v>
      </c>
      <c r="L363">
        <v>11</v>
      </c>
      <c r="M363">
        <v>91.800003051757812</v>
      </c>
      <c r="N363">
        <v>102.80000305175781</v>
      </c>
      <c r="O363">
        <v>113.80000305175781</v>
      </c>
      <c r="P363">
        <v>102.5</v>
      </c>
      <c r="Q363">
        <v>115</v>
      </c>
      <c r="R363" t="s">
        <v>436</v>
      </c>
      <c r="S363" t="n">
        <v>0.05000000074505806</v>
      </c>
      <c r="T363" t="n">
        <v>90.0</v>
      </c>
      <c r="U363">
        <f>VLOOKUP(A363,'MARGIN REQUIREMNT'!$A$3:$M$210,13,0)</f>
        <v>0.45840000000000003</v>
      </c>
    </row>
    <row r="364" spans="1:21" x14ac:dyDescent="0.2">
      <c r="A364" t="s">
        <v>199</v>
      </c>
      <c r="B364">
        <v>2.5</v>
      </c>
      <c r="C364" t="s">
        <v>407</v>
      </c>
      <c r="D364" t="n">
        <v>83.94999694824219</v>
      </c>
      <c r="E364">
        <v>80.800003051757812</v>
      </c>
      <c r="F364" s="22">
        <v>43437</v>
      </c>
      <c r="G364" s="22">
        <v>43461</v>
      </c>
      <c r="H364">
        <f t="shared" si="5"/>
        <v>24</v>
      </c>
      <c r="I364">
        <v>80</v>
      </c>
      <c r="J364">
        <v>3.5</v>
      </c>
      <c r="K364">
        <v>53</v>
      </c>
      <c r="L364">
        <v>11</v>
      </c>
      <c r="M364">
        <v>69.800003051757812</v>
      </c>
      <c r="N364">
        <v>58.799999237060547</v>
      </c>
      <c r="O364">
        <v>47.799999237060547</v>
      </c>
      <c r="P364">
        <v>60</v>
      </c>
      <c r="Q364">
        <v>47.5</v>
      </c>
      <c r="R364" t="s">
        <v>436</v>
      </c>
      <c r="S364" t="n">
        <v>0.05000000074505806</v>
      </c>
      <c r="T364" t="n">
        <v>67.5</v>
      </c>
      <c r="U364">
        <f>VLOOKUP(A364,'MARGIN REQUIREMNT'!$A$3:$M$210,13,0)</f>
        <v>0.45840000000000003</v>
      </c>
    </row>
    <row r="365" spans="1:21" x14ac:dyDescent="0.2">
      <c r="A365" t="s">
        <v>200</v>
      </c>
      <c r="B365">
        <v>20</v>
      </c>
      <c r="C365" t="s">
        <v>406</v>
      </c>
      <c r="D365" t="n">
        <v>750.1500244140625</v>
      </c>
      <c r="E365">
        <v>736.9000244140625</v>
      </c>
      <c r="F365" s="22">
        <v>43437</v>
      </c>
      <c r="G365" s="22">
        <v>43461</v>
      </c>
      <c r="H365">
        <f t="shared" si="5"/>
        <v>24</v>
      </c>
      <c r="I365">
        <v>740</v>
      </c>
      <c r="J365">
        <v>28</v>
      </c>
      <c r="K365">
        <v>38</v>
      </c>
      <c r="L365">
        <v>72</v>
      </c>
      <c r="M365">
        <v>808.9000244140625</v>
      </c>
      <c r="N365">
        <v>880.9000244140625</v>
      </c>
      <c r="O365">
        <v>952.9000244140625</v>
      </c>
      <c r="P365">
        <v>880</v>
      </c>
      <c r="Q365">
        <v>960</v>
      </c>
      <c r="R365" t="s">
        <v>436</v>
      </c>
      <c r="S365" t="n">
        <v>0.05000000074505806</v>
      </c>
      <c r="T365" t="n">
        <v>860.0</v>
      </c>
      <c r="U365">
        <f>VLOOKUP(A365,'MARGIN REQUIREMNT'!$A$3:$M$210,13,0)</f>
        <v>3.4875750000000001</v>
      </c>
    </row>
    <row r="366" spans="1:21" x14ac:dyDescent="0.2">
      <c r="A366" t="s">
        <v>200</v>
      </c>
      <c r="B366">
        <v>20</v>
      </c>
      <c r="C366" t="s">
        <v>407</v>
      </c>
      <c r="D366" t="n">
        <v>750.1500244140625</v>
      </c>
      <c r="E366">
        <v>736.9000244140625</v>
      </c>
      <c r="F366" s="22">
        <v>43437</v>
      </c>
      <c r="G366" s="22">
        <v>43461</v>
      </c>
      <c r="H366">
        <f t="shared" si="5"/>
        <v>24</v>
      </c>
      <c r="I366">
        <v>740</v>
      </c>
      <c r="J366">
        <v>28</v>
      </c>
      <c r="K366">
        <v>37</v>
      </c>
      <c r="L366">
        <v>70</v>
      </c>
      <c r="M366">
        <v>666.9000244140625</v>
      </c>
      <c r="N366">
        <v>596.9000244140625</v>
      </c>
      <c r="O366">
        <v>526.9000244140625</v>
      </c>
      <c r="P366">
        <v>600</v>
      </c>
      <c r="Q366">
        <v>520</v>
      </c>
      <c r="R366" t="s">
        <v>436</v>
      </c>
      <c r="S366" t="n">
        <v>0.05000000074505806</v>
      </c>
      <c r="T366" t="n">
        <v>640.0</v>
      </c>
      <c r="U366">
        <f>VLOOKUP(A366,'MARGIN REQUIREMNT'!$A$3:$M$210,13,0)</f>
        <v>3.4875750000000001</v>
      </c>
    </row>
    <row r="367" spans="1:21" x14ac:dyDescent="0.2">
      <c r="A367" t="s">
        <v>201</v>
      </c>
      <c r="B367">
        <v>5</v>
      </c>
      <c r="C367" t="s">
        <v>406</v>
      </c>
      <c r="D367" t="n">
        <v>195.5500030517578</v>
      </c>
      <c r="E367">
        <v>202.94999694824219</v>
      </c>
      <c r="F367" s="22">
        <v>43437</v>
      </c>
      <c r="G367" s="22">
        <v>43461</v>
      </c>
      <c r="H367">
        <f t="shared" si="5"/>
        <v>24</v>
      </c>
      <c r="I367">
        <v>205</v>
      </c>
      <c r="J367">
        <v>8.5</v>
      </c>
      <c r="K367">
        <v>42</v>
      </c>
      <c r="L367">
        <v>22</v>
      </c>
      <c r="M367">
        <v>224.94999694824219</v>
      </c>
      <c r="N367">
        <v>246.94999694824219</v>
      </c>
      <c r="O367">
        <v>268.95001220703125</v>
      </c>
      <c r="P367">
        <v>245</v>
      </c>
      <c r="Q367">
        <v>270</v>
      </c>
      <c r="R367" t="s">
        <v>436</v>
      </c>
      <c r="S367" t="n">
        <v>0.05000000074505806</v>
      </c>
      <c r="T367" t="n">
        <v>263.0</v>
      </c>
      <c r="U367">
        <f>VLOOKUP(A367,'MARGIN REQUIREMNT'!$A$3:$M$210,13,0)</f>
        <v>1.1079085714285715</v>
      </c>
    </row>
    <row r="368" spans="1:21" x14ac:dyDescent="0.2">
      <c r="A368" t="s">
        <v>201</v>
      </c>
      <c r="B368">
        <v>5</v>
      </c>
      <c r="C368" t="s">
        <v>407</v>
      </c>
      <c r="D368" t="n">
        <v>195.5500030517578</v>
      </c>
      <c r="E368">
        <v>202.94999694824219</v>
      </c>
      <c r="F368" s="22">
        <v>43437</v>
      </c>
      <c r="G368" s="22">
        <v>43461</v>
      </c>
      <c r="H368">
        <f t="shared" si="5"/>
        <v>24</v>
      </c>
      <c r="I368">
        <v>205</v>
      </c>
      <c r="J368">
        <v>9.75</v>
      </c>
      <c r="K368">
        <v>44</v>
      </c>
      <c r="L368">
        <v>23</v>
      </c>
      <c r="M368">
        <v>179.94999694824219</v>
      </c>
      <c r="N368">
        <v>156.94999694824219</v>
      </c>
      <c r="O368">
        <v>133.94999694824219</v>
      </c>
      <c r="P368">
        <v>155</v>
      </c>
      <c r="Q368">
        <v>135</v>
      </c>
      <c r="R368" t="s">
        <v>436</v>
      </c>
      <c r="S368" t="n">
        <v>0.05000000074505806</v>
      </c>
      <c r="T368" t="n">
        <v>160.0</v>
      </c>
      <c r="U368">
        <f>VLOOKUP(A368,'MARGIN REQUIREMNT'!$A$3:$M$210,13,0)</f>
        <v>1.1079085714285715</v>
      </c>
    </row>
    <row r="369" spans="1:21" x14ac:dyDescent="0.2">
      <c r="A369" t="s">
        <v>203</v>
      </c>
      <c r="B369">
        <v>10</v>
      </c>
      <c r="C369" t="s">
        <v>406</v>
      </c>
      <c r="D369" t="n">
        <v>552.4000244140625</v>
      </c>
      <c r="E369">
        <v>555.8499755859375</v>
      </c>
      <c r="F369" s="22">
        <v>43437</v>
      </c>
      <c r="G369" s="22">
        <v>43461</v>
      </c>
      <c r="H369">
        <f t="shared" si="5"/>
        <v>24</v>
      </c>
      <c r="I369">
        <v>560</v>
      </c>
      <c r="J369">
        <v>18.100000381469727</v>
      </c>
      <c r="K369">
        <v>33</v>
      </c>
      <c r="L369">
        <v>47</v>
      </c>
      <c r="M369">
        <v>602.8499755859375</v>
      </c>
      <c r="N369">
        <v>649.8499755859375</v>
      </c>
      <c r="O369">
        <v>696.8499755859375</v>
      </c>
      <c r="P369">
        <v>650</v>
      </c>
      <c r="Q369">
        <v>700</v>
      </c>
      <c r="R369" t="s">
        <v>436</v>
      </c>
      <c r="S369" t="n">
        <v>0.05000000074505806</v>
      </c>
      <c r="T369" t="n">
        <v>640.0</v>
      </c>
      <c r="U369">
        <f>VLOOKUP(A369,'MARGIN REQUIREMNT'!$A$3:$M$210,13,0)</f>
        <v>2.671125</v>
      </c>
    </row>
    <row r="370" spans="1:21" x14ac:dyDescent="0.2">
      <c r="A370" t="s">
        <v>203</v>
      </c>
      <c r="B370">
        <v>10</v>
      </c>
      <c r="C370" t="s">
        <v>407</v>
      </c>
      <c r="D370" t="n">
        <v>552.4000244140625</v>
      </c>
      <c r="E370">
        <v>555.8499755859375</v>
      </c>
      <c r="F370" s="22">
        <v>43437</v>
      </c>
      <c r="G370" s="22">
        <v>43461</v>
      </c>
      <c r="H370">
        <f t="shared" si="5"/>
        <v>24</v>
      </c>
      <c r="I370">
        <v>560</v>
      </c>
      <c r="J370">
        <v>22.799999237060547</v>
      </c>
      <c r="K370">
        <v>39</v>
      </c>
      <c r="L370">
        <v>56</v>
      </c>
      <c r="M370">
        <v>499.85000610351562</v>
      </c>
      <c r="N370">
        <v>443.85000610351562</v>
      </c>
      <c r="O370">
        <v>387.85000610351562</v>
      </c>
      <c r="P370">
        <v>440</v>
      </c>
      <c r="Q370">
        <v>390</v>
      </c>
      <c r="R370" t="s">
        <v>436</v>
      </c>
      <c r="S370" t="n">
        <v>0.10000000149011612</v>
      </c>
      <c r="T370" t="n">
        <v>500.0</v>
      </c>
      <c r="U370">
        <f>VLOOKUP(A370,'MARGIN REQUIREMNT'!$A$3:$M$210,13,0)</f>
        <v>2.671125</v>
      </c>
    </row>
    <row r="371" spans="1:21" x14ac:dyDescent="0.2">
      <c r="A371" t="s">
        <v>204</v>
      </c>
      <c r="B371">
        <v>5</v>
      </c>
      <c r="C371" t="s">
        <v>406</v>
      </c>
      <c r="D371" t="n">
        <v>327.04998779296875</v>
      </c>
      <c r="E371">
        <v>327.79998779296875</v>
      </c>
      <c r="F371" s="22">
        <v>43437</v>
      </c>
      <c r="G371" s="22">
        <v>43461</v>
      </c>
      <c r="H371">
        <f t="shared" si="5"/>
        <v>24</v>
      </c>
      <c r="I371">
        <v>330</v>
      </c>
      <c r="J371">
        <v>8.1499996185302734</v>
      </c>
      <c r="K371">
        <v>25</v>
      </c>
      <c r="L371">
        <v>21</v>
      </c>
      <c r="M371">
        <v>348.79998779296875</v>
      </c>
      <c r="N371">
        <v>369.79998779296875</v>
      </c>
      <c r="O371">
        <v>390.79998779296875</v>
      </c>
      <c r="P371">
        <v>370</v>
      </c>
      <c r="Q371">
        <v>390</v>
      </c>
      <c r="R371" t="n">
        <v>0.05000000074505806</v>
      </c>
      <c r="S371" t="n">
        <v>0.05000000074505806</v>
      </c>
      <c r="T371" t="n">
        <v>375.0</v>
      </c>
      <c r="U371">
        <f>VLOOKUP(A371,'MARGIN REQUIREMNT'!$A$3:$M$210,13,0)</f>
        <v>1.5618749999999999</v>
      </c>
    </row>
    <row r="372" spans="1:21" x14ac:dyDescent="0.2">
      <c r="A372" t="s">
        <v>204</v>
      </c>
      <c r="B372">
        <v>5</v>
      </c>
      <c r="C372" t="s">
        <v>407</v>
      </c>
      <c r="D372" t="n">
        <v>327.04998779296875</v>
      </c>
      <c r="E372">
        <v>327.79998779296875</v>
      </c>
      <c r="F372" s="22">
        <v>43437</v>
      </c>
      <c r="G372" s="22">
        <v>43461</v>
      </c>
      <c r="H372">
        <f t="shared" si="5"/>
        <v>24</v>
      </c>
      <c r="I372">
        <v>330</v>
      </c>
      <c r="J372">
        <v>9.4499998092651367</v>
      </c>
      <c r="K372">
        <v>28</v>
      </c>
      <c r="L372">
        <v>24</v>
      </c>
      <c r="M372">
        <v>303.79998779296875</v>
      </c>
      <c r="N372">
        <v>279.79998779296875</v>
      </c>
      <c r="O372">
        <v>255.80000305175781</v>
      </c>
      <c r="P372">
        <v>280</v>
      </c>
      <c r="Q372">
        <v>255</v>
      </c>
      <c r="R372" t="s">
        <v>436</v>
      </c>
      <c r="S372" t="n">
        <v>0.05000000074505806</v>
      </c>
      <c r="T372" t="n">
        <v>285.0</v>
      </c>
      <c r="U372">
        <f>VLOOKUP(A372,'MARGIN REQUIREMNT'!$A$3:$M$210,13,0)</f>
        <v>1.5618749999999999</v>
      </c>
    </row>
    <row r="373" spans="1:21" x14ac:dyDescent="0.2">
      <c r="A373" t="s">
        <v>205</v>
      </c>
      <c r="B373">
        <v>10</v>
      </c>
      <c r="C373" t="s">
        <v>406</v>
      </c>
      <c r="D373" t="n">
        <v>505.1000061035156</v>
      </c>
      <c r="E373">
        <v>540.8499755859375</v>
      </c>
      <c r="F373" s="22">
        <v>43437</v>
      </c>
      <c r="G373" s="22">
        <v>43461</v>
      </c>
      <c r="H373">
        <f t="shared" si="5"/>
        <v>24</v>
      </c>
      <c r="I373">
        <v>540</v>
      </c>
      <c r="J373">
        <v>30</v>
      </c>
      <c r="K373">
        <v>53</v>
      </c>
      <c r="L373">
        <v>73</v>
      </c>
      <c r="M373">
        <v>613.8499755859375</v>
      </c>
      <c r="N373">
        <v>686.8499755859375</v>
      </c>
      <c r="O373">
        <v>759.8499755859375</v>
      </c>
      <c r="P373">
        <v>690</v>
      </c>
      <c r="Q373">
        <v>760</v>
      </c>
      <c r="R373" t="s">
        <v>436</v>
      </c>
      <c r="S373" t="n">
        <v>0.05000000074505806</v>
      </c>
      <c r="T373" t="n">
        <v>600.0</v>
      </c>
      <c r="U373">
        <f>VLOOKUP(A373,'MARGIN REQUIREMNT'!$A$3:$M$210,13,0)</f>
        <v>2.7389999999999999</v>
      </c>
    </row>
    <row r="374" spans="1:21" x14ac:dyDescent="0.2">
      <c r="A374" t="s">
        <v>205</v>
      </c>
      <c r="B374">
        <v>10</v>
      </c>
      <c r="C374" t="s">
        <v>407</v>
      </c>
      <c r="D374" t="n">
        <v>505.1000061035156</v>
      </c>
      <c r="E374">
        <v>540.8499755859375</v>
      </c>
      <c r="F374" s="22">
        <v>43437</v>
      </c>
      <c r="G374" s="22">
        <v>43461</v>
      </c>
      <c r="H374">
        <f t="shared" si="5"/>
        <v>24</v>
      </c>
      <c r="I374">
        <v>540</v>
      </c>
      <c r="J374">
        <v>29.5</v>
      </c>
      <c r="K374">
        <v>55</v>
      </c>
      <c r="L374">
        <v>76</v>
      </c>
      <c r="M374">
        <v>464.85000610351562</v>
      </c>
      <c r="N374">
        <v>388.85000610351562</v>
      </c>
      <c r="O374">
        <v>312.85000610351562</v>
      </c>
      <c r="P374">
        <v>390</v>
      </c>
      <c r="Q374">
        <v>310</v>
      </c>
      <c r="R374" t="s">
        <v>436</v>
      </c>
      <c r="S374" t="n">
        <v>0.05000000074505806</v>
      </c>
      <c r="T374" t="n">
        <v>460.0</v>
      </c>
      <c r="U374">
        <f>VLOOKUP(A374,'MARGIN REQUIREMNT'!$A$3:$M$210,13,0)</f>
        <v>2.7389999999999999</v>
      </c>
    </row>
    <row r="375" spans="1:21" x14ac:dyDescent="0.2">
      <c r="A375" t="s">
        <v>206</v>
      </c>
      <c r="B375">
        <v>5</v>
      </c>
      <c r="C375" t="s">
        <v>406</v>
      </c>
      <c r="D375" t="n">
        <v>178.5500030517578</v>
      </c>
      <c r="E375">
        <v>178.14999389648438</v>
      </c>
      <c r="F375" s="22">
        <v>43437</v>
      </c>
      <c r="G375" s="22">
        <v>43461</v>
      </c>
      <c r="H375">
        <f t="shared" si="5"/>
        <v>24</v>
      </c>
      <c r="I375">
        <v>180</v>
      </c>
      <c r="J375">
        <v>15.350000381469727</v>
      </c>
      <c r="K375">
        <v>87</v>
      </c>
      <c r="L375">
        <v>40</v>
      </c>
      <c r="M375">
        <v>218.14999389648438</v>
      </c>
      <c r="N375">
        <v>258.14999389648438</v>
      </c>
      <c r="O375">
        <v>298.14999389648438</v>
      </c>
      <c r="P375">
        <v>260</v>
      </c>
      <c r="Q375">
        <v>300</v>
      </c>
      <c r="R375" t="s">
        <v>436</v>
      </c>
      <c r="S375" t="n">
        <v>0.05000000074505806</v>
      </c>
      <c r="T375" t="s">
        <v>437</v>
      </c>
      <c r="U375">
        <f>VLOOKUP(A375,'MARGIN REQUIREMNT'!$A$3:$M$210,13,0)</f>
        <v>1.6559408571428571</v>
      </c>
    </row>
    <row r="376" spans="1:21" x14ac:dyDescent="0.2">
      <c r="A376" t="s">
        <v>206</v>
      </c>
      <c r="B376">
        <v>5</v>
      </c>
      <c r="C376" t="s">
        <v>407</v>
      </c>
      <c r="D376" t="n">
        <v>178.5500030517578</v>
      </c>
      <c r="E376">
        <v>178.14999389648438</v>
      </c>
      <c r="F376" s="22">
        <v>43437</v>
      </c>
      <c r="G376" s="22">
        <v>43461</v>
      </c>
      <c r="H376">
        <f t="shared" si="5"/>
        <v>24</v>
      </c>
      <c r="I376">
        <v>180</v>
      </c>
      <c r="J376">
        <v>16.049999237060547</v>
      </c>
      <c r="K376">
        <v>86</v>
      </c>
      <c r="L376">
        <v>39</v>
      </c>
      <c r="M376">
        <v>139.14999389648438</v>
      </c>
      <c r="N376">
        <v>100.15000152587891</v>
      </c>
      <c r="O376">
        <v>61.150001525878906</v>
      </c>
      <c r="P376">
        <v>100</v>
      </c>
      <c r="Q376">
        <v>60</v>
      </c>
      <c r="R376" t="s">
        <v>436</v>
      </c>
      <c r="S376" t="n">
        <v>0.05000000074505806</v>
      </c>
      <c r="T376" t="n">
        <v>120.0</v>
      </c>
      <c r="U376">
        <f>VLOOKUP(A376,'MARGIN REQUIREMNT'!$A$3:$M$210,13,0)</f>
        <v>1.6559408571428571</v>
      </c>
    </row>
    <row r="377" spans="1:21" x14ac:dyDescent="0.2">
      <c r="A377" t="s">
        <v>207</v>
      </c>
      <c r="B377">
        <v>10</v>
      </c>
      <c r="C377" t="s">
        <v>406</v>
      </c>
      <c r="D377" t="n">
        <v>464.79998779296875</v>
      </c>
      <c r="E377">
        <v>476.64999389648438</v>
      </c>
      <c r="F377" s="22">
        <v>43437</v>
      </c>
      <c r="G377" s="22">
        <v>43461</v>
      </c>
      <c r="H377">
        <f t="shared" si="5"/>
        <v>24</v>
      </c>
      <c r="I377">
        <v>480</v>
      </c>
      <c r="J377">
        <v>18</v>
      </c>
      <c r="K377">
        <v>38</v>
      </c>
      <c r="L377">
        <v>46</v>
      </c>
      <c r="M377">
        <v>522.6500244140625</v>
      </c>
      <c r="N377">
        <v>568.6500244140625</v>
      </c>
      <c r="O377">
        <v>614.6500244140625</v>
      </c>
      <c r="P377">
        <v>570</v>
      </c>
      <c r="Q377">
        <v>610</v>
      </c>
      <c r="R377" t="s">
        <v>436</v>
      </c>
      <c r="S377" t="n">
        <v>0.05000000074505806</v>
      </c>
      <c r="T377" t="n">
        <v>530.0</v>
      </c>
      <c r="U377">
        <f>VLOOKUP(A377,'MARGIN REQUIREMNT'!$A$3:$M$210,13,0)</f>
        <v>2.1634499999999997</v>
      </c>
    </row>
    <row r="378" spans="1:21" x14ac:dyDescent="0.2">
      <c r="A378" t="s">
        <v>207</v>
      </c>
      <c r="B378">
        <v>10</v>
      </c>
      <c r="C378" t="s">
        <v>407</v>
      </c>
      <c r="D378" t="n">
        <v>464.79998779296875</v>
      </c>
      <c r="E378">
        <v>476.64999389648438</v>
      </c>
      <c r="F378" s="22">
        <v>43437</v>
      </c>
      <c r="G378" s="22">
        <v>43461</v>
      </c>
      <c r="H378">
        <f t="shared" si="5"/>
        <v>24</v>
      </c>
      <c r="I378">
        <v>480</v>
      </c>
      <c r="J378">
        <v>19</v>
      </c>
      <c r="K378">
        <v>38</v>
      </c>
      <c r="L378">
        <v>46</v>
      </c>
      <c r="M378">
        <v>430.64999389648438</v>
      </c>
      <c r="N378">
        <v>384.64999389648438</v>
      </c>
      <c r="O378">
        <v>338.64999389648438</v>
      </c>
      <c r="P378">
        <v>380</v>
      </c>
      <c r="Q378">
        <v>340</v>
      </c>
      <c r="R378" t="n">
        <v>0.05000000074505806</v>
      </c>
      <c r="S378" t="n">
        <v>0.05000000074505806</v>
      </c>
      <c r="T378" t="n">
        <v>380.0</v>
      </c>
      <c r="U378">
        <f>VLOOKUP(A378,'MARGIN REQUIREMNT'!$A$3:$M$210,13,0)</f>
        <v>2.1634499999999997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MARGIN REQUIREMNT</vt:lpstr>
      <vt:lpstr>Sheet3</vt:lpstr>
      <vt:lpstr>Sheet1</vt:lpstr>
      <vt:lpstr>19NOV</vt:lpstr>
      <vt:lpstr>20 NOV</vt:lpstr>
      <vt:lpstr>14 NOV</vt:lpstr>
      <vt:lpstr>15 NOV</vt:lpstr>
      <vt:lpstr>16 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2018-11-02T05:12:05Z</dcterms:created>
  <dc:creator>user</dc:creator>
  <cp:lastModifiedBy>Ayush Pruthi</cp:lastModifiedBy>
  <dcterms:modified xsi:type="dcterms:W3CDTF">2018-12-11T19:01:29Z</dcterms:modified>
</cp:coreProperties>
</file>