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65" windowWidth="20730" windowHeight="11760" activeTab="4"/>
  </bookViews>
  <sheets>
    <sheet name="MARGIN REQUIREMNT" sheetId="2" r:id="rId1"/>
    <sheet name="Sheet3" sheetId="3" r:id="rId2"/>
    <sheet name="Sheet1" sheetId="1" r:id="rId3"/>
    <sheet name="19NOV" sheetId="5" r:id="rId4"/>
    <sheet name="20 NOV" sheetId="6" r:id="rId5"/>
    <sheet name="14 NOV" sheetId="7" r:id="rId6"/>
    <sheet name="15 NOV" sheetId="8" r:id="rId7"/>
    <sheet name="16 NOV" sheetId="9" r:id="rId8"/>
  </sheets>
  <definedNames>
    <definedName name="_xlnm._FilterDatabase" localSheetId="3" hidden="1">'19NOV'!$A$2:$V$378</definedName>
    <definedName name="_xlnm._FilterDatabase" localSheetId="2" hidden="1">Sheet1!$A$2:$C$1005</definedName>
  </definedNames>
  <calcPr calcId="124519"/>
</workbook>
</file>

<file path=xl/calcChain.xml><?xml version="1.0" encoding="utf-8"?>
<calcChain xmlns="http://schemas.openxmlformats.org/spreadsheetml/2006/main">
  <c r="V378" i="6"/>
  <c r="J378"/>
  <c r="I378"/>
  <c r="M378" s="1"/>
  <c r="V377"/>
  <c r="J377"/>
  <c r="I377"/>
  <c r="M377" s="1"/>
  <c r="V376"/>
  <c r="J376"/>
  <c r="I376"/>
  <c r="M376" s="1"/>
  <c r="O376" s="1"/>
  <c r="Q376" s="1"/>
  <c r="V375"/>
  <c r="J375"/>
  <c r="I375"/>
  <c r="M375" s="1"/>
  <c r="V374"/>
  <c r="J374"/>
  <c r="I374"/>
  <c r="M374" s="1"/>
  <c r="O374" s="1"/>
  <c r="Q374" s="1"/>
  <c r="V373"/>
  <c r="J373"/>
  <c r="I373"/>
  <c r="M373" s="1"/>
  <c r="V372"/>
  <c r="J372"/>
  <c r="I372"/>
  <c r="M372" s="1"/>
  <c r="O372" s="1"/>
  <c r="Q372" s="1"/>
  <c r="V371"/>
  <c r="J371"/>
  <c r="I371"/>
  <c r="M371" s="1"/>
  <c r="V370"/>
  <c r="J370"/>
  <c r="I370"/>
  <c r="M370" s="1"/>
  <c r="O370" s="1"/>
  <c r="Q370" s="1"/>
  <c r="V369"/>
  <c r="J369"/>
  <c r="I369"/>
  <c r="M369" s="1"/>
  <c r="V368"/>
  <c r="J368"/>
  <c r="I368"/>
  <c r="M368" s="1"/>
  <c r="O368" s="1"/>
  <c r="Q368" s="1"/>
  <c r="V367"/>
  <c r="J367"/>
  <c r="I367"/>
  <c r="M367" s="1"/>
  <c r="V366"/>
  <c r="J366"/>
  <c r="I366"/>
  <c r="M366" s="1"/>
  <c r="O366" s="1"/>
  <c r="Q366" s="1"/>
  <c r="V365"/>
  <c r="J365"/>
  <c r="I365"/>
  <c r="M365" s="1"/>
  <c r="V364"/>
  <c r="J364"/>
  <c r="I364"/>
  <c r="M364" s="1"/>
  <c r="O364" s="1"/>
  <c r="Q364" s="1"/>
  <c r="V363"/>
  <c r="J363"/>
  <c r="I363"/>
  <c r="M363" s="1"/>
  <c r="V362"/>
  <c r="J362"/>
  <c r="I362"/>
  <c r="M362" s="1"/>
  <c r="O362" s="1"/>
  <c r="Q362" s="1"/>
  <c r="V361"/>
  <c r="J361"/>
  <c r="I361"/>
  <c r="M361" s="1"/>
  <c r="V360"/>
  <c r="J360"/>
  <c r="I360"/>
  <c r="M360" s="1"/>
  <c r="O360" s="1"/>
  <c r="Q360" s="1"/>
  <c r="V359"/>
  <c r="J359"/>
  <c r="I359"/>
  <c r="M359" s="1"/>
  <c r="V358"/>
  <c r="J358"/>
  <c r="I358"/>
  <c r="M358" s="1"/>
  <c r="O358" s="1"/>
  <c r="Q358" s="1"/>
  <c r="V357"/>
  <c r="J357"/>
  <c r="I357"/>
  <c r="M357" s="1"/>
  <c r="V356"/>
  <c r="J356"/>
  <c r="I356"/>
  <c r="M356" s="1"/>
  <c r="O356" s="1"/>
  <c r="Q356" s="1"/>
  <c r="V355"/>
  <c r="J355"/>
  <c r="I355"/>
  <c r="M355" s="1"/>
  <c r="V354"/>
  <c r="J354"/>
  <c r="I354"/>
  <c r="M354" s="1"/>
  <c r="O354" s="1"/>
  <c r="Q354" s="1"/>
  <c r="V353"/>
  <c r="J353"/>
  <c r="I353"/>
  <c r="M353" s="1"/>
  <c r="V352"/>
  <c r="J352"/>
  <c r="I352"/>
  <c r="M352" s="1"/>
  <c r="O352" s="1"/>
  <c r="Q352" s="1"/>
  <c r="V351"/>
  <c r="J351"/>
  <c r="I351"/>
  <c r="M351" s="1"/>
  <c r="V350"/>
  <c r="J350"/>
  <c r="I350"/>
  <c r="M350" s="1"/>
  <c r="O350" s="1"/>
  <c r="Q350" s="1"/>
  <c r="V349"/>
  <c r="J349"/>
  <c r="I349"/>
  <c r="M349" s="1"/>
  <c r="V348"/>
  <c r="J348"/>
  <c r="I348"/>
  <c r="M348" s="1"/>
  <c r="O348" s="1"/>
  <c r="Q348" s="1"/>
  <c r="V347"/>
  <c r="J347"/>
  <c r="I347"/>
  <c r="M347" s="1"/>
  <c r="V346"/>
  <c r="J346"/>
  <c r="I346"/>
  <c r="M346" s="1"/>
  <c r="O346" s="1"/>
  <c r="Q346" s="1"/>
  <c r="V345"/>
  <c r="J345"/>
  <c r="I345"/>
  <c r="M345" s="1"/>
  <c r="V344"/>
  <c r="J344"/>
  <c r="I344"/>
  <c r="M344" s="1"/>
  <c r="O344" s="1"/>
  <c r="Q344" s="1"/>
  <c r="V343"/>
  <c r="J343"/>
  <c r="I343"/>
  <c r="M343" s="1"/>
  <c r="V342"/>
  <c r="J342"/>
  <c r="I342"/>
  <c r="M342" s="1"/>
  <c r="O342" s="1"/>
  <c r="Q342" s="1"/>
  <c r="V341"/>
  <c r="J341"/>
  <c r="I341"/>
  <c r="M341" s="1"/>
  <c r="V340"/>
  <c r="J340"/>
  <c r="I340"/>
  <c r="M340" s="1"/>
  <c r="O340" s="1"/>
  <c r="Q340" s="1"/>
  <c r="V339"/>
  <c r="J339"/>
  <c r="I339"/>
  <c r="M339" s="1"/>
  <c r="V338"/>
  <c r="J338"/>
  <c r="I338"/>
  <c r="M338" s="1"/>
  <c r="O338" s="1"/>
  <c r="Q338" s="1"/>
  <c r="V337"/>
  <c r="J337"/>
  <c r="I337"/>
  <c r="M337" s="1"/>
  <c r="V336"/>
  <c r="J336"/>
  <c r="I336"/>
  <c r="M336" s="1"/>
  <c r="O336" s="1"/>
  <c r="Q336" s="1"/>
  <c r="V335"/>
  <c r="J335"/>
  <c r="I335"/>
  <c r="M335" s="1"/>
  <c r="V334"/>
  <c r="J334"/>
  <c r="I334"/>
  <c r="M334" s="1"/>
  <c r="O334" s="1"/>
  <c r="Q334" s="1"/>
  <c r="V333"/>
  <c r="J333"/>
  <c r="I333"/>
  <c r="M333" s="1"/>
  <c r="V332"/>
  <c r="J332"/>
  <c r="I332"/>
  <c r="M332" s="1"/>
  <c r="O332" s="1"/>
  <c r="Q332" s="1"/>
  <c r="V331"/>
  <c r="J331"/>
  <c r="I331"/>
  <c r="M331" s="1"/>
  <c r="V330"/>
  <c r="J330"/>
  <c r="I330"/>
  <c r="M330" s="1"/>
  <c r="O330" s="1"/>
  <c r="Q330" s="1"/>
  <c r="V329"/>
  <c r="J329"/>
  <c r="I329"/>
  <c r="M329" s="1"/>
  <c r="V328"/>
  <c r="J328"/>
  <c r="I328"/>
  <c r="M328" s="1"/>
  <c r="O328" s="1"/>
  <c r="Q328" s="1"/>
  <c r="V327"/>
  <c r="J327"/>
  <c r="I327"/>
  <c r="M327" s="1"/>
  <c r="V326"/>
  <c r="J326"/>
  <c r="I326"/>
  <c r="M326" s="1"/>
  <c r="O326" s="1"/>
  <c r="Q326" s="1"/>
  <c r="V325"/>
  <c r="J325"/>
  <c r="I325"/>
  <c r="M325" s="1"/>
  <c r="V324"/>
  <c r="J324"/>
  <c r="I324"/>
  <c r="M324" s="1"/>
  <c r="O324" s="1"/>
  <c r="Q324" s="1"/>
  <c r="V323"/>
  <c r="J323"/>
  <c r="I323"/>
  <c r="M323" s="1"/>
  <c r="V322"/>
  <c r="J322"/>
  <c r="I322"/>
  <c r="M322" s="1"/>
  <c r="O322" s="1"/>
  <c r="Q322" s="1"/>
  <c r="V321"/>
  <c r="J321"/>
  <c r="I321"/>
  <c r="M321" s="1"/>
  <c r="V320"/>
  <c r="J320"/>
  <c r="I320"/>
  <c r="M320" s="1"/>
  <c r="O320" s="1"/>
  <c r="Q320" s="1"/>
  <c r="V319"/>
  <c r="J319"/>
  <c r="I319"/>
  <c r="M319" s="1"/>
  <c r="V318"/>
  <c r="J318"/>
  <c r="I318"/>
  <c r="M318" s="1"/>
  <c r="O318" s="1"/>
  <c r="Q318" s="1"/>
  <c r="V317"/>
  <c r="J317"/>
  <c r="I317"/>
  <c r="M317" s="1"/>
  <c r="V316"/>
  <c r="J316"/>
  <c r="I316"/>
  <c r="M316" s="1"/>
  <c r="O316" s="1"/>
  <c r="Q316" s="1"/>
  <c r="V315"/>
  <c r="J315"/>
  <c r="I315"/>
  <c r="M315" s="1"/>
  <c r="V314"/>
  <c r="J314"/>
  <c r="I314"/>
  <c r="M314" s="1"/>
  <c r="O314" s="1"/>
  <c r="Q314" s="1"/>
  <c r="V313"/>
  <c r="J313"/>
  <c r="I313"/>
  <c r="M313" s="1"/>
  <c r="V312"/>
  <c r="J312"/>
  <c r="I312"/>
  <c r="M312" s="1"/>
  <c r="O312" s="1"/>
  <c r="Q312" s="1"/>
  <c r="V311"/>
  <c r="J311"/>
  <c r="I311"/>
  <c r="M311" s="1"/>
  <c r="V310"/>
  <c r="J310"/>
  <c r="I310"/>
  <c r="M310" s="1"/>
  <c r="O310" s="1"/>
  <c r="Q310" s="1"/>
  <c r="V309"/>
  <c r="J309"/>
  <c r="I309"/>
  <c r="M309" s="1"/>
  <c r="V308"/>
  <c r="J308"/>
  <c r="I308"/>
  <c r="M308" s="1"/>
  <c r="O308" s="1"/>
  <c r="Q308" s="1"/>
  <c r="V307"/>
  <c r="J307"/>
  <c r="I307"/>
  <c r="M307" s="1"/>
  <c r="V306"/>
  <c r="J306"/>
  <c r="I306"/>
  <c r="M306" s="1"/>
  <c r="O306" s="1"/>
  <c r="Q306" s="1"/>
  <c r="V305"/>
  <c r="J305"/>
  <c r="I305"/>
  <c r="M305" s="1"/>
  <c r="V304"/>
  <c r="J304"/>
  <c r="I304"/>
  <c r="M304" s="1"/>
  <c r="O304" s="1"/>
  <c r="Q304" s="1"/>
  <c r="V303"/>
  <c r="J303"/>
  <c r="I303"/>
  <c r="M303" s="1"/>
  <c r="V302"/>
  <c r="J302"/>
  <c r="I302"/>
  <c r="M302" s="1"/>
  <c r="O302" s="1"/>
  <c r="Q302" s="1"/>
  <c r="V301"/>
  <c r="J301"/>
  <c r="I301"/>
  <c r="M301" s="1"/>
  <c r="V300"/>
  <c r="J300"/>
  <c r="I300"/>
  <c r="M300" s="1"/>
  <c r="O300" s="1"/>
  <c r="Q300" s="1"/>
  <c r="V299"/>
  <c r="J299"/>
  <c r="I299"/>
  <c r="M299" s="1"/>
  <c r="V298"/>
  <c r="J298"/>
  <c r="I298"/>
  <c r="M298" s="1"/>
  <c r="O298" s="1"/>
  <c r="Q298" s="1"/>
  <c r="V297"/>
  <c r="J297"/>
  <c r="I297"/>
  <c r="M297" s="1"/>
  <c r="V296"/>
  <c r="J296"/>
  <c r="I296"/>
  <c r="M296" s="1"/>
  <c r="O296" s="1"/>
  <c r="Q296" s="1"/>
  <c r="V295"/>
  <c r="J295"/>
  <c r="I295"/>
  <c r="M295" s="1"/>
  <c r="V294"/>
  <c r="J294"/>
  <c r="I294"/>
  <c r="M294" s="1"/>
  <c r="O294" s="1"/>
  <c r="Q294" s="1"/>
  <c r="V293"/>
  <c r="J293"/>
  <c r="I293"/>
  <c r="M293" s="1"/>
  <c r="V292"/>
  <c r="J292"/>
  <c r="I292"/>
  <c r="M292" s="1"/>
  <c r="V291"/>
  <c r="J291"/>
  <c r="I291"/>
  <c r="M291" s="1"/>
  <c r="V290"/>
  <c r="J290"/>
  <c r="I290"/>
  <c r="M290" s="1"/>
  <c r="V289"/>
  <c r="J289"/>
  <c r="I289"/>
  <c r="M289" s="1"/>
  <c r="V288"/>
  <c r="J288"/>
  <c r="I288"/>
  <c r="M288" s="1"/>
  <c r="V287"/>
  <c r="J287"/>
  <c r="I287"/>
  <c r="M287" s="1"/>
  <c r="V286"/>
  <c r="J286"/>
  <c r="I286"/>
  <c r="M286" s="1"/>
  <c r="V285"/>
  <c r="J285"/>
  <c r="I285"/>
  <c r="M285" s="1"/>
  <c r="V284"/>
  <c r="J284"/>
  <c r="I284"/>
  <c r="M284" s="1"/>
  <c r="V283"/>
  <c r="J283"/>
  <c r="I283"/>
  <c r="M283" s="1"/>
  <c r="V282"/>
  <c r="J282"/>
  <c r="I282"/>
  <c r="M282" s="1"/>
  <c r="V281"/>
  <c r="J281"/>
  <c r="I281"/>
  <c r="M281" s="1"/>
  <c r="V280"/>
  <c r="J280"/>
  <c r="I280"/>
  <c r="M280" s="1"/>
  <c r="V279"/>
  <c r="J279"/>
  <c r="I279"/>
  <c r="M279" s="1"/>
  <c r="V278"/>
  <c r="J278"/>
  <c r="I278"/>
  <c r="M278" s="1"/>
  <c r="V277"/>
  <c r="J277"/>
  <c r="I277"/>
  <c r="M277" s="1"/>
  <c r="V276"/>
  <c r="J276"/>
  <c r="I276"/>
  <c r="M276" s="1"/>
  <c r="V275"/>
  <c r="J275"/>
  <c r="I275"/>
  <c r="M275" s="1"/>
  <c r="V274"/>
  <c r="J274"/>
  <c r="I274"/>
  <c r="M274" s="1"/>
  <c r="V273"/>
  <c r="J273"/>
  <c r="I273"/>
  <c r="M273" s="1"/>
  <c r="V272"/>
  <c r="J272"/>
  <c r="I272"/>
  <c r="M272" s="1"/>
  <c r="V271"/>
  <c r="J271"/>
  <c r="I271"/>
  <c r="M271" s="1"/>
  <c r="V270"/>
  <c r="J270"/>
  <c r="I270"/>
  <c r="M270" s="1"/>
  <c r="V269"/>
  <c r="J269"/>
  <c r="I269"/>
  <c r="M269" s="1"/>
  <c r="V268"/>
  <c r="J268"/>
  <c r="I268"/>
  <c r="M268" s="1"/>
  <c r="V267"/>
  <c r="J267"/>
  <c r="I267"/>
  <c r="M267" s="1"/>
  <c r="V266"/>
  <c r="J266"/>
  <c r="I266"/>
  <c r="M266" s="1"/>
  <c r="V265"/>
  <c r="J265"/>
  <c r="I265"/>
  <c r="M265" s="1"/>
  <c r="V264"/>
  <c r="J264"/>
  <c r="I264"/>
  <c r="M264" s="1"/>
  <c r="V263"/>
  <c r="J263"/>
  <c r="I263"/>
  <c r="M263" s="1"/>
  <c r="V262"/>
  <c r="J262"/>
  <c r="I262"/>
  <c r="M262" s="1"/>
  <c r="V261"/>
  <c r="J261"/>
  <c r="I261"/>
  <c r="M261" s="1"/>
  <c r="V260"/>
  <c r="J260"/>
  <c r="I260"/>
  <c r="M260" s="1"/>
  <c r="V259"/>
  <c r="J259"/>
  <c r="I259"/>
  <c r="M259" s="1"/>
  <c r="V258"/>
  <c r="J258"/>
  <c r="I258"/>
  <c r="M258" s="1"/>
  <c r="V257"/>
  <c r="J257"/>
  <c r="I257"/>
  <c r="M257" s="1"/>
  <c r="V256"/>
  <c r="J256"/>
  <c r="I256"/>
  <c r="M256" s="1"/>
  <c r="V255"/>
  <c r="J255"/>
  <c r="I255"/>
  <c r="M255" s="1"/>
  <c r="V254"/>
  <c r="J254"/>
  <c r="I254"/>
  <c r="M254" s="1"/>
  <c r="V253"/>
  <c r="J253"/>
  <c r="I253"/>
  <c r="M253" s="1"/>
  <c r="V252"/>
  <c r="J252"/>
  <c r="I252"/>
  <c r="M252" s="1"/>
  <c r="V251"/>
  <c r="J251"/>
  <c r="I251"/>
  <c r="M251" s="1"/>
  <c r="V250"/>
  <c r="J250"/>
  <c r="I250"/>
  <c r="M250" s="1"/>
  <c r="V249"/>
  <c r="J249"/>
  <c r="I249"/>
  <c r="M249" s="1"/>
  <c r="V248"/>
  <c r="J248"/>
  <c r="I248"/>
  <c r="M248" s="1"/>
  <c r="V247"/>
  <c r="J247"/>
  <c r="I247"/>
  <c r="M247" s="1"/>
  <c r="V246"/>
  <c r="J246"/>
  <c r="I246"/>
  <c r="M246" s="1"/>
  <c r="V245"/>
  <c r="J245"/>
  <c r="I245"/>
  <c r="M245" s="1"/>
  <c r="O245" s="1"/>
  <c r="Q245" s="1"/>
  <c r="V244"/>
  <c r="J244"/>
  <c r="I244"/>
  <c r="M244" s="1"/>
  <c r="V243"/>
  <c r="J243"/>
  <c r="I243"/>
  <c r="M243" s="1"/>
  <c r="O243" s="1"/>
  <c r="Q243" s="1"/>
  <c r="V242"/>
  <c r="J242"/>
  <c r="I242"/>
  <c r="M242" s="1"/>
  <c r="V241"/>
  <c r="J241"/>
  <c r="I241"/>
  <c r="M241" s="1"/>
  <c r="O241" s="1"/>
  <c r="Q241" s="1"/>
  <c r="V240"/>
  <c r="J240"/>
  <c r="I240"/>
  <c r="M240" s="1"/>
  <c r="V239"/>
  <c r="J239"/>
  <c r="I239"/>
  <c r="M239" s="1"/>
  <c r="O239" s="1"/>
  <c r="Q239" s="1"/>
  <c r="V238"/>
  <c r="J238"/>
  <c r="I238"/>
  <c r="M238" s="1"/>
  <c r="V237"/>
  <c r="J237"/>
  <c r="I237"/>
  <c r="M237" s="1"/>
  <c r="O237" s="1"/>
  <c r="Q237" s="1"/>
  <c r="V236"/>
  <c r="J236"/>
  <c r="I236"/>
  <c r="M236" s="1"/>
  <c r="V235"/>
  <c r="J235"/>
  <c r="I235"/>
  <c r="M235" s="1"/>
  <c r="O235" s="1"/>
  <c r="Q235" s="1"/>
  <c r="V234"/>
  <c r="J234"/>
  <c r="I234"/>
  <c r="M234" s="1"/>
  <c r="V233"/>
  <c r="J233"/>
  <c r="I233"/>
  <c r="M233" s="1"/>
  <c r="O233" s="1"/>
  <c r="Q233" s="1"/>
  <c r="V232"/>
  <c r="J232"/>
  <c r="I232"/>
  <c r="M232" s="1"/>
  <c r="V231"/>
  <c r="J231"/>
  <c r="I231"/>
  <c r="M231" s="1"/>
  <c r="O231" s="1"/>
  <c r="Q231" s="1"/>
  <c r="V230"/>
  <c r="J230"/>
  <c r="I230"/>
  <c r="M230" s="1"/>
  <c r="V229"/>
  <c r="J229"/>
  <c r="I229"/>
  <c r="M229" s="1"/>
  <c r="O229" s="1"/>
  <c r="Q229" s="1"/>
  <c r="V228"/>
  <c r="J228"/>
  <c r="I228"/>
  <c r="M228" s="1"/>
  <c r="V227"/>
  <c r="J227"/>
  <c r="I227"/>
  <c r="M227" s="1"/>
  <c r="O227" s="1"/>
  <c r="Q227" s="1"/>
  <c r="V226"/>
  <c r="J226"/>
  <c r="I226"/>
  <c r="M226" s="1"/>
  <c r="V225"/>
  <c r="J225"/>
  <c r="I225"/>
  <c r="M225" s="1"/>
  <c r="O225" s="1"/>
  <c r="Q225" s="1"/>
  <c r="V224"/>
  <c r="J224"/>
  <c r="I224"/>
  <c r="M224" s="1"/>
  <c r="V223"/>
  <c r="J223"/>
  <c r="I223"/>
  <c r="M223" s="1"/>
  <c r="O223" s="1"/>
  <c r="Q223" s="1"/>
  <c r="V222"/>
  <c r="J222"/>
  <c r="I222"/>
  <c r="M222" s="1"/>
  <c r="V221"/>
  <c r="J221"/>
  <c r="I221"/>
  <c r="M221" s="1"/>
  <c r="O221" s="1"/>
  <c r="Q221" s="1"/>
  <c r="V220"/>
  <c r="J220"/>
  <c r="I220"/>
  <c r="M220" s="1"/>
  <c r="V219"/>
  <c r="J219"/>
  <c r="I219"/>
  <c r="M219" s="1"/>
  <c r="O219" s="1"/>
  <c r="Q219" s="1"/>
  <c r="V218"/>
  <c r="J218"/>
  <c r="I218"/>
  <c r="M218" s="1"/>
  <c r="V217"/>
  <c r="J217"/>
  <c r="I217"/>
  <c r="M217" s="1"/>
  <c r="O217" s="1"/>
  <c r="Q217" s="1"/>
  <c r="V216"/>
  <c r="J216"/>
  <c r="I216"/>
  <c r="M216" s="1"/>
  <c r="V215"/>
  <c r="J215"/>
  <c r="I215"/>
  <c r="M215" s="1"/>
  <c r="O215" s="1"/>
  <c r="Q215" s="1"/>
  <c r="V214"/>
  <c r="J214"/>
  <c r="I214"/>
  <c r="M214" s="1"/>
  <c r="V213"/>
  <c r="J213"/>
  <c r="I213"/>
  <c r="M213" s="1"/>
  <c r="O213" s="1"/>
  <c r="Q213" s="1"/>
  <c r="V212"/>
  <c r="J212"/>
  <c r="I212"/>
  <c r="M212" s="1"/>
  <c r="V211"/>
  <c r="J211"/>
  <c r="I211"/>
  <c r="M211" s="1"/>
  <c r="O211" s="1"/>
  <c r="Q211" s="1"/>
  <c r="V210"/>
  <c r="J210"/>
  <c r="I210"/>
  <c r="M210" s="1"/>
  <c r="V209"/>
  <c r="J209"/>
  <c r="I209"/>
  <c r="M209" s="1"/>
  <c r="O209" s="1"/>
  <c r="Q209" s="1"/>
  <c r="V208"/>
  <c r="J208"/>
  <c r="I208"/>
  <c r="M208" s="1"/>
  <c r="V207"/>
  <c r="J207"/>
  <c r="I207"/>
  <c r="M207" s="1"/>
  <c r="O207" s="1"/>
  <c r="Q207" s="1"/>
  <c r="V206"/>
  <c r="J206"/>
  <c r="I206"/>
  <c r="M206" s="1"/>
  <c r="V205"/>
  <c r="J205"/>
  <c r="I205"/>
  <c r="M205" s="1"/>
  <c r="O205" s="1"/>
  <c r="Q205" s="1"/>
  <c r="V204"/>
  <c r="J204"/>
  <c r="I204"/>
  <c r="M204" s="1"/>
  <c r="V203"/>
  <c r="J203"/>
  <c r="I203"/>
  <c r="M203" s="1"/>
  <c r="O203" s="1"/>
  <c r="Q203" s="1"/>
  <c r="V202"/>
  <c r="J202"/>
  <c r="I202"/>
  <c r="M202" s="1"/>
  <c r="V201"/>
  <c r="J201"/>
  <c r="I201"/>
  <c r="M201" s="1"/>
  <c r="O201" s="1"/>
  <c r="Q201" s="1"/>
  <c r="V200"/>
  <c r="J200"/>
  <c r="I200"/>
  <c r="M200" s="1"/>
  <c r="V199"/>
  <c r="J199"/>
  <c r="I199"/>
  <c r="M199" s="1"/>
  <c r="O199" s="1"/>
  <c r="Q199" s="1"/>
  <c r="V198"/>
  <c r="J198"/>
  <c r="I198"/>
  <c r="M198" s="1"/>
  <c r="V197"/>
  <c r="J197"/>
  <c r="I197"/>
  <c r="M197" s="1"/>
  <c r="O197" s="1"/>
  <c r="Q197" s="1"/>
  <c r="V196"/>
  <c r="J196"/>
  <c r="I196"/>
  <c r="M196" s="1"/>
  <c r="V195"/>
  <c r="J195"/>
  <c r="I195"/>
  <c r="M195" s="1"/>
  <c r="O195" s="1"/>
  <c r="Q195" s="1"/>
  <c r="V194"/>
  <c r="J194"/>
  <c r="I194"/>
  <c r="M194" s="1"/>
  <c r="V193"/>
  <c r="J193"/>
  <c r="I193"/>
  <c r="M193" s="1"/>
  <c r="O193" s="1"/>
  <c r="Q193" s="1"/>
  <c r="V192"/>
  <c r="J192"/>
  <c r="I192"/>
  <c r="M192" s="1"/>
  <c r="V191"/>
  <c r="J191"/>
  <c r="I191"/>
  <c r="M191" s="1"/>
  <c r="O191" s="1"/>
  <c r="Q191" s="1"/>
  <c r="V190"/>
  <c r="J190"/>
  <c r="I190"/>
  <c r="M190" s="1"/>
  <c r="V189"/>
  <c r="J189"/>
  <c r="I189"/>
  <c r="M189" s="1"/>
  <c r="O189" s="1"/>
  <c r="Q189" s="1"/>
  <c r="V188"/>
  <c r="J188"/>
  <c r="I188"/>
  <c r="M188" s="1"/>
  <c r="V187"/>
  <c r="J187"/>
  <c r="I187"/>
  <c r="M187" s="1"/>
  <c r="O187" s="1"/>
  <c r="Q187" s="1"/>
  <c r="V186"/>
  <c r="J186"/>
  <c r="I186"/>
  <c r="M186" s="1"/>
  <c r="V185"/>
  <c r="J185"/>
  <c r="I185"/>
  <c r="M185" s="1"/>
  <c r="O185" s="1"/>
  <c r="Q185" s="1"/>
  <c r="V184"/>
  <c r="J184"/>
  <c r="I184"/>
  <c r="M184" s="1"/>
  <c r="V183"/>
  <c r="J183"/>
  <c r="I183"/>
  <c r="M183" s="1"/>
  <c r="O183" s="1"/>
  <c r="Q183" s="1"/>
  <c r="V182"/>
  <c r="J182"/>
  <c r="I182"/>
  <c r="M182" s="1"/>
  <c r="V181"/>
  <c r="J181"/>
  <c r="I181"/>
  <c r="M181" s="1"/>
  <c r="O181" s="1"/>
  <c r="Q181" s="1"/>
  <c r="V180"/>
  <c r="J180"/>
  <c r="I180"/>
  <c r="M180" s="1"/>
  <c r="V179"/>
  <c r="J179"/>
  <c r="I179"/>
  <c r="M179" s="1"/>
  <c r="V178"/>
  <c r="J178"/>
  <c r="I178"/>
  <c r="M178" s="1"/>
  <c r="V177"/>
  <c r="J177"/>
  <c r="I177"/>
  <c r="M177" s="1"/>
  <c r="V176"/>
  <c r="J176"/>
  <c r="I176"/>
  <c r="M176" s="1"/>
  <c r="V175"/>
  <c r="J175"/>
  <c r="I175"/>
  <c r="M175" s="1"/>
  <c r="V174"/>
  <c r="J174"/>
  <c r="I174"/>
  <c r="M174" s="1"/>
  <c r="V173"/>
  <c r="J173"/>
  <c r="I173"/>
  <c r="M173" s="1"/>
  <c r="V172"/>
  <c r="J172"/>
  <c r="I172"/>
  <c r="M172" s="1"/>
  <c r="V171"/>
  <c r="J171"/>
  <c r="I171"/>
  <c r="M171" s="1"/>
  <c r="V170"/>
  <c r="J170"/>
  <c r="I170"/>
  <c r="M170" s="1"/>
  <c r="V169"/>
  <c r="J169"/>
  <c r="I169"/>
  <c r="M169" s="1"/>
  <c r="V168"/>
  <c r="J168"/>
  <c r="I168"/>
  <c r="M168" s="1"/>
  <c r="V167"/>
  <c r="J167"/>
  <c r="I167"/>
  <c r="M167" s="1"/>
  <c r="V166"/>
  <c r="J166"/>
  <c r="I166"/>
  <c r="M166" s="1"/>
  <c r="V165"/>
  <c r="J165"/>
  <c r="I165"/>
  <c r="M165" s="1"/>
  <c r="V164"/>
  <c r="J164"/>
  <c r="I164"/>
  <c r="M164" s="1"/>
  <c r="V163"/>
  <c r="J163"/>
  <c r="I163"/>
  <c r="M163" s="1"/>
  <c r="V162"/>
  <c r="J162"/>
  <c r="I162"/>
  <c r="M162" s="1"/>
  <c r="V161"/>
  <c r="J161"/>
  <c r="I161"/>
  <c r="M161" s="1"/>
  <c r="V160"/>
  <c r="J160"/>
  <c r="I160"/>
  <c r="M160" s="1"/>
  <c r="V159"/>
  <c r="J159"/>
  <c r="I159"/>
  <c r="M159" s="1"/>
  <c r="V158"/>
  <c r="J158"/>
  <c r="I158"/>
  <c r="M158" s="1"/>
  <c r="V157"/>
  <c r="J157"/>
  <c r="I157"/>
  <c r="M157" s="1"/>
  <c r="V156"/>
  <c r="J156"/>
  <c r="I156"/>
  <c r="M156" s="1"/>
  <c r="V155"/>
  <c r="J155"/>
  <c r="I155"/>
  <c r="M155" s="1"/>
  <c r="V154"/>
  <c r="J154"/>
  <c r="I154"/>
  <c r="M154" s="1"/>
  <c r="V153"/>
  <c r="J153"/>
  <c r="I153"/>
  <c r="M153" s="1"/>
  <c r="V152"/>
  <c r="J152"/>
  <c r="I152"/>
  <c r="M152" s="1"/>
  <c r="V151"/>
  <c r="J151"/>
  <c r="I151"/>
  <c r="M151" s="1"/>
  <c r="V150"/>
  <c r="J150"/>
  <c r="I150"/>
  <c r="M150" s="1"/>
  <c r="V149"/>
  <c r="J149"/>
  <c r="I149"/>
  <c r="M149" s="1"/>
  <c r="V148"/>
  <c r="J148"/>
  <c r="I148"/>
  <c r="M148" s="1"/>
  <c r="V147"/>
  <c r="J147"/>
  <c r="I147"/>
  <c r="M147" s="1"/>
  <c r="V146"/>
  <c r="J146"/>
  <c r="I146"/>
  <c r="M146" s="1"/>
  <c r="V145"/>
  <c r="J145"/>
  <c r="I145"/>
  <c r="M145" s="1"/>
  <c r="V144"/>
  <c r="J144"/>
  <c r="I144"/>
  <c r="M144" s="1"/>
  <c r="V143"/>
  <c r="J143"/>
  <c r="I143"/>
  <c r="M143" s="1"/>
  <c r="V142"/>
  <c r="J142"/>
  <c r="I142"/>
  <c r="M142" s="1"/>
  <c r="V141"/>
  <c r="J141"/>
  <c r="I141"/>
  <c r="M141" s="1"/>
  <c r="V140"/>
  <c r="J140"/>
  <c r="I140"/>
  <c r="M140" s="1"/>
  <c r="V139"/>
  <c r="J139"/>
  <c r="I139"/>
  <c r="M139" s="1"/>
  <c r="V138"/>
  <c r="J138"/>
  <c r="I138"/>
  <c r="M138" s="1"/>
  <c r="V137"/>
  <c r="J137"/>
  <c r="I137"/>
  <c r="M137" s="1"/>
  <c r="V136"/>
  <c r="J136"/>
  <c r="I136"/>
  <c r="M136" s="1"/>
  <c r="V135"/>
  <c r="J135"/>
  <c r="I135"/>
  <c r="M135" s="1"/>
  <c r="V134"/>
  <c r="J134"/>
  <c r="I134"/>
  <c r="M134" s="1"/>
  <c r="V133"/>
  <c r="J133"/>
  <c r="I133"/>
  <c r="M133" s="1"/>
  <c r="V132"/>
  <c r="J132"/>
  <c r="I132"/>
  <c r="M132" s="1"/>
  <c r="V131"/>
  <c r="J131"/>
  <c r="I131"/>
  <c r="M131" s="1"/>
  <c r="V130"/>
  <c r="J130"/>
  <c r="I130"/>
  <c r="M130" s="1"/>
  <c r="V129"/>
  <c r="J129"/>
  <c r="I129"/>
  <c r="M129" s="1"/>
  <c r="V128"/>
  <c r="J128"/>
  <c r="I128"/>
  <c r="M128" s="1"/>
  <c r="V127"/>
  <c r="J127"/>
  <c r="I127"/>
  <c r="M127" s="1"/>
  <c r="V126"/>
  <c r="J126"/>
  <c r="I126"/>
  <c r="M126" s="1"/>
  <c r="V125"/>
  <c r="J125"/>
  <c r="I125"/>
  <c r="M125" s="1"/>
  <c r="V124"/>
  <c r="J124"/>
  <c r="I124"/>
  <c r="M124" s="1"/>
  <c r="V123"/>
  <c r="J123"/>
  <c r="I123"/>
  <c r="M123" s="1"/>
  <c r="V122"/>
  <c r="J122"/>
  <c r="I122"/>
  <c r="M122" s="1"/>
  <c r="V121"/>
  <c r="J121"/>
  <c r="I121"/>
  <c r="M121" s="1"/>
  <c r="V120"/>
  <c r="J120"/>
  <c r="I120"/>
  <c r="M120" s="1"/>
  <c r="V119"/>
  <c r="J119"/>
  <c r="I119"/>
  <c r="M119" s="1"/>
  <c r="V118"/>
  <c r="J118"/>
  <c r="I118"/>
  <c r="M118" s="1"/>
  <c r="V117"/>
  <c r="J117"/>
  <c r="I117"/>
  <c r="M117" s="1"/>
  <c r="V116"/>
  <c r="J116"/>
  <c r="I116"/>
  <c r="M116" s="1"/>
  <c r="V115"/>
  <c r="J115"/>
  <c r="I115"/>
  <c r="M115" s="1"/>
  <c r="V114"/>
  <c r="J114"/>
  <c r="I114"/>
  <c r="M114" s="1"/>
  <c r="V113"/>
  <c r="J113"/>
  <c r="I113"/>
  <c r="M113" s="1"/>
  <c r="V112"/>
  <c r="J112"/>
  <c r="I112"/>
  <c r="M112" s="1"/>
  <c r="V111"/>
  <c r="J111"/>
  <c r="I111"/>
  <c r="M111" s="1"/>
  <c r="V110"/>
  <c r="J110"/>
  <c r="I110"/>
  <c r="M110" s="1"/>
  <c r="V109"/>
  <c r="J109"/>
  <c r="I109"/>
  <c r="M109" s="1"/>
  <c r="V108"/>
  <c r="J108"/>
  <c r="I108"/>
  <c r="M108" s="1"/>
  <c r="V107"/>
  <c r="J107"/>
  <c r="I107"/>
  <c r="M107" s="1"/>
  <c r="V106"/>
  <c r="J106"/>
  <c r="I106"/>
  <c r="M106" s="1"/>
  <c r="V105"/>
  <c r="J105"/>
  <c r="I105"/>
  <c r="M105" s="1"/>
  <c r="V104"/>
  <c r="J104"/>
  <c r="I104"/>
  <c r="M104" s="1"/>
  <c r="O104" s="1"/>
  <c r="Q104" s="1"/>
  <c r="V103"/>
  <c r="J103"/>
  <c r="I103"/>
  <c r="M103" s="1"/>
  <c r="V102"/>
  <c r="J102"/>
  <c r="I102"/>
  <c r="M102" s="1"/>
  <c r="O102" s="1"/>
  <c r="Q102" s="1"/>
  <c r="V101"/>
  <c r="J101"/>
  <c r="I101"/>
  <c r="M101" s="1"/>
  <c r="V100"/>
  <c r="J100"/>
  <c r="I100"/>
  <c r="M100" s="1"/>
  <c r="O100" s="1"/>
  <c r="Q100" s="1"/>
  <c r="V99"/>
  <c r="J99"/>
  <c r="I99"/>
  <c r="M99" s="1"/>
  <c r="V98"/>
  <c r="J98"/>
  <c r="I98"/>
  <c r="M98" s="1"/>
  <c r="O98" s="1"/>
  <c r="Q98" s="1"/>
  <c r="V97"/>
  <c r="J97"/>
  <c r="I97"/>
  <c r="M97" s="1"/>
  <c r="V96"/>
  <c r="J96"/>
  <c r="I96"/>
  <c r="M96" s="1"/>
  <c r="O96" s="1"/>
  <c r="Q96" s="1"/>
  <c r="V95"/>
  <c r="J95"/>
  <c r="I95"/>
  <c r="M95" s="1"/>
  <c r="V94"/>
  <c r="J94"/>
  <c r="I94"/>
  <c r="M94" s="1"/>
  <c r="O94" s="1"/>
  <c r="Q94" s="1"/>
  <c r="V93"/>
  <c r="J93"/>
  <c r="I93"/>
  <c r="M93" s="1"/>
  <c r="V92"/>
  <c r="J92"/>
  <c r="I92"/>
  <c r="M92" s="1"/>
  <c r="O92" s="1"/>
  <c r="Q92" s="1"/>
  <c r="V91"/>
  <c r="J91"/>
  <c r="I91"/>
  <c r="M91" s="1"/>
  <c r="V90"/>
  <c r="J90"/>
  <c r="I90"/>
  <c r="M90" s="1"/>
  <c r="O90" s="1"/>
  <c r="Q90" s="1"/>
  <c r="V89"/>
  <c r="J89"/>
  <c r="I89"/>
  <c r="M89" s="1"/>
  <c r="V88"/>
  <c r="J88"/>
  <c r="I88"/>
  <c r="M88" s="1"/>
  <c r="O88" s="1"/>
  <c r="Q88" s="1"/>
  <c r="V87"/>
  <c r="J87"/>
  <c r="I87"/>
  <c r="M87" s="1"/>
  <c r="V86"/>
  <c r="J86"/>
  <c r="I86"/>
  <c r="M86" s="1"/>
  <c r="O86" s="1"/>
  <c r="Q86" s="1"/>
  <c r="V85"/>
  <c r="J85"/>
  <c r="I85"/>
  <c r="M85" s="1"/>
  <c r="V84"/>
  <c r="J84"/>
  <c r="I84"/>
  <c r="M84" s="1"/>
  <c r="O84" s="1"/>
  <c r="Q84" s="1"/>
  <c r="V83"/>
  <c r="J83"/>
  <c r="I83"/>
  <c r="M83" s="1"/>
  <c r="V82"/>
  <c r="J82"/>
  <c r="I82"/>
  <c r="M82" s="1"/>
  <c r="O82" s="1"/>
  <c r="Q82" s="1"/>
  <c r="V81"/>
  <c r="J81"/>
  <c r="I81"/>
  <c r="M81" s="1"/>
  <c r="V80"/>
  <c r="J80"/>
  <c r="I80"/>
  <c r="M80" s="1"/>
  <c r="O80" s="1"/>
  <c r="Q80" s="1"/>
  <c r="V79"/>
  <c r="J79"/>
  <c r="I79"/>
  <c r="M79" s="1"/>
  <c r="V78"/>
  <c r="J78"/>
  <c r="I78"/>
  <c r="M78" s="1"/>
  <c r="O78" s="1"/>
  <c r="Q78" s="1"/>
  <c r="V77"/>
  <c r="J77"/>
  <c r="I77"/>
  <c r="M77" s="1"/>
  <c r="V76"/>
  <c r="J76"/>
  <c r="I76"/>
  <c r="M76" s="1"/>
  <c r="O76" s="1"/>
  <c r="Q76" s="1"/>
  <c r="V75"/>
  <c r="J75"/>
  <c r="I75"/>
  <c r="M75" s="1"/>
  <c r="V74"/>
  <c r="J74"/>
  <c r="I74"/>
  <c r="M74" s="1"/>
  <c r="O74" s="1"/>
  <c r="Q74" s="1"/>
  <c r="V73"/>
  <c r="J73"/>
  <c r="I73"/>
  <c r="M73" s="1"/>
  <c r="V72"/>
  <c r="J72"/>
  <c r="I72"/>
  <c r="M72" s="1"/>
  <c r="O72" s="1"/>
  <c r="Q72" s="1"/>
  <c r="V71"/>
  <c r="J71"/>
  <c r="I71"/>
  <c r="M71" s="1"/>
  <c r="V70"/>
  <c r="J70"/>
  <c r="I70"/>
  <c r="M70" s="1"/>
  <c r="O70" s="1"/>
  <c r="Q70" s="1"/>
  <c r="V69"/>
  <c r="J69"/>
  <c r="I69"/>
  <c r="M69" s="1"/>
  <c r="V68"/>
  <c r="J68"/>
  <c r="I68"/>
  <c r="M68" s="1"/>
  <c r="O68" s="1"/>
  <c r="Q68" s="1"/>
  <c r="V67"/>
  <c r="J67"/>
  <c r="I67"/>
  <c r="M67" s="1"/>
  <c r="V66"/>
  <c r="J66"/>
  <c r="I66"/>
  <c r="M66" s="1"/>
  <c r="V65"/>
  <c r="J65"/>
  <c r="I65"/>
  <c r="M65" s="1"/>
  <c r="V64"/>
  <c r="J64"/>
  <c r="I64"/>
  <c r="M64" s="1"/>
  <c r="V63"/>
  <c r="J63"/>
  <c r="I63"/>
  <c r="M63" s="1"/>
  <c r="V62"/>
  <c r="J62"/>
  <c r="I62"/>
  <c r="M62" s="1"/>
  <c r="V61"/>
  <c r="J61"/>
  <c r="I61"/>
  <c r="M61" s="1"/>
  <c r="V60"/>
  <c r="J60"/>
  <c r="I60"/>
  <c r="M60" s="1"/>
  <c r="V59"/>
  <c r="J59"/>
  <c r="I59"/>
  <c r="M59" s="1"/>
  <c r="V58"/>
  <c r="J58"/>
  <c r="I58"/>
  <c r="M58" s="1"/>
  <c r="V57"/>
  <c r="J57"/>
  <c r="I57"/>
  <c r="M57" s="1"/>
  <c r="V56"/>
  <c r="J56"/>
  <c r="I56"/>
  <c r="M56" s="1"/>
  <c r="V55"/>
  <c r="J55"/>
  <c r="I55"/>
  <c r="M55" s="1"/>
  <c r="V54"/>
  <c r="J54"/>
  <c r="I54"/>
  <c r="M54" s="1"/>
  <c r="V53"/>
  <c r="J53"/>
  <c r="I53"/>
  <c r="M53" s="1"/>
  <c r="V52"/>
  <c r="J52"/>
  <c r="I52"/>
  <c r="M52" s="1"/>
  <c r="V51"/>
  <c r="J51"/>
  <c r="I51"/>
  <c r="M51" s="1"/>
  <c r="V50"/>
  <c r="J50"/>
  <c r="I50"/>
  <c r="M50" s="1"/>
  <c r="V49"/>
  <c r="J49"/>
  <c r="I49"/>
  <c r="M49" s="1"/>
  <c r="V48"/>
  <c r="J48"/>
  <c r="I48"/>
  <c r="M48" s="1"/>
  <c r="V47"/>
  <c r="J47"/>
  <c r="I47"/>
  <c r="M47" s="1"/>
  <c r="V46"/>
  <c r="J46"/>
  <c r="I46"/>
  <c r="M46" s="1"/>
  <c r="V45"/>
  <c r="J45"/>
  <c r="I45"/>
  <c r="M45" s="1"/>
  <c r="V44"/>
  <c r="J44"/>
  <c r="I44"/>
  <c r="M44" s="1"/>
  <c r="V43"/>
  <c r="J43"/>
  <c r="I43"/>
  <c r="M43" s="1"/>
  <c r="V42"/>
  <c r="J42"/>
  <c r="I42"/>
  <c r="M42" s="1"/>
  <c r="V41"/>
  <c r="J41"/>
  <c r="I41"/>
  <c r="M41" s="1"/>
  <c r="V40"/>
  <c r="J40"/>
  <c r="I40"/>
  <c r="M40" s="1"/>
  <c r="V39"/>
  <c r="J39"/>
  <c r="I39"/>
  <c r="M39" s="1"/>
  <c r="V38"/>
  <c r="J38"/>
  <c r="I38"/>
  <c r="M38" s="1"/>
  <c r="V37"/>
  <c r="J37"/>
  <c r="I37"/>
  <c r="M37" s="1"/>
  <c r="V36"/>
  <c r="J36"/>
  <c r="I36"/>
  <c r="M36" s="1"/>
  <c r="V35"/>
  <c r="J35"/>
  <c r="I35"/>
  <c r="M35" s="1"/>
  <c r="V34"/>
  <c r="J34"/>
  <c r="I34"/>
  <c r="M34" s="1"/>
  <c r="V33"/>
  <c r="J33"/>
  <c r="I33"/>
  <c r="M33" s="1"/>
  <c r="V32"/>
  <c r="J32"/>
  <c r="I32"/>
  <c r="M32" s="1"/>
  <c r="V31"/>
  <c r="J31"/>
  <c r="I31"/>
  <c r="M31" s="1"/>
  <c r="V30"/>
  <c r="J30"/>
  <c r="I30"/>
  <c r="M30" s="1"/>
  <c r="V29"/>
  <c r="J29"/>
  <c r="I29"/>
  <c r="M29" s="1"/>
  <c r="V28"/>
  <c r="J28"/>
  <c r="I28"/>
  <c r="M28" s="1"/>
  <c r="V27"/>
  <c r="J27"/>
  <c r="I27"/>
  <c r="M27" s="1"/>
  <c r="V26"/>
  <c r="J26"/>
  <c r="I26"/>
  <c r="M26" s="1"/>
  <c r="V25"/>
  <c r="J25"/>
  <c r="I25"/>
  <c r="M25" s="1"/>
  <c r="V24"/>
  <c r="J24"/>
  <c r="I24"/>
  <c r="M24" s="1"/>
  <c r="V23"/>
  <c r="J23"/>
  <c r="I23"/>
  <c r="M23" s="1"/>
  <c r="V22"/>
  <c r="J22"/>
  <c r="I22"/>
  <c r="M22" s="1"/>
  <c r="V21"/>
  <c r="J21"/>
  <c r="I21"/>
  <c r="M21" s="1"/>
  <c r="V20"/>
  <c r="J20"/>
  <c r="I20"/>
  <c r="M20" s="1"/>
  <c r="V19"/>
  <c r="J19"/>
  <c r="I19"/>
  <c r="M19" s="1"/>
  <c r="V18"/>
  <c r="J18"/>
  <c r="I18"/>
  <c r="M18" s="1"/>
  <c r="V17"/>
  <c r="J17"/>
  <c r="I17"/>
  <c r="M17" s="1"/>
  <c r="V16"/>
  <c r="J16"/>
  <c r="I16"/>
  <c r="M16" s="1"/>
  <c r="V15"/>
  <c r="J15"/>
  <c r="I15"/>
  <c r="M15" s="1"/>
  <c r="V14"/>
  <c r="J14"/>
  <c r="I14"/>
  <c r="M14" s="1"/>
  <c r="V13"/>
  <c r="J13"/>
  <c r="I13"/>
  <c r="M13" s="1"/>
  <c r="V12"/>
  <c r="J12"/>
  <c r="I12"/>
  <c r="M12" s="1"/>
  <c r="V11"/>
  <c r="J11"/>
  <c r="I11"/>
  <c r="M11" s="1"/>
  <c r="V10"/>
  <c r="J10"/>
  <c r="I10"/>
  <c r="M10" s="1"/>
  <c r="V9"/>
  <c r="J9"/>
  <c r="I9"/>
  <c r="M9" s="1"/>
  <c r="V8"/>
  <c r="J8"/>
  <c r="I8"/>
  <c r="M8" s="1"/>
  <c r="V7"/>
  <c r="J7"/>
  <c r="I7"/>
  <c r="M7" s="1"/>
  <c r="V6"/>
  <c r="J6"/>
  <c r="I6"/>
  <c r="M6" s="1"/>
  <c r="V5"/>
  <c r="J5"/>
  <c r="I5"/>
  <c r="M5" s="1"/>
  <c r="V4"/>
  <c r="J4"/>
  <c r="I4"/>
  <c r="M4" s="1"/>
  <c r="V3"/>
  <c r="J3"/>
  <c r="I3"/>
  <c r="M3" s="1"/>
  <c r="V378" i="5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J378"/>
  <c r="I378"/>
  <c r="M378" s="1"/>
  <c r="J377"/>
  <c r="I377"/>
  <c r="M377" s="1"/>
  <c r="J376"/>
  <c r="I376"/>
  <c r="M376" s="1"/>
  <c r="J375"/>
  <c r="I375"/>
  <c r="M375" s="1"/>
  <c r="J374"/>
  <c r="I374"/>
  <c r="M374" s="1"/>
  <c r="J373"/>
  <c r="I373"/>
  <c r="M373" s="1"/>
  <c r="J372"/>
  <c r="I372"/>
  <c r="M372" s="1"/>
  <c r="J371"/>
  <c r="I371"/>
  <c r="M371" s="1"/>
  <c r="J370"/>
  <c r="I370"/>
  <c r="M370" s="1"/>
  <c r="J369"/>
  <c r="I369"/>
  <c r="M369" s="1"/>
  <c r="J368"/>
  <c r="I368"/>
  <c r="M368" s="1"/>
  <c r="J367"/>
  <c r="I367"/>
  <c r="M367" s="1"/>
  <c r="J366"/>
  <c r="I366"/>
  <c r="M366" s="1"/>
  <c r="J365"/>
  <c r="I365"/>
  <c r="M365" s="1"/>
  <c r="J364"/>
  <c r="I364"/>
  <c r="M364" s="1"/>
  <c r="J363"/>
  <c r="I363"/>
  <c r="M363" s="1"/>
  <c r="J362"/>
  <c r="I362"/>
  <c r="M362" s="1"/>
  <c r="J361"/>
  <c r="I361"/>
  <c r="M361" s="1"/>
  <c r="J360"/>
  <c r="I360"/>
  <c r="M360" s="1"/>
  <c r="J359"/>
  <c r="I359"/>
  <c r="M359" s="1"/>
  <c r="J358"/>
  <c r="I358"/>
  <c r="M358" s="1"/>
  <c r="J357"/>
  <c r="I357"/>
  <c r="M357" s="1"/>
  <c r="J356"/>
  <c r="I356"/>
  <c r="M356" s="1"/>
  <c r="J355"/>
  <c r="I355"/>
  <c r="M355" s="1"/>
  <c r="J354"/>
  <c r="I354"/>
  <c r="M354" s="1"/>
  <c r="J353"/>
  <c r="I353"/>
  <c r="M353" s="1"/>
  <c r="J352"/>
  <c r="I352"/>
  <c r="M352" s="1"/>
  <c r="J351"/>
  <c r="I351"/>
  <c r="M351" s="1"/>
  <c r="J350"/>
  <c r="I350"/>
  <c r="M350" s="1"/>
  <c r="J349"/>
  <c r="I349"/>
  <c r="M349" s="1"/>
  <c r="J348"/>
  <c r="I348"/>
  <c r="M348" s="1"/>
  <c r="J347"/>
  <c r="I347"/>
  <c r="M347" s="1"/>
  <c r="J346"/>
  <c r="I346"/>
  <c r="M346" s="1"/>
  <c r="J345"/>
  <c r="I345"/>
  <c r="M345" s="1"/>
  <c r="J344"/>
  <c r="I344"/>
  <c r="M344" s="1"/>
  <c r="J343"/>
  <c r="I343"/>
  <c r="M343" s="1"/>
  <c r="J342"/>
  <c r="I342"/>
  <c r="M342" s="1"/>
  <c r="J341"/>
  <c r="I341"/>
  <c r="M341" s="1"/>
  <c r="J340"/>
  <c r="I340"/>
  <c r="M340" s="1"/>
  <c r="J339"/>
  <c r="I339"/>
  <c r="M339" s="1"/>
  <c r="J338"/>
  <c r="I338"/>
  <c r="M338" s="1"/>
  <c r="J337"/>
  <c r="I337"/>
  <c r="M337" s="1"/>
  <c r="J336"/>
  <c r="I336"/>
  <c r="M336" s="1"/>
  <c r="J335"/>
  <c r="I335"/>
  <c r="M335" s="1"/>
  <c r="J334"/>
  <c r="I334"/>
  <c r="M334" s="1"/>
  <c r="J333"/>
  <c r="I333"/>
  <c r="M333" s="1"/>
  <c r="J332"/>
  <c r="I332"/>
  <c r="M332" s="1"/>
  <c r="J331"/>
  <c r="I331"/>
  <c r="M331" s="1"/>
  <c r="J330"/>
  <c r="I330"/>
  <c r="M330" s="1"/>
  <c r="J329"/>
  <c r="I329"/>
  <c r="M329" s="1"/>
  <c r="J328"/>
  <c r="I328"/>
  <c r="M328" s="1"/>
  <c r="J327"/>
  <c r="I327"/>
  <c r="M327" s="1"/>
  <c r="J326"/>
  <c r="I326"/>
  <c r="M326" s="1"/>
  <c r="J325"/>
  <c r="I325"/>
  <c r="M325" s="1"/>
  <c r="J324"/>
  <c r="I324"/>
  <c r="M324" s="1"/>
  <c r="J323"/>
  <c r="I323"/>
  <c r="M323" s="1"/>
  <c r="J322"/>
  <c r="I322"/>
  <c r="M322" s="1"/>
  <c r="J321"/>
  <c r="I321"/>
  <c r="M321" s="1"/>
  <c r="J320"/>
  <c r="I320"/>
  <c r="M320" s="1"/>
  <c r="J319"/>
  <c r="I319"/>
  <c r="M319" s="1"/>
  <c r="O319" s="1"/>
  <c r="Q319" s="1"/>
  <c r="J318"/>
  <c r="I318"/>
  <c r="M318" s="1"/>
  <c r="O318" s="1"/>
  <c r="Q318" s="1"/>
  <c r="J317"/>
  <c r="I317"/>
  <c r="M317" s="1"/>
  <c r="O317" s="1"/>
  <c r="Q317" s="1"/>
  <c r="J316"/>
  <c r="I316"/>
  <c r="M316" s="1"/>
  <c r="O316" s="1"/>
  <c r="Q316" s="1"/>
  <c r="J315"/>
  <c r="I315"/>
  <c r="M315" s="1"/>
  <c r="O315" s="1"/>
  <c r="Q315" s="1"/>
  <c r="J314"/>
  <c r="I314"/>
  <c r="M314" s="1"/>
  <c r="O314" s="1"/>
  <c r="Q314" s="1"/>
  <c r="J313"/>
  <c r="I313"/>
  <c r="M313" s="1"/>
  <c r="O313" s="1"/>
  <c r="Q313" s="1"/>
  <c r="J312"/>
  <c r="I312"/>
  <c r="M312" s="1"/>
  <c r="O312" s="1"/>
  <c r="Q312" s="1"/>
  <c r="J311"/>
  <c r="I311"/>
  <c r="M311" s="1"/>
  <c r="O311" s="1"/>
  <c r="Q311" s="1"/>
  <c r="J310"/>
  <c r="I310"/>
  <c r="M310" s="1"/>
  <c r="O310" s="1"/>
  <c r="Q310" s="1"/>
  <c r="J309"/>
  <c r="I309"/>
  <c r="M309" s="1"/>
  <c r="O309" s="1"/>
  <c r="Q309" s="1"/>
  <c r="J308"/>
  <c r="I308"/>
  <c r="M308" s="1"/>
  <c r="O308" s="1"/>
  <c r="Q308" s="1"/>
  <c r="J307"/>
  <c r="I307"/>
  <c r="M307" s="1"/>
  <c r="O307" s="1"/>
  <c r="Q307" s="1"/>
  <c r="J306"/>
  <c r="I306"/>
  <c r="M306" s="1"/>
  <c r="O306" s="1"/>
  <c r="Q306" s="1"/>
  <c r="J305"/>
  <c r="I305"/>
  <c r="M305" s="1"/>
  <c r="O305" s="1"/>
  <c r="Q305" s="1"/>
  <c r="J304"/>
  <c r="I304"/>
  <c r="M304" s="1"/>
  <c r="O304" s="1"/>
  <c r="Q304" s="1"/>
  <c r="J303"/>
  <c r="I303"/>
  <c r="M303" s="1"/>
  <c r="O303" s="1"/>
  <c r="Q303" s="1"/>
  <c r="J302"/>
  <c r="I302"/>
  <c r="M302" s="1"/>
  <c r="O302" s="1"/>
  <c r="Q302" s="1"/>
  <c r="J301"/>
  <c r="I301"/>
  <c r="M301" s="1"/>
  <c r="O301" s="1"/>
  <c r="Q301" s="1"/>
  <c r="J300"/>
  <c r="I300"/>
  <c r="M300" s="1"/>
  <c r="O300" s="1"/>
  <c r="Q300" s="1"/>
  <c r="J299"/>
  <c r="I299"/>
  <c r="M299" s="1"/>
  <c r="O299" s="1"/>
  <c r="Q299" s="1"/>
  <c r="J298"/>
  <c r="I298"/>
  <c r="M298" s="1"/>
  <c r="O298" s="1"/>
  <c r="Q298" s="1"/>
  <c r="J297"/>
  <c r="I297"/>
  <c r="M297" s="1"/>
  <c r="O297" s="1"/>
  <c r="Q297" s="1"/>
  <c r="J296"/>
  <c r="I296"/>
  <c r="M296" s="1"/>
  <c r="O296" s="1"/>
  <c r="Q296" s="1"/>
  <c r="J295"/>
  <c r="I295"/>
  <c r="M295" s="1"/>
  <c r="O295" s="1"/>
  <c r="Q295" s="1"/>
  <c r="J294"/>
  <c r="I294"/>
  <c r="M294" s="1"/>
  <c r="O294" s="1"/>
  <c r="Q294" s="1"/>
  <c r="J293"/>
  <c r="I293"/>
  <c r="M293" s="1"/>
  <c r="J292"/>
  <c r="I292"/>
  <c r="M292" s="1"/>
  <c r="J291"/>
  <c r="I291"/>
  <c r="M291" s="1"/>
  <c r="J290"/>
  <c r="I290"/>
  <c r="M290" s="1"/>
  <c r="J289"/>
  <c r="I289"/>
  <c r="M289" s="1"/>
  <c r="J288"/>
  <c r="I288"/>
  <c r="M288" s="1"/>
  <c r="J287"/>
  <c r="I287"/>
  <c r="M287" s="1"/>
  <c r="J286"/>
  <c r="I286"/>
  <c r="M286" s="1"/>
  <c r="J285"/>
  <c r="I285"/>
  <c r="M285" s="1"/>
  <c r="J284"/>
  <c r="I284"/>
  <c r="M284" s="1"/>
  <c r="J283"/>
  <c r="I283"/>
  <c r="M283" s="1"/>
  <c r="J282"/>
  <c r="I282"/>
  <c r="M282" s="1"/>
  <c r="J281"/>
  <c r="I281"/>
  <c r="M281" s="1"/>
  <c r="J280"/>
  <c r="I280"/>
  <c r="M280" s="1"/>
  <c r="J279"/>
  <c r="I279"/>
  <c r="M279" s="1"/>
  <c r="J278"/>
  <c r="I278"/>
  <c r="M278" s="1"/>
  <c r="J277"/>
  <c r="I277"/>
  <c r="M277" s="1"/>
  <c r="J276"/>
  <c r="I276"/>
  <c r="M276" s="1"/>
  <c r="J275"/>
  <c r="I275"/>
  <c r="M275" s="1"/>
  <c r="J274"/>
  <c r="I274"/>
  <c r="M274" s="1"/>
  <c r="J273"/>
  <c r="I273"/>
  <c r="M273" s="1"/>
  <c r="J272"/>
  <c r="I272"/>
  <c r="M272" s="1"/>
  <c r="J271"/>
  <c r="I271"/>
  <c r="M271" s="1"/>
  <c r="J270"/>
  <c r="I270"/>
  <c r="M270" s="1"/>
  <c r="J269"/>
  <c r="I269"/>
  <c r="M269" s="1"/>
  <c r="J268"/>
  <c r="I268"/>
  <c r="M268" s="1"/>
  <c r="J267"/>
  <c r="I267"/>
  <c r="M267" s="1"/>
  <c r="J266"/>
  <c r="I266"/>
  <c r="M266" s="1"/>
  <c r="J265"/>
  <c r="I265"/>
  <c r="M265" s="1"/>
  <c r="J264"/>
  <c r="I264"/>
  <c r="M264" s="1"/>
  <c r="J263"/>
  <c r="I263"/>
  <c r="M263" s="1"/>
  <c r="J262"/>
  <c r="I262"/>
  <c r="M262" s="1"/>
  <c r="J261"/>
  <c r="I261"/>
  <c r="M261" s="1"/>
  <c r="J260"/>
  <c r="I260"/>
  <c r="M260" s="1"/>
  <c r="J259"/>
  <c r="I259"/>
  <c r="M259" s="1"/>
  <c r="J258"/>
  <c r="I258"/>
  <c r="M258" s="1"/>
  <c r="J257"/>
  <c r="I257"/>
  <c r="M257" s="1"/>
  <c r="J256"/>
  <c r="I256"/>
  <c r="M256" s="1"/>
  <c r="J255"/>
  <c r="I255"/>
  <c r="M255" s="1"/>
  <c r="J254"/>
  <c r="I254"/>
  <c r="M254" s="1"/>
  <c r="J253"/>
  <c r="I253"/>
  <c r="M253" s="1"/>
  <c r="J252"/>
  <c r="I252"/>
  <c r="M252" s="1"/>
  <c r="J251"/>
  <c r="I251"/>
  <c r="M251" s="1"/>
  <c r="J250"/>
  <c r="I250"/>
  <c r="M250" s="1"/>
  <c r="J249"/>
  <c r="I249"/>
  <c r="M249" s="1"/>
  <c r="J248"/>
  <c r="I248"/>
  <c r="M248" s="1"/>
  <c r="J247"/>
  <c r="I247"/>
  <c r="M247" s="1"/>
  <c r="J246"/>
  <c r="I246"/>
  <c r="M246" s="1"/>
  <c r="J245"/>
  <c r="I245"/>
  <c r="M245" s="1"/>
  <c r="J244"/>
  <c r="I244"/>
  <c r="M244" s="1"/>
  <c r="J243"/>
  <c r="I243"/>
  <c r="M243" s="1"/>
  <c r="J242"/>
  <c r="I242"/>
  <c r="M242" s="1"/>
  <c r="J241"/>
  <c r="I241"/>
  <c r="M241" s="1"/>
  <c r="J240"/>
  <c r="I240"/>
  <c r="M240" s="1"/>
  <c r="J239"/>
  <c r="I239"/>
  <c r="M239" s="1"/>
  <c r="J238"/>
  <c r="I238"/>
  <c r="M238" s="1"/>
  <c r="J237"/>
  <c r="I237"/>
  <c r="M237" s="1"/>
  <c r="J236"/>
  <c r="I236"/>
  <c r="M236" s="1"/>
  <c r="J235"/>
  <c r="I235"/>
  <c r="M235" s="1"/>
  <c r="J234"/>
  <c r="I234"/>
  <c r="M234" s="1"/>
  <c r="J233"/>
  <c r="I233"/>
  <c r="M233" s="1"/>
  <c r="J232"/>
  <c r="I232"/>
  <c r="M232" s="1"/>
  <c r="J231"/>
  <c r="I231"/>
  <c r="M231" s="1"/>
  <c r="J230"/>
  <c r="I230"/>
  <c r="M230" s="1"/>
  <c r="J229"/>
  <c r="I229"/>
  <c r="M229" s="1"/>
  <c r="J228"/>
  <c r="I228"/>
  <c r="M228" s="1"/>
  <c r="J227"/>
  <c r="I227"/>
  <c r="M227" s="1"/>
  <c r="J226"/>
  <c r="I226"/>
  <c r="M226" s="1"/>
  <c r="J225"/>
  <c r="I225"/>
  <c r="M225" s="1"/>
  <c r="J224"/>
  <c r="I224"/>
  <c r="M224" s="1"/>
  <c r="J223"/>
  <c r="I223"/>
  <c r="M223" s="1"/>
  <c r="J222"/>
  <c r="I222"/>
  <c r="M222" s="1"/>
  <c r="J221"/>
  <c r="I221"/>
  <c r="M221" s="1"/>
  <c r="O221" s="1"/>
  <c r="Q221" s="1"/>
  <c r="J220"/>
  <c r="I220"/>
  <c r="M220" s="1"/>
  <c r="O220" s="1"/>
  <c r="Q220" s="1"/>
  <c r="J219"/>
  <c r="I219"/>
  <c r="M219" s="1"/>
  <c r="O219" s="1"/>
  <c r="Q219" s="1"/>
  <c r="J218"/>
  <c r="I218"/>
  <c r="M218" s="1"/>
  <c r="O218" s="1"/>
  <c r="Q218" s="1"/>
  <c r="J217"/>
  <c r="I217"/>
  <c r="M217" s="1"/>
  <c r="O217" s="1"/>
  <c r="Q217" s="1"/>
  <c r="J216"/>
  <c r="I216"/>
  <c r="M216" s="1"/>
  <c r="O216" s="1"/>
  <c r="Q216" s="1"/>
  <c r="J215"/>
  <c r="I215"/>
  <c r="M215" s="1"/>
  <c r="O215" s="1"/>
  <c r="Q215" s="1"/>
  <c r="J214"/>
  <c r="I214"/>
  <c r="M214" s="1"/>
  <c r="O214" s="1"/>
  <c r="Q214" s="1"/>
  <c r="J213"/>
  <c r="I213"/>
  <c r="M213" s="1"/>
  <c r="O213" s="1"/>
  <c r="Q213" s="1"/>
  <c r="J212"/>
  <c r="I212"/>
  <c r="M212" s="1"/>
  <c r="O212" s="1"/>
  <c r="Q212" s="1"/>
  <c r="J211"/>
  <c r="I211"/>
  <c r="M211" s="1"/>
  <c r="O211" s="1"/>
  <c r="Q211" s="1"/>
  <c r="J210"/>
  <c r="I210"/>
  <c r="M210" s="1"/>
  <c r="J209"/>
  <c r="I209"/>
  <c r="M209" s="1"/>
  <c r="J208"/>
  <c r="I208"/>
  <c r="M208" s="1"/>
  <c r="J207"/>
  <c r="I207"/>
  <c r="M207" s="1"/>
  <c r="J206"/>
  <c r="I206"/>
  <c r="M206" s="1"/>
  <c r="J205"/>
  <c r="I205"/>
  <c r="M205" s="1"/>
  <c r="J204"/>
  <c r="I204"/>
  <c r="M204" s="1"/>
  <c r="J203"/>
  <c r="I203"/>
  <c r="M203" s="1"/>
  <c r="J202"/>
  <c r="I202"/>
  <c r="M202" s="1"/>
  <c r="J201"/>
  <c r="I201"/>
  <c r="M201" s="1"/>
  <c r="J200"/>
  <c r="I200"/>
  <c r="M200" s="1"/>
  <c r="J199"/>
  <c r="I199"/>
  <c r="M199" s="1"/>
  <c r="J198"/>
  <c r="I198"/>
  <c r="M198" s="1"/>
  <c r="J197"/>
  <c r="I197"/>
  <c r="M197" s="1"/>
  <c r="J196"/>
  <c r="I196"/>
  <c r="M196" s="1"/>
  <c r="J195"/>
  <c r="I195"/>
  <c r="M195" s="1"/>
  <c r="J194"/>
  <c r="I194"/>
  <c r="M194" s="1"/>
  <c r="J193"/>
  <c r="I193"/>
  <c r="M193" s="1"/>
  <c r="J192"/>
  <c r="I192"/>
  <c r="M192" s="1"/>
  <c r="J191"/>
  <c r="I191"/>
  <c r="M191" s="1"/>
  <c r="J190"/>
  <c r="I190"/>
  <c r="M190" s="1"/>
  <c r="J189"/>
  <c r="I189"/>
  <c r="M189" s="1"/>
  <c r="J188"/>
  <c r="I188"/>
  <c r="M188" s="1"/>
  <c r="J187"/>
  <c r="I187"/>
  <c r="M187" s="1"/>
  <c r="J186"/>
  <c r="I186"/>
  <c r="M186" s="1"/>
  <c r="J185"/>
  <c r="I185"/>
  <c r="M185" s="1"/>
  <c r="J184"/>
  <c r="I184"/>
  <c r="M184" s="1"/>
  <c r="J183"/>
  <c r="I183"/>
  <c r="M183" s="1"/>
  <c r="J182"/>
  <c r="I182"/>
  <c r="M182" s="1"/>
  <c r="J181"/>
  <c r="I181"/>
  <c r="M181" s="1"/>
  <c r="J180"/>
  <c r="I180"/>
  <c r="M180" s="1"/>
  <c r="J179"/>
  <c r="I179"/>
  <c r="M179" s="1"/>
  <c r="J178"/>
  <c r="I178"/>
  <c r="M178" s="1"/>
  <c r="J177"/>
  <c r="I177"/>
  <c r="M177" s="1"/>
  <c r="J176"/>
  <c r="I176"/>
  <c r="M176" s="1"/>
  <c r="J175"/>
  <c r="I175"/>
  <c r="M175" s="1"/>
  <c r="J174"/>
  <c r="I174"/>
  <c r="M174" s="1"/>
  <c r="J173"/>
  <c r="I173"/>
  <c r="M173" s="1"/>
  <c r="J172"/>
  <c r="I172"/>
  <c r="M172" s="1"/>
  <c r="J171"/>
  <c r="I171"/>
  <c r="M171" s="1"/>
  <c r="J170"/>
  <c r="I170"/>
  <c r="M170" s="1"/>
  <c r="J169"/>
  <c r="I169"/>
  <c r="M169" s="1"/>
  <c r="J168"/>
  <c r="I168"/>
  <c r="M168" s="1"/>
  <c r="J167"/>
  <c r="I167"/>
  <c r="M167" s="1"/>
  <c r="J166"/>
  <c r="I166"/>
  <c r="M166" s="1"/>
  <c r="J165"/>
  <c r="I165"/>
  <c r="M165" s="1"/>
  <c r="J164"/>
  <c r="I164"/>
  <c r="M164" s="1"/>
  <c r="J163"/>
  <c r="I163"/>
  <c r="M163" s="1"/>
  <c r="J162"/>
  <c r="I162"/>
  <c r="M162" s="1"/>
  <c r="J161"/>
  <c r="I161"/>
  <c r="M161" s="1"/>
  <c r="J160"/>
  <c r="I160"/>
  <c r="M160" s="1"/>
  <c r="J159"/>
  <c r="I159"/>
  <c r="M159" s="1"/>
  <c r="J158"/>
  <c r="I158"/>
  <c r="M158" s="1"/>
  <c r="J157"/>
  <c r="I157"/>
  <c r="M157" s="1"/>
  <c r="J156"/>
  <c r="I156"/>
  <c r="M156" s="1"/>
  <c r="J155"/>
  <c r="I155"/>
  <c r="M155" s="1"/>
  <c r="J154"/>
  <c r="I154"/>
  <c r="M154" s="1"/>
  <c r="J153"/>
  <c r="I153"/>
  <c r="M153" s="1"/>
  <c r="J152"/>
  <c r="I152"/>
  <c r="M152" s="1"/>
  <c r="J151"/>
  <c r="I151"/>
  <c r="M151" s="1"/>
  <c r="J150"/>
  <c r="I150"/>
  <c r="M150" s="1"/>
  <c r="J149"/>
  <c r="I149"/>
  <c r="M149" s="1"/>
  <c r="J148"/>
  <c r="I148"/>
  <c r="M148" s="1"/>
  <c r="J147"/>
  <c r="I147"/>
  <c r="M147" s="1"/>
  <c r="J146"/>
  <c r="I146"/>
  <c r="M146" s="1"/>
  <c r="J145"/>
  <c r="I145"/>
  <c r="M145" s="1"/>
  <c r="J144"/>
  <c r="I144"/>
  <c r="M144" s="1"/>
  <c r="J143"/>
  <c r="I143"/>
  <c r="M143" s="1"/>
  <c r="J142"/>
  <c r="I142"/>
  <c r="M142" s="1"/>
  <c r="J141"/>
  <c r="I141"/>
  <c r="M141" s="1"/>
  <c r="J140"/>
  <c r="I140"/>
  <c r="M140" s="1"/>
  <c r="J139"/>
  <c r="I139"/>
  <c r="M139" s="1"/>
  <c r="J138"/>
  <c r="I138"/>
  <c r="M138" s="1"/>
  <c r="J137"/>
  <c r="I137"/>
  <c r="M137" s="1"/>
  <c r="J136"/>
  <c r="I136"/>
  <c r="M136" s="1"/>
  <c r="J135"/>
  <c r="I135"/>
  <c r="M135" s="1"/>
  <c r="J134"/>
  <c r="I134"/>
  <c r="M134" s="1"/>
  <c r="J133"/>
  <c r="I133"/>
  <c r="M133" s="1"/>
  <c r="J132"/>
  <c r="I132"/>
  <c r="M132" s="1"/>
  <c r="J131"/>
  <c r="I131"/>
  <c r="M131" s="1"/>
  <c r="J130"/>
  <c r="I130"/>
  <c r="M130" s="1"/>
  <c r="J129"/>
  <c r="I129"/>
  <c r="M129" s="1"/>
  <c r="J128"/>
  <c r="I128"/>
  <c r="M128" s="1"/>
  <c r="J127"/>
  <c r="I127"/>
  <c r="M127" s="1"/>
  <c r="J126"/>
  <c r="I126"/>
  <c r="M126" s="1"/>
  <c r="J125"/>
  <c r="I125"/>
  <c r="M125" s="1"/>
  <c r="J124"/>
  <c r="I124"/>
  <c r="M124" s="1"/>
  <c r="J123"/>
  <c r="I123"/>
  <c r="M123" s="1"/>
  <c r="J122"/>
  <c r="I122"/>
  <c r="M122" s="1"/>
  <c r="J121"/>
  <c r="I121"/>
  <c r="M121" s="1"/>
  <c r="J120"/>
  <c r="I120"/>
  <c r="M120" s="1"/>
  <c r="J119"/>
  <c r="I119"/>
  <c r="M119" s="1"/>
  <c r="J118"/>
  <c r="I118"/>
  <c r="M118" s="1"/>
  <c r="J117"/>
  <c r="I117"/>
  <c r="M117" s="1"/>
  <c r="J116"/>
  <c r="I116"/>
  <c r="M116" s="1"/>
  <c r="J115"/>
  <c r="I115"/>
  <c r="M115" s="1"/>
  <c r="J114"/>
  <c r="I114"/>
  <c r="M114" s="1"/>
  <c r="J113"/>
  <c r="I113"/>
  <c r="M113" s="1"/>
  <c r="J112"/>
  <c r="I112"/>
  <c r="M112" s="1"/>
  <c r="J111"/>
  <c r="I111"/>
  <c r="M111" s="1"/>
  <c r="J110"/>
  <c r="I110"/>
  <c r="M110" s="1"/>
  <c r="J109"/>
  <c r="I109"/>
  <c r="M109" s="1"/>
  <c r="O109" s="1"/>
  <c r="Q109" s="1"/>
  <c r="J108"/>
  <c r="I108"/>
  <c r="M108" s="1"/>
  <c r="O108" s="1"/>
  <c r="Q108" s="1"/>
  <c r="J107"/>
  <c r="I107"/>
  <c r="M107" s="1"/>
  <c r="O107" s="1"/>
  <c r="Q107" s="1"/>
  <c r="J106"/>
  <c r="I106"/>
  <c r="M106" s="1"/>
  <c r="O106" s="1"/>
  <c r="Q106" s="1"/>
  <c r="J105"/>
  <c r="I105"/>
  <c r="M105" s="1"/>
  <c r="O105" s="1"/>
  <c r="Q105" s="1"/>
  <c r="J104"/>
  <c r="I104"/>
  <c r="M104" s="1"/>
  <c r="O104" s="1"/>
  <c r="Q104" s="1"/>
  <c r="J103"/>
  <c r="I103"/>
  <c r="M103" s="1"/>
  <c r="O103" s="1"/>
  <c r="Q103" s="1"/>
  <c r="J102"/>
  <c r="I102"/>
  <c r="M102" s="1"/>
  <c r="O102" s="1"/>
  <c r="Q102" s="1"/>
  <c r="J101"/>
  <c r="I101"/>
  <c r="M101" s="1"/>
  <c r="O101" s="1"/>
  <c r="Q101" s="1"/>
  <c r="J100"/>
  <c r="I100"/>
  <c r="M100" s="1"/>
  <c r="O100" s="1"/>
  <c r="Q100" s="1"/>
  <c r="J99"/>
  <c r="I99"/>
  <c r="M99" s="1"/>
  <c r="O99" s="1"/>
  <c r="Q99" s="1"/>
  <c r="J98"/>
  <c r="I98"/>
  <c r="M98" s="1"/>
  <c r="O98" s="1"/>
  <c r="Q98" s="1"/>
  <c r="J97"/>
  <c r="I97"/>
  <c r="M97" s="1"/>
  <c r="O97" s="1"/>
  <c r="Q97" s="1"/>
  <c r="J96"/>
  <c r="I96"/>
  <c r="M96" s="1"/>
  <c r="O96" s="1"/>
  <c r="Q96" s="1"/>
  <c r="J95"/>
  <c r="I95"/>
  <c r="M95" s="1"/>
  <c r="O95" s="1"/>
  <c r="Q95" s="1"/>
  <c r="J94"/>
  <c r="I94"/>
  <c r="M94" s="1"/>
  <c r="O94" s="1"/>
  <c r="Q94" s="1"/>
  <c r="J93"/>
  <c r="I93"/>
  <c r="M93" s="1"/>
  <c r="O93" s="1"/>
  <c r="Q93" s="1"/>
  <c r="J92"/>
  <c r="I92"/>
  <c r="M92" s="1"/>
  <c r="O92" s="1"/>
  <c r="Q92" s="1"/>
  <c r="J91"/>
  <c r="I91"/>
  <c r="M91" s="1"/>
  <c r="O91" s="1"/>
  <c r="Q91" s="1"/>
  <c r="J90"/>
  <c r="I90"/>
  <c r="M90" s="1"/>
  <c r="O90" s="1"/>
  <c r="Q90" s="1"/>
  <c r="J89"/>
  <c r="I89"/>
  <c r="M89" s="1"/>
  <c r="O89" s="1"/>
  <c r="Q89" s="1"/>
  <c r="J88"/>
  <c r="I88"/>
  <c r="M88" s="1"/>
  <c r="O88" s="1"/>
  <c r="Q88" s="1"/>
  <c r="J87"/>
  <c r="I87"/>
  <c r="M87" s="1"/>
  <c r="O87" s="1"/>
  <c r="Q87" s="1"/>
  <c r="J86"/>
  <c r="I86"/>
  <c r="M86" s="1"/>
  <c r="O86" s="1"/>
  <c r="Q86" s="1"/>
  <c r="J85"/>
  <c r="I85"/>
  <c r="M85" s="1"/>
  <c r="O85" s="1"/>
  <c r="Q85" s="1"/>
  <c r="J84"/>
  <c r="I84"/>
  <c r="M84" s="1"/>
  <c r="O84" s="1"/>
  <c r="Q84" s="1"/>
  <c r="J83"/>
  <c r="I83"/>
  <c r="M83" s="1"/>
  <c r="O83" s="1"/>
  <c r="Q83" s="1"/>
  <c r="J82"/>
  <c r="I82"/>
  <c r="M82" s="1"/>
  <c r="O82" s="1"/>
  <c r="Q82" s="1"/>
  <c r="J81"/>
  <c r="I81"/>
  <c r="M81" s="1"/>
  <c r="O81" s="1"/>
  <c r="Q81" s="1"/>
  <c r="J80"/>
  <c r="I80"/>
  <c r="M80" s="1"/>
  <c r="O80" s="1"/>
  <c r="Q80" s="1"/>
  <c r="J79"/>
  <c r="I79"/>
  <c r="M79" s="1"/>
  <c r="O79" s="1"/>
  <c r="Q79" s="1"/>
  <c r="J78"/>
  <c r="I78"/>
  <c r="M78" s="1"/>
  <c r="O78" s="1"/>
  <c r="Q78" s="1"/>
  <c r="J77"/>
  <c r="I77"/>
  <c r="M77" s="1"/>
  <c r="O77" s="1"/>
  <c r="Q77" s="1"/>
  <c r="J76"/>
  <c r="I76"/>
  <c r="M76" s="1"/>
  <c r="O76" s="1"/>
  <c r="Q76" s="1"/>
  <c r="J75"/>
  <c r="I75"/>
  <c r="M75" s="1"/>
  <c r="O75" s="1"/>
  <c r="Q75" s="1"/>
  <c r="J74"/>
  <c r="I74"/>
  <c r="M74" s="1"/>
  <c r="O74" s="1"/>
  <c r="Q74" s="1"/>
  <c r="J73"/>
  <c r="I73"/>
  <c r="M73" s="1"/>
  <c r="O73" s="1"/>
  <c r="Q73" s="1"/>
  <c r="J72"/>
  <c r="I72"/>
  <c r="M72" s="1"/>
  <c r="O72" s="1"/>
  <c r="Q72" s="1"/>
  <c r="J71"/>
  <c r="I71"/>
  <c r="M71" s="1"/>
  <c r="O71" s="1"/>
  <c r="Q71" s="1"/>
  <c r="J70"/>
  <c r="I70"/>
  <c r="M70" s="1"/>
  <c r="O70" s="1"/>
  <c r="Q70" s="1"/>
  <c r="J69"/>
  <c r="I69"/>
  <c r="M69" s="1"/>
  <c r="O69" s="1"/>
  <c r="Q69" s="1"/>
  <c r="J68"/>
  <c r="I68"/>
  <c r="M68" s="1"/>
  <c r="O68" s="1"/>
  <c r="Q68" s="1"/>
  <c r="J67"/>
  <c r="I67"/>
  <c r="M67" s="1"/>
  <c r="O67" s="1"/>
  <c r="Q67" s="1"/>
  <c r="J66"/>
  <c r="I66"/>
  <c r="M66" s="1"/>
  <c r="O66" s="1"/>
  <c r="Q66" s="1"/>
  <c r="J65"/>
  <c r="I65"/>
  <c r="M65" s="1"/>
  <c r="O65" s="1"/>
  <c r="Q65" s="1"/>
  <c r="J64"/>
  <c r="I64"/>
  <c r="M64" s="1"/>
  <c r="O64" s="1"/>
  <c r="Q64" s="1"/>
  <c r="J63"/>
  <c r="I63"/>
  <c r="M63" s="1"/>
  <c r="O63" s="1"/>
  <c r="Q63" s="1"/>
  <c r="J62"/>
  <c r="I62"/>
  <c r="M62" s="1"/>
  <c r="O62" s="1"/>
  <c r="Q62" s="1"/>
  <c r="J61"/>
  <c r="I61"/>
  <c r="M61" s="1"/>
  <c r="O61" s="1"/>
  <c r="Q61" s="1"/>
  <c r="J60"/>
  <c r="I60"/>
  <c r="M60" s="1"/>
  <c r="O60" s="1"/>
  <c r="Q60" s="1"/>
  <c r="J59"/>
  <c r="I59"/>
  <c r="M59" s="1"/>
  <c r="O59" s="1"/>
  <c r="Q59" s="1"/>
  <c r="J58"/>
  <c r="I58"/>
  <c r="M58" s="1"/>
  <c r="O58" s="1"/>
  <c r="Q58" s="1"/>
  <c r="J57"/>
  <c r="I57"/>
  <c r="M57" s="1"/>
  <c r="O57" s="1"/>
  <c r="Q57" s="1"/>
  <c r="J56"/>
  <c r="I56"/>
  <c r="M56" s="1"/>
  <c r="O56" s="1"/>
  <c r="Q56" s="1"/>
  <c r="J55"/>
  <c r="I55"/>
  <c r="M55" s="1"/>
  <c r="O55" s="1"/>
  <c r="Q55" s="1"/>
  <c r="J54"/>
  <c r="I54"/>
  <c r="M54" s="1"/>
  <c r="O54" s="1"/>
  <c r="Q54" s="1"/>
  <c r="J53"/>
  <c r="I53"/>
  <c r="M53" s="1"/>
  <c r="O53" s="1"/>
  <c r="Q53" s="1"/>
  <c r="J52"/>
  <c r="I52"/>
  <c r="M52" s="1"/>
  <c r="O52" s="1"/>
  <c r="Q52" s="1"/>
  <c r="J51"/>
  <c r="I51"/>
  <c r="M51" s="1"/>
  <c r="O51" s="1"/>
  <c r="Q51" s="1"/>
  <c r="J50"/>
  <c r="I50"/>
  <c r="M50" s="1"/>
  <c r="O50" s="1"/>
  <c r="Q50" s="1"/>
  <c r="J49"/>
  <c r="I49"/>
  <c r="M49" s="1"/>
  <c r="O49" s="1"/>
  <c r="Q49" s="1"/>
  <c r="J48"/>
  <c r="I48"/>
  <c r="M48" s="1"/>
  <c r="O48" s="1"/>
  <c r="Q48" s="1"/>
  <c r="J47"/>
  <c r="I47"/>
  <c r="M47" s="1"/>
  <c r="O47" s="1"/>
  <c r="Q47" s="1"/>
  <c r="J46"/>
  <c r="I46"/>
  <c r="M46" s="1"/>
  <c r="O46" s="1"/>
  <c r="Q46" s="1"/>
  <c r="J45"/>
  <c r="I45"/>
  <c r="M45" s="1"/>
  <c r="J44"/>
  <c r="I44"/>
  <c r="M44" s="1"/>
  <c r="J43"/>
  <c r="I43"/>
  <c r="M43" s="1"/>
  <c r="J42"/>
  <c r="I42"/>
  <c r="M42" s="1"/>
  <c r="J41"/>
  <c r="I41"/>
  <c r="M41" s="1"/>
  <c r="J40"/>
  <c r="I40"/>
  <c r="M40" s="1"/>
  <c r="J39"/>
  <c r="I39"/>
  <c r="M39" s="1"/>
  <c r="J38"/>
  <c r="I38"/>
  <c r="M38" s="1"/>
  <c r="J37"/>
  <c r="I37"/>
  <c r="M37" s="1"/>
  <c r="J36"/>
  <c r="I36"/>
  <c r="M36" s="1"/>
  <c r="J35"/>
  <c r="I35"/>
  <c r="M35" s="1"/>
  <c r="J34"/>
  <c r="I34"/>
  <c r="M34" s="1"/>
  <c r="J33"/>
  <c r="I33"/>
  <c r="M33" s="1"/>
  <c r="J32"/>
  <c r="I32"/>
  <c r="M32" s="1"/>
  <c r="O32" s="1"/>
  <c r="Q32" s="1"/>
  <c r="J31"/>
  <c r="I31"/>
  <c r="M31" s="1"/>
  <c r="J30"/>
  <c r="I30"/>
  <c r="M30" s="1"/>
  <c r="J29"/>
  <c r="I29"/>
  <c r="M29" s="1"/>
  <c r="J28"/>
  <c r="I28"/>
  <c r="M28" s="1"/>
  <c r="J27"/>
  <c r="I27"/>
  <c r="M27" s="1"/>
  <c r="J26"/>
  <c r="I26"/>
  <c r="M26" s="1"/>
  <c r="J25"/>
  <c r="I25"/>
  <c r="M25" s="1"/>
  <c r="J24"/>
  <c r="I24"/>
  <c r="M24" s="1"/>
  <c r="J23"/>
  <c r="I23"/>
  <c r="M23" s="1"/>
  <c r="J22"/>
  <c r="I22"/>
  <c r="M22" s="1"/>
  <c r="J21"/>
  <c r="I21"/>
  <c r="M21" s="1"/>
  <c r="J20"/>
  <c r="I20"/>
  <c r="M20" s="1"/>
  <c r="J19"/>
  <c r="I19"/>
  <c r="M19" s="1"/>
  <c r="J18"/>
  <c r="I18"/>
  <c r="M18" s="1"/>
  <c r="J17"/>
  <c r="I17"/>
  <c r="M17" s="1"/>
  <c r="J16"/>
  <c r="I16"/>
  <c r="M16" s="1"/>
  <c r="J15"/>
  <c r="I15"/>
  <c r="M15" s="1"/>
  <c r="J14"/>
  <c r="I14"/>
  <c r="M14" s="1"/>
  <c r="J13"/>
  <c r="I13"/>
  <c r="M13" s="1"/>
  <c r="J12"/>
  <c r="I12"/>
  <c r="M12" s="1"/>
  <c r="J11"/>
  <c r="I11"/>
  <c r="M11" s="1"/>
  <c r="J10"/>
  <c r="I10"/>
  <c r="M10" s="1"/>
  <c r="J9"/>
  <c r="I9"/>
  <c r="M9" s="1"/>
  <c r="J8"/>
  <c r="I8"/>
  <c r="M8" s="1"/>
  <c r="J7"/>
  <c r="I7"/>
  <c r="M7" s="1"/>
  <c r="J6"/>
  <c r="I6"/>
  <c r="M6" s="1"/>
  <c r="J5"/>
  <c r="I5"/>
  <c r="M5" s="1"/>
  <c r="J4"/>
  <c r="I4"/>
  <c r="M4" s="1"/>
  <c r="P70" i="6" l="1"/>
  <c r="R70" s="1"/>
  <c r="P74"/>
  <c r="R74" s="1"/>
  <c r="P78"/>
  <c r="R78" s="1"/>
  <c r="P82"/>
  <c r="R82" s="1"/>
  <c r="P86"/>
  <c r="R86" s="1"/>
  <c r="P90"/>
  <c r="R90" s="1"/>
  <c r="P183"/>
  <c r="R183" s="1"/>
  <c r="P187"/>
  <c r="R187" s="1"/>
  <c r="P191"/>
  <c r="R191" s="1"/>
  <c r="P195"/>
  <c r="R195" s="1"/>
  <c r="P199"/>
  <c r="R199" s="1"/>
  <c r="P203"/>
  <c r="R203" s="1"/>
  <c r="P207"/>
  <c r="R207" s="1"/>
  <c r="P211"/>
  <c r="R211" s="1"/>
  <c r="P215"/>
  <c r="R215" s="1"/>
  <c r="P219"/>
  <c r="R219" s="1"/>
  <c r="P223"/>
  <c r="R223" s="1"/>
  <c r="P227"/>
  <c r="R227" s="1"/>
  <c r="P231"/>
  <c r="R231" s="1"/>
  <c r="P235"/>
  <c r="R235" s="1"/>
  <c r="P239"/>
  <c r="R239" s="1"/>
  <c r="P243"/>
  <c r="R243" s="1"/>
  <c r="P296"/>
  <c r="R296" s="1"/>
  <c r="P300"/>
  <c r="R300" s="1"/>
  <c r="P304"/>
  <c r="R304" s="1"/>
  <c r="P308"/>
  <c r="R308" s="1"/>
  <c r="P312"/>
  <c r="R312" s="1"/>
  <c r="P316"/>
  <c r="R316" s="1"/>
  <c r="P320"/>
  <c r="R320" s="1"/>
  <c r="P324"/>
  <c r="R324" s="1"/>
  <c r="P328"/>
  <c r="R328" s="1"/>
  <c r="P332"/>
  <c r="R332" s="1"/>
  <c r="P336"/>
  <c r="R336" s="1"/>
  <c r="P340"/>
  <c r="R340" s="1"/>
  <c r="P344"/>
  <c r="R344" s="1"/>
  <c r="P348"/>
  <c r="R348" s="1"/>
  <c r="P352"/>
  <c r="R352" s="1"/>
  <c r="P356"/>
  <c r="R356" s="1"/>
  <c r="P360"/>
  <c r="R360" s="1"/>
  <c r="P364"/>
  <c r="R364" s="1"/>
  <c r="P368"/>
  <c r="R368" s="1"/>
  <c r="P372"/>
  <c r="R372" s="1"/>
  <c r="P68"/>
  <c r="R68" s="1"/>
  <c r="P72"/>
  <c r="R72" s="1"/>
  <c r="P76"/>
  <c r="R76" s="1"/>
  <c r="P80"/>
  <c r="R80" s="1"/>
  <c r="P84"/>
  <c r="R84" s="1"/>
  <c r="P88"/>
  <c r="R88" s="1"/>
  <c r="P92"/>
  <c r="R92" s="1"/>
  <c r="P181"/>
  <c r="R181" s="1"/>
  <c r="P185"/>
  <c r="R185" s="1"/>
  <c r="P189"/>
  <c r="R189" s="1"/>
  <c r="P193"/>
  <c r="R193" s="1"/>
  <c r="P197"/>
  <c r="R197" s="1"/>
  <c r="P201"/>
  <c r="R201" s="1"/>
  <c r="P205"/>
  <c r="R205" s="1"/>
  <c r="P209"/>
  <c r="R209" s="1"/>
  <c r="P213"/>
  <c r="R213" s="1"/>
  <c r="P217"/>
  <c r="R217" s="1"/>
  <c r="P221"/>
  <c r="R221" s="1"/>
  <c r="P225"/>
  <c r="R225" s="1"/>
  <c r="P229"/>
  <c r="R229" s="1"/>
  <c r="P233"/>
  <c r="R233" s="1"/>
  <c r="P237"/>
  <c r="R237" s="1"/>
  <c r="P241"/>
  <c r="R241" s="1"/>
  <c r="P245"/>
  <c r="R245" s="1"/>
  <c r="P294"/>
  <c r="R294" s="1"/>
  <c r="P298"/>
  <c r="R298" s="1"/>
  <c r="P302"/>
  <c r="R302" s="1"/>
  <c r="P306"/>
  <c r="R306" s="1"/>
  <c r="P310"/>
  <c r="R310" s="1"/>
  <c r="P314"/>
  <c r="R314" s="1"/>
  <c r="P318"/>
  <c r="R318" s="1"/>
  <c r="P322"/>
  <c r="R322" s="1"/>
  <c r="P326"/>
  <c r="R326" s="1"/>
  <c r="P330"/>
  <c r="R330" s="1"/>
  <c r="P334"/>
  <c r="R334" s="1"/>
  <c r="P338"/>
  <c r="R338" s="1"/>
  <c r="P342"/>
  <c r="R342" s="1"/>
  <c r="P346"/>
  <c r="R346" s="1"/>
  <c r="P350"/>
  <c r="R350" s="1"/>
  <c r="P354"/>
  <c r="R354" s="1"/>
  <c r="P358"/>
  <c r="R358" s="1"/>
  <c r="P362"/>
  <c r="R362" s="1"/>
  <c r="P366"/>
  <c r="R366" s="1"/>
  <c r="P370"/>
  <c r="R370" s="1"/>
  <c r="P374"/>
  <c r="R374" s="1"/>
  <c r="O3"/>
  <c r="Q3" s="1"/>
  <c r="P3"/>
  <c r="R3" s="1"/>
  <c r="N3"/>
  <c r="O5"/>
  <c r="Q5" s="1"/>
  <c r="P5"/>
  <c r="R5" s="1"/>
  <c r="N5"/>
  <c r="O7"/>
  <c r="Q7" s="1"/>
  <c r="P7"/>
  <c r="R7" s="1"/>
  <c r="N7"/>
  <c r="O9"/>
  <c r="Q9" s="1"/>
  <c r="N9"/>
  <c r="P9"/>
  <c r="R9" s="1"/>
  <c r="O11"/>
  <c r="Q11" s="1"/>
  <c r="P11"/>
  <c r="R11" s="1"/>
  <c r="N11"/>
  <c r="O13"/>
  <c r="Q13" s="1"/>
  <c r="P13"/>
  <c r="R13" s="1"/>
  <c r="N13"/>
  <c r="O15"/>
  <c r="Q15" s="1"/>
  <c r="P15"/>
  <c r="R15" s="1"/>
  <c r="N15"/>
  <c r="O17"/>
  <c r="Q17" s="1"/>
  <c r="P17"/>
  <c r="R17" s="1"/>
  <c r="N17"/>
  <c r="O19"/>
  <c r="Q19" s="1"/>
  <c r="P19"/>
  <c r="R19" s="1"/>
  <c r="N19"/>
  <c r="O21"/>
  <c r="Q21" s="1"/>
  <c r="P21"/>
  <c r="R21" s="1"/>
  <c r="N21"/>
  <c r="O23"/>
  <c r="Q23" s="1"/>
  <c r="P23"/>
  <c r="R23" s="1"/>
  <c r="N23"/>
  <c r="O25"/>
  <c r="Q25" s="1"/>
  <c r="P25"/>
  <c r="R25" s="1"/>
  <c r="N25"/>
  <c r="O27"/>
  <c r="Q27" s="1"/>
  <c r="P27"/>
  <c r="R27" s="1"/>
  <c r="N27"/>
  <c r="O29"/>
  <c r="Q29" s="1"/>
  <c r="P29"/>
  <c r="R29" s="1"/>
  <c r="N29"/>
  <c r="O31"/>
  <c r="Q31" s="1"/>
  <c r="P31"/>
  <c r="R31" s="1"/>
  <c r="N31"/>
  <c r="O33"/>
  <c r="Q33" s="1"/>
  <c r="P33"/>
  <c r="R33" s="1"/>
  <c r="N33"/>
  <c r="O35"/>
  <c r="Q35" s="1"/>
  <c r="P35"/>
  <c r="R35" s="1"/>
  <c r="N35"/>
  <c r="O37"/>
  <c r="Q37" s="1"/>
  <c r="P37"/>
  <c r="R37" s="1"/>
  <c r="N37"/>
  <c r="O39"/>
  <c r="Q39" s="1"/>
  <c r="P39"/>
  <c r="R39" s="1"/>
  <c r="N39"/>
  <c r="O41"/>
  <c r="Q41" s="1"/>
  <c r="P41"/>
  <c r="R41" s="1"/>
  <c r="N41"/>
  <c r="O43"/>
  <c r="Q43" s="1"/>
  <c r="P43"/>
  <c r="R43" s="1"/>
  <c r="N43"/>
  <c r="O45"/>
  <c r="Q45" s="1"/>
  <c r="P45"/>
  <c r="R45" s="1"/>
  <c r="N45"/>
  <c r="O47"/>
  <c r="Q47" s="1"/>
  <c r="P47"/>
  <c r="R47" s="1"/>
  <c r="N47"/>
  <c r="O49"/>
  <c r="Q49" s="1"/>
  <c r="P49"/>
  <c r="R49" s="1"/>
  <c r="N49"/>
  <c r="O51"/>
  <c r="Q51" s="1"/>
  <c r="P51"/>
  <c r="R51" s="1"/>
  <c r="N51"/>
  <c r="O53"/>
  <c r="Q53" s="1"/>
  <c r="P53"/>
  <c r="R53" s="1"/>
  <c r="N53"/>
  <c r="O55"/>
  <c r="Q55" s="1"/>
  <c r="P55"/>
  <c r="R55" s="1"/>
  <c r="N55"/>
  <c r="O57"/>
  <c r="Q57" s="1"/>
  <c r="P57"/>
  <c r="R57" s="1"/>
  <c r="N57"/>
  <c r="O59"/>
  <c r="Q59" s="1"/>
  <c r="P59"/>
  <c r="R59" s="1"/>
  <c r="N59"/>
  <c r="O61"/>
  <c r="Q61" s="1"/>
  <c r="P61"/>
  <c r="R61" s="1"/>
  <c r="N61"/>
  <c r="O63"/>
  <c r="Q63" s="1"/>
  <c r="P63"/>
  <c r="R63" s="1"/>
  <c r="N63"/>
  <c r="O65"/>
  <c r="Q65" s="1"/>
  <c r="P65"/>
  <c r="R65" s="1"/>
  <c r="N65"/>
  <c r="P67"/>
  <c r="R67" s="1"/>
  <c r="N67"/>
  <c r="O67"/>
  <c r="Q67" s="1"/>
  <c r="P71"/>
  <c r="R71" s="1"/>
  <c r="N71"/>
  <c r="O71"/>
  <c r="Q71" s="1"/>
  <c r="P75"/>
  <c r="R75" s="1"/>
  <c r="N75"/>
  <c r="O75"/>
  <c r="Q75" s="1"/>
  <c r="P79"/>
  <c r="R79" s="1"/>
  <c r="N79"/>
  <c r="O79"/>
  <c r="Q79" s="1"/>
  <c r="P83"/>
  <c r="R83" s="1"/>
  <c r="N83"/>
  <c r="O83"/>
  <c r="Q83" s="1"/>
  <c r="P87"/>
  <c r="R87" s="1"/>
  <c r="N87"/>
  <c r="O87"/>
  <c r="Q87" s="1"/>
  <c r="P91"/>
  <c r="R91" s="1"/>
  <c r="N91"/>
  <c r="O91"/>
  <c r="Q91" s="1"/>
  <c r="P4"/>
  <c r="R4" s="1"/>
  <c r="N4"/>
  <c r="O4"/>
  <c r="Q4" s="1"/>
  <c r="P6"/>
  <c r="R6" s="1"/>
  <c r="N6"/>
  <c r="O6"/>
  <c r="Q6" s="1"/>
  <c r="P8"/>
  <c r="R8" s="1"/>
  <c r="N8"/>
  <c r="O8"/>
  <c r="Q8" s="1"/>
  <c r="P10"/>
  <c r="R10" s="1"/>
  <c r="N10"/>
  <c r="O10"/>
  <c r="Q10" s="1"/>
  <c r="P12"/>
  <c r="R12" s="1"/>
  <c r="N12"/>
  <c r="O12"/>
  <c r="Q12" s="1"/>
  <c r="P14"/>
  <c r="R14" s="1"/>
  <c r="N14"/>
  <c r="O14"/>
  <c r="Q14" s="1"/>
  <c r="P16"/>
  <c r="R16" s="1"/>
  <c r="N16"/>
  <c r="O16"/>
  <c r="Q16" s="1"/>
  <c r="P18"/>
  <c r="R18" s="1"/>
  <c r="N18"/>
  <c r="O18"/>
  <c r="Q18" s="1"/>
  <c r="P20"/>
  <c r="R20" s="1"/>
  <c r="N20"/>
  <c r="O20"/>
  <c r="Q20" s="1"/>
  <c r="P22"/>
  <c r="R22" s="1"/>
  <c r="N22"/>
  <c r="O22"/>
  <c r="Q22" s="1"/>
  <c r="P24"/>
  <c r="R24" s="1"/>
  <c r="N24"/>
  <c r="O24"/>
  <c r="Q24" s="1"/>
  <c r="P26"/>
  <c r="R26" s="1"/>
  <c r="N26"/>
  <c r="O26"/>
  <c r="Q26" s="1"/>
  <c r="P28"/>
  <c r="R28" s="1"/>
  <c r="N28"/>
  <c r="O28"/>
  <c r="Q28" s="1"/>
  <c r="P30"/>
  <c r="R30" s="1"/>
  <c r="N30"/>
  <c r="O30"/>
  <c r="Q30" s="1"/>
  <c r="P32"/>
  <c r="R32" s="1"/>
  <c r="N32"/>
  <c r="O32"/>
  <c r="Q32" s="1"/>
  <c r="P34"/>
  <c r="R34" s="1"/>
  <c r="N34"/>
  <c r="O34"/>
  <c r="Q34" s="1"/>
  <c r="P36"/>
  <c r="R36" s="1"/>
  <c r="N36"/>
  <c r="O36"/>
  <c r="Q36" s="1"/>
  <c r="P38"/>
  <c r="R38" s="1"/>
  <c r="N38"/>
  <c r="O38"/>
  <c r="Q38" s="1"/>
  <c r="P40"/>
  <c r="R40" s="1"/>
  <c r="N40"/>
  <c r="O40"/>
  <c r="Q40" s="1"/>
  <c r="P42"/>
  <c r="R42" s="1"/>
  <c r="N42"/>
  <c r="O42"/>
  <c r="Q42" s="1"/>
  <c r="P44"/>
  <c r="R44" s="1"/>
  <c r="N44"/>
  <c r="O44"/>
  <c r="Q44" s="1"/>
  <c r="P46"/>
  <c r="R46" s="1"/>
  <c r="N46"/>
  <c r="O46"/>
  <c r="Q46" s="1"/>
  <c r="P48"/>
  <c r="R48" s="1"/>
  <c r="N48"/>
  <c r="O48"/>
  <c r="Q48" s="1"/>
  <c r="P50"/>
  <c r="R50" s="1"/>
  <c r="N50"/>
  <c r="O50"/>
  <c r="Q50" s="1"/>
  <c r="P52"/>
  <c r="R52" s="1"/>
  <c r="N52"/>
  <c r="O52"/>
  <c r="Q52" s="1"/>
  <c r="P54"/>
  <c r="R54" s="1"/>
  <c r="N54"/>
  <c r="O54"/>
  <c r="Q54" s="1"/>
  <c r="P56"/>
  <c r="R56" s="1"/>
  <c r="N56"/>
  <c r="O56"/>
  <c r="Q56" s="1"/>
  <c r="P58"/>
  <c r="R58" s="1"/>
  <c r="N58"/>
  <c r="O58"/>
  <c r="Q58" s="1"/>
  <c r="P60"/>
  <c r="R60" s="1"/>
  <c r="N60"/>
  <c r="O60"/>
  <c r="Q60" s="1"/>
  <c r="P62"/>
  <c r="R62" s="1"/>
  <c r="N62"/>
  <c r="O62"/>
  <c r="Q62" s="1"/>
  <c r="P64"/>
  <c r="R64" s="1"/>
  <c r="N64"/>
  <c r="O64"/>
  <c r="Q64" s="1"/>
  <c r="P66"/>
  <c r="R66" s="1"/>
  <c r="N66"/>
  <c r="O66"/>
  <c r="Q66" s="1"/>
  <c r="P69"/>
  <c r="R69" s="1"/>
  <c r="N69"/>
  <c r="O69"/>
  <c r="Q69" s="1"/>
  <c r="P73"/>
  <c r="R73" s="1"/>
  <c r="N73"/>
  <c r="O73"/>
  <c r="Q73" s="1"/>
  <c r="P77"/>
  <c r="R77" s="1"/>
  <c r="N77"/>
  <c r="O77"/>
  <c r="Q77" s="1"/>
  <c r="P81"/>
  <c r="R81" s="1"/>
  <c r="N81"/>
  <c r="O81"/>
  <c r="Q81" s="1"/>
  <c r="P85"/>
  <c r="R85" s="1"/>
  <c r="N85"/>
  <c r="O85"/>
  <c r="Q85" s="1"/>
  <c r="P89"/>
  <c r="R89" s="1"/>
  <c r="N89"/>
  <c r="O89"/>
  <c r="Q89" s="1"/>
  <c r="P93"/>
  <c r="R93" s="1"/>
  <c r="N93"/>
  <c r="O93"/>
  <c r="Q93" s="1"/>
  <c r="P95"/>
  <c r="R95" s="1"/>
  <c r="N95"/>
  <c r="O95"/>
  <c r="Q95" s="1"/>
  <c r="P97"/>
  <c r="R97" s="1"/>
  <c r="N97"/>
  <c r="O97"/>
  <c r="Q97" s="1"/>
  <c r="P99"/>
  <c r="R99" s="1"/>
  <c r="N99"/>
  <c r="O99"/>
  <c r="Q99" s="1"/>
  <c r="P101"/>
  <c r="R101" s="1"/>
  <c r="N101"/>
  <c r="O101"/>
  <c r="Q101" s="1"/>
  <c r="P103"/>
  <c r="R103" s="1"/>
  <c r="N103"/>
  <c r="O103"/>
  <c r="Q103" s="1"/>
  <c r="P105"/>
  <c r="R105" s="1"/>
  <c r="N105"/>
  <c r="O105"/>
  <c r="Q105" s="1"/>
  <c r="P106"/>
  <c r="R106" s="1"/>
  <c r="N106"/>
  <c r="O106"/>
  <c r="Q106" s="1"/>
  <c r="P108"/>
  <c r="R108" s="1"/>
  <c r="N108"/>
  <c r="O108"/>
  <c r="Q108" s="1"/>
  <c r="P110"/>
  <c r="R110" s="1"/>
  <c r="N110"/>
  <c r="O110"/>
  <c r="Q110" s="1"/>
  <c r="P112"/>
  <c r="R112" s="1"/>
  <c r="N112"/>
  <c r="O112"/>
  <c r="Q112" s="1"/>
  <c r="P114"/>
  <c r="R114" s="1"/>
  <c r="N114"/>
  <c r="O114"/>
  <c r="Q114" s="1"/>
  <c r="P116"/>
  <c r="R116" s="1"/>
  <c r="N116"/>
  <c r="O116"/>
  <c r="Q116" s="1"/>
  <c r="P118"/>
  <c r="R118" s="1"/>
  <c r="N118"/>
  <c r="O118"/>
  <c r="Q118" s="1"/>
  <c r="P120"/>
  <c r="R120" s="1"/>
  <c r="N120"/>
  <c r="O120"/>
  <c r="Q120" s="1"/>
  <c r="P122"/>
  <c r="R122" s="1"/>
  <c r="N122"/>
  <c r="O122"/>
  <c r="Q122" s="1"/>
  <c r="P124"/>
  <c r="R124" s="1"/>
  <c r="N124"/>
  <c r="O124"/>
  <c r="Q124" s="1"/>
  <c r="P126"/>
  <c r="R126" s="1"/>
  <c r="N126"/>
  <c r="O126"/>
  <c r="Q126" s="1"/>
  <c r="P128"/>
  <c r="R128" s="1"/>
  <c r="N128"/>
  <c r="O128"/>
  <c r="Q128" s="1"/>
  <c r="P130"/>
  <c r="R130" s="1"/>
  <c r="N130"/>
  <c r="O130"/>
  <c r="Q130" s="1"/>
  <c r="P132"/>
  <c r="R132" s="1"/>
  <c r="N132"/>
  <c r="O132"/>
  <c r="Q132" s="1"/>
  <c r="P134"/>
  <c r="R134" s="1"/>
  <c r="N134"/>
  <c r="O134"/>
  <c r="Q134" s="1"/>
  <c r="P136"/>
  <c r="R136" s="1"/>
  <c r="N136"/>
  <c r="O136"/>
  <c r="Q136" s="1"/>
  <c r="P138"/>
  <c r="R138" s="1"/>
  <c r="N138"/>
  <c r="O138"/>
  <c r="Q138" s="1"/>
  <c r="P140"/>
  <c r="R140" s="1"/>
  <c r="N140"/>
  <c r="O140"/>
  <c r="Q140" s="1"/>
  <c r="P142"/>
  <c r="R142" s="1"/>
  <c r="N142"/>
  <c r="O142"/>
  <c r="Q142" s="1"/>
  <c r="P144"/>
  <c r="R144" s="1"/>
  <c r="N144"/>
  <c r="O144"/>
  <c r="Q144" s="1"/>
  <c r="P146"/>
  <c r="R146" s="1"/>
  <c r="N146"/>
  <c r="O146"/>
  <c r="Q146" s="1"/>
  <c r="P148"/>
  <c r="R148" s="1"/>
  <c r="N148"/>
  <c r="O148"/>
  <c r="Q148" s="1"/>
  <c r="P150"/>
  <c r="R150" s="1"/>
  <c r="N150"/>
  <c r="O150"/>
  <c r="Q150" s="1"/>
  <c r="P152"/>
  <c r="R152" s="1"/>
  <c r="N152"/>
  <c r="O152"/>
  <c r="Q152" s="1"/>
  <c r="P154"/>
  <c r="R154" s="1"/>
  <c r="N154"/>
  <c r="O154"/>
  <c r="Q154" s="1"/>
  <c r="P156"/>
  <c r="R156" s="1"/>
  <c r="N156"/>
  <c r="O156"/>
  <c r="Q156" s="1"/>
  <c r="P158"/>
  <c r="R158" s="1"/>
  <c r="N158"/>
  <c r="O158"/>
  <c r="Q158" s="1"/>
  <c r="P160"/>
  <c r="R160" s="1"/>
  <c r="N160"/>
  <c r="O160"/>
  <c r="Q160" s="1"/>
  <c r="P162"/>
  <c r="R162" s="1"/>
  <c r="N162"/>
  <c r="O162"/>
  <c r="Q162" s="1"/>
  <c r="P164"/>
  <c r="R164" s="1"/>
  <c r="N164"/>
  <c r="O164"/>
  <c r="Q164" s="1"/>
  <c r="P166"/>
  <c r="R166" s="1"/>
  <c r="N166"/>
  <c r="O166"/>
  <c r="Q166" s="1"/>
  <c r="P168"/>
  <c r="R168" s="1"/>
  <c r="N168"/>
  <c r="O168"/>
  <c r="Q168" s="1"/>
  <c r="P170"/>
  <c r="R170" s="1"/>
  <c r="N170"/>
  <c r="O170"/>
  <c r="Q170" s="1"/>
  <c r="P172"/>
  <c r="R172" s="1"/>
  <c r="N172"/>
  <c r="O172"/>
  <c r="Q172" s="1"/>
  <c r="P174"/>
  <c r="R174" s="1"/>
  <c r="N174"/>
  <c r="O174"/>
  <c r="Q174" s="1"/>
  <c r="P176"/>
  <c r="R176" s="1"/>
  <c r="N176"/>
  <c r="O176"/>
  <c r="Q176" s="1"/>
  <c r="P178"/>
  <c r="R178" s="1"/>
  <c r="N178"/>
  <c r="O178"/>
  <c r="Q178" s="1"/>
  <c r="P180"/>
  <c r="R180" s="1"/>
  <c r="N180"/>
  <c r="O180"/>
  <c r="Q180" s="1"/>
  <c r="P184"/>
  <c r="R184" s="1"/>
  <c r="N184"/>
  <c r="O184"/>
  <c r="Q184" s="1"/>
  <c r="P188"/>
  <c r="R188" s="1"/>
  <c r="N188"/>
  <c r="O188"/>
  <c r="Q188" s="1"/>
  <c r="P192"/>
  <c r="R192" s="1"/>
  <c r="N192"/>
  <c r="O192"/>
  <c r="Q192" s="1"/>
  <c r="P196"/>
  <c r="R196" s="1"/>
  <c r="N196"/>
  <c r="O196"/>
  <c r="Q196" s="1"/>
  <c r="P200"/>
  <c r="R200" s="1"/>
  <c r="N200"/>
  <c r="O200"/>
  <c r="Q200" s="1"/>
  <c r="P204"/>
  <c r="R204" s="1"/>
  <c r="N204"/>
  <c r="O204"/>
  <c r="Q204" s="1"/>
  <c r="P208"/>
  <c r="R208" s="1"/>
  <c r="N208"/>
  <c r="O208"/>
  <c r="Q208" s="1"/>
  <c r="P212"/>
  <c r="R212" s="1"/>
  <c r="N212"/>
  <c r="O212"/>
  <c r="Q212" s="1"/>
  <c r="P216"/>
  <c r="R216" s="1"/>
  <c r="N216"/>
  <c r="O216"/>
  <c r="Q216" s="1"/>
  <c r="P220"/>
  <c r="R220" s="1"/>
  <c r="N220"/>
  <c r="O220"/>
  <c r="Q220" s="1"/>
  <c r="P224"/>
  <c r="R224" s="1"/>
  <c r="N224"/>
  <c r="O224"/>
  <c r="Q224" s="1"/>
  <c r="P228"/>
  <c r="R228" s="1"/>
  <c r="N228"/>
  <c r="O228"/>
  <c r="Q228" s="1"/>
  <c r="P232"/>
  <c r="R232" s="1"/>
  <c r="N232"/>
  <c r="O232"/>
  <c r="Q232" s="1"/>
  <c r="P236"/>
  <c r="R236" s="1"/>
  <c r="N236"/>
  <c r="O236"/>
  <c r="Q236" s="1"/>
  <c r="P240"/>
  <c r="R240" s="1"/>
  <c r="N240"/>
  <c r="O240"/>
  <c r="Q240" s="1"/>
  <c r="P244"/>
  <c r="R244" s="1"/>
  <c r="N244"/>
  <c r="O244"/>
  <c r="Q244" s="1"/>
  <c r="P94"/>
  <c r="R94" s="1"/>
  <c r="P96"/>
  <c r="R96" s="1"/>
  <c r="P98"/>
  <c r="R98" s="1"/>
  <c r="P100"/>
  <c r="R100" s="1"/>
  <c r="P102"/>
  <c r="R102" s="1"/>
  <c r="P104"/>
  <c r="R104" s="1"/>
  <c r="O107"/>
  <c r="Q107" s="1"/>
  <c r="P107"/>
  <c r="R107" s="1"/>
  <c r="N107"/>
  <c r="O109"/>
  <c r="Q109" s="1"/>
  <c r="P109"/>
  <c r="R109" s="1"/>
  <c r="N109"/>
  <c r="O111"/>
  <c r="Q111" s="1"/>
  <c r="P111"/>
  <c r="R111" s="1"/>
  <c r="N111"/>
  <c r="O113"/>
  <c r="Q113" s="1"/>
  <c r="P113"/>
  <c r="R113" s="1"/>
  <c r="N113"/>
  <c r="O115"/>
  <c r="Q115" s="1"/>
  <c r="P115"/>
  <c r="R115" s="1"/>
  <c r="N115"/>
  <c r="O117"/>
  <c r="Q117" s="1"/>
  <c r="P117"/>
  <c r="R117" s="1"/>
  <c r="N117"/>
  <c r="O119"/>
  <c r="Q119" s="1"/>
  <c r="P119"/>
  <c r="R119" s="1"/>
  <c r="N119"/>
  <c r="O121"/>
  <c r="Q121" s="1"/>
  <c r="P121"/>
  <c r="R121" s="1"/>
  <c r="N121"/>
  <c r="O123"/>
  <c r="Q123" s="1"/>
  <c r="P123"/>
  <c r="R123" s="1"/>
  <c r="N123"/>
  <c r="O125"/>
  <c r="Q125" s="1"/>
  <c r="P125"/>
  <c r="R125" s="1"/>
  <c r="N125"/>
  <c r="O127"/>
  <c r="Q127" s="1"/>
  <c r="P127"/>
  <c r="R127" s="1"/>
  <c r="N127"/>
  <c r="O129"/>
  <c r="Q129" s="1"/>
  <c r="P129"/>
  <c r="R129" s="1"/>
  <c r="N129"/>
  <c r="O131"/>
  <c r="Q131" s="1"/>
  <c r="P131"/>
  <c r="R131" s="1"/>
  <c r="N131"/>
  <c r="O133"/>
  <c r="Q133" s="1"/>
  <c r="P133"/>
  <c r="R133" s="1"/>
  <c r="N133"/>
  <c r="O135"/>
  <c r="Q135" s="1"/>
  <c r="P135"/>
  <c r="R135" s="1"/>
  <c r="N135"/>
  <c r="O137"/>
  <c r="Q137" s="1"/>
  <c r="P137"/>
  <c r="R137" s="1"/>
  <c r="N137"/>
  <c r="O139"/>
  <c r="Q139" s="1"/>
  <c r="P139"/>
  <c r="R139" s="1"/>
  <c r="N139"/>
  <c r="O141"/>
  <c r="Q141" s="1"/>
  <c r="P141"/>
  <c r="R141" s="1"/>
  <c r="N141"/>
  <c r="O143"/>
  <c r="Q143" s="1"/>
  <c r="P143"/>
  <c r="R143" s="1"/>
  <c r="N143"/>
  <c r="O145"/>
  <c r="Q145" s="1"/>
  <c r="P145"/>
  <c r="R145" s="1"/>
  <c r="N145"/>
  <c r="O147"/>
  <c r="Q147" s="1"/>
  <c r="P147"/>
  <c r="R147" s="1"/>
  <c r="N147"/>
  <c r="O149"/>
  <c r="Q149" s="1"/>
  <c r="P149"/>
  <c r="R149" s="1"/>
  <c r="N149"/>
  <c r="O151"/>
  <c r="Q151" s="1"/>
  <c r="P151"/>
  <c r="R151" s="1"/>
  <c r="N151"/>
  <c r="O153"/>
  <c r="Q153" s="1"/>
  <c r="P153"/>
  <c r="R153" s="1"/>
  <c r="N153"/>
  <c r="O155"/>
  <c r="Q155" s="1"/>
  <c r="P155"/>
  <c r="R155" s="1"/>
  <c r="N155"/>
  <c r="O157"/>
  <c r="Q157" s="1"/>
  <c r="P157"/>
  <c r="R157" s="1"/>
  <c r="N157"/>
  <c r="O159"/>
  <c r="Q159" s="1"/>
  <c r="P159"/>
  <c r="R159" s="1"/>
  <c r="N159"/>
  <c r="O161"/>
  <c r="Q161" s="1"/>
  <c r="P161"/>
  <c r="R161" s="1"/>
  <c r="N161"/>
  <c r="O163"/>
  <c r="Q163" s="1"/>
  <c r="P163"/>
  <c r="R163" s="1"/>
  <c r="N163"/>
  <c r="O165"/>
  <c r="Q165" s="1"/>
  <c r="P165"/>
  <c r="R165" s="1"/>
  <c r="N165"/>
  <c r="O167"/>
  <c r="Q167" s="1"/>
  <c r="P167"/>
  <c r="R167" s="1"/>
  <c r="N167"/>
  <c r="O169"/>
  <c r="Q169" s="1"/>
  <c r="P169"/>
  <c r="R169" s="1"/>
  <c r="N169"/>
  <c r="O171"/>
  <c r="Q171" s="1"/>
  <c r="P171"/>
  <c r="R171" s="1"/>
  <c r="N171"/>
  <c r="O173"/>
  <c r="Q173" s="1"/>
  <c r="P173"/>
  <c r="R173" s="1"/>
  <c r="N173"/>
  <c r="O175"/>
  <c r="Q175" s="1"/>
  <c r="P175"/>
  <c r="R175" s="1"/>
  <c r="N175"/>
  <c r="O177"/>
  <c r="Q177" s="1"/>
  <c r="P177"/>
  <c r="R177" s="1"/>
  <c r="N177"/>
  <c r="O179"/>
  <c r="Q179" s="1"/>
  <c r="P179"/>
  <c r="R179" s="1"/>
  <c r="N179"/>
  <c r="P182"/>
  <c r="R182" s="1"/>
  <c r="N182"/>
  <c r="O182"/>
  <c r="Q182" s="1"/>
  <c r="P186"/>
  <c r="R186" s="1"/>
  <c r="N186"/>
  <c r="O186"/>
  <c r="Q186" s="1"/>
  <c r="P190"/>
  <c r="R190" s="1"/>
  <c r="N190"/>
  <c r="O190"/>
  <c r="Q190" s="1"/>
  <c r="P194"/>
  <c r="R194" s="1"/>
  <c r="N194"/>
  <c r="O194"/>
  <c r="Q194" s="1"/>
  <c r="P198"/>
  <c r="R198" s="1"/>
  <c r="N198"/>
  <c r="O198"/>
  <c r="Q198" s="1"/>
  <c r="P202"/>
  <c r="R202" s="1"/>
  <c r="N202"/>
  <c r="O202"/>
  <c r="Q202" s="1"/>
  <c r="P206"/>
  <c r="R206" s="1"/>
  <c r="N206"/>
  <c r="O206"/>
  <c r="Q206" s="1"/>
  <c r="P210"/>
  <c r="R210" s="1"/>
  <c r="N210"/>
  <c r="O210"/>
  <c r="Q210" s="1"/>
  <c r="P214"/>
  <c r="R214" s="1"/>
  <c r="N214"/>
  <c r="O214"/>
  <c r="Q214" s="1"/>
  <c r="P218"/>
  <c r="R218" s="1"/>
  <c r="N218"/>
  <c r="O218"/>
  <c r="Q218" s="1"/>
  <c r="P222"/>
  <c r="R222" s="1"/>
  <c r="N222"/>
  <c r="O222"/>
  <c r="Q222" s="1"/>
  <c r="P226"/>
  <c r="R226" s="1"/>
  <c r="N226"/>
  <c r="O226"/>
  <c r="Q226" s="1"/>
  <c r="P230"/>
  <c r="R230" s="1"/>
  <c r="N230"/>
  <c r="O230"/>
  <c r="Q230" s="1"/>
  <c r="P234"/>
  <c r="R234" s="1"/>
  <c r="N234"/>
  <c r="O234"/>
  <c r="Q234" s="1"/>
  <c r="P238"/>
  <c r="R238" s="1"/>
  <c r="N238"/>
  <c r="O238"/>
  <c r="Q238" s="1"/>
  <c r="P242"/>
  <c r="R242" s="1"/>
  <c r="N242"/>
  <c r="O242"/>
  <c r="Q242" s="1"/>
  <c r="P246"/>
  <c r="R246" s="1"/>
  <c r="N246"/>
  <c r="O246"/>
  <c r="Q246" s="1"/>
  <c r="N68"/>
  <c r="N70"/>
  <c r="N72"/>
  <c r="N74"/>
  <c r="N76"/>
  <c r="N78"/>
  <c r="N80"/>
  <c r="N82"/>
  <c r="N84"/>
  <c r="N86"/>
  <c r="N88"/>
  <c r="N90"/>
  <c r="N92"/>
  <c r="N94"/>
  <c r="N96"/>
  <c r="N98"/>
  <c r="N100"/>
  <c r="N102"/>
  <c r="N104"/>
  <c r="P247"/>
  <c r="R247" s="1"/>
  <c r="N247"/>
  <c r="O247"/>
  <c r="Q247" s="1"/>
  <c r="P249"/>
  <c r="R249" s="1"/>
  <c r="N249"/>
  <c r="O249"/>
  <c r="Q249" s="1"/>
  <c r="P251"/>
  <c r="R251" s="1"/>
  <c r="N251"/>
  <c r="O251"/>
  <c r="Q251" s="1"/>
  <c r="P253"/>
  <c r="R253" s="1"/>
  <c r="N253"/>
  <c r="O253"/>
  <c r="Q253" s="1"/>
  <c r="P255"/>
  <c r="R255" s="1"/>
  <c r="N255"/>
  <c r="O255"/>
  <c r="Q255" s="1"/>
  <c r="P257"/>
  <c r="R257" s="1"/>
  <c r="N257"/>
  <c r="O257"/>
  <c r="Q257" s="1"/>
  <c r="P259"/>
  <c r="R259" s="1"/>
  <c r="N259"/>
  <c r="O259"/>
  <c r="Q259" s="1"/>
  <c r="P261"/>
  <c r="R261" s="1"/>
  <c r="N261"/>
  <c r="O261"/>
  <c r="Q261" s="1"/>
  <c r="P263"/>
  <c r="R263" s="1"/>
  <c r="N263"/>
  <c r="O263"/>
  <c r="Q263" s="1"/>
  <c r="P265"/>
  <c r="R265" s="1"/>
  <c r="N265"/>
  <c r="O265"/>
  <c r="Q265" s="1"/>
  <c r="P267"/>
  <c r="R267" s="1"/>
  <c r="N267"/>
  <c r="O267"/>
  <c r="Q267" s="1"/>
  <c r="P269"/>
  <c r="R269" s="1"/>
  <c r="N269"/>
  <c r="O269"/>
  <c r="Q269" s="1"/>
  <c r="P271"/>
  <c r="R271" s="1"/>
  <c r="N271"/>
  <c r="O271"/>
  <c r="Q271" s="1"/>
  <c r="P273"/>
  <c r="R273" s="1"/>
  <c r="N273"/>
  <c r="O273"/>
  <c r="Q273" s="1"/>
  <c r="P275"/>
  <c r="R275" s="1"/>
  <c r="N275"/>
  <c r="O275"/>
  <c r="Q275" s="1"/>
  <c r="P277"/>
  <c r="R277" s="1"/>
  <c r="N277"/>
  <c r="O277"/>
  <c r="Q277" s="1"/>
  <c r="P279"/>
  <c r="R279" s="1"/>
  <c r="N279"/>
  <c r="O279"/>
  <c r="Q279" s="1"/>
  <c r="P281"/>
  <c r="R281" s="1"/>
  <c r="N281"/>
  <c r="O281"/>
  <c r="Q281" s="1"/>
  <c r="P283"/>
  <c r="R283" s="1"/>
  <c r="N283"/>
  <c r="O283"/>
  <c r="Q283" s="1"/>
  <c r="P285"/>
  <c r="R285" s="1"/>
  <c r="N285"/>
  <c r="O285"/>
  <c r="Q285" s="1"/>
  <c r="P287"/>
  <c r="R287" s="1"/>
  <c r="N287"/>
  <c r="O287"/>
  <c r="Q287" s="1"/>
  <c r="P289"/>
  <c r="R289" s="1"/>
  <c r="N289"/>
  <c r="O289"/>
  <c r="Q289" s="1"/>
  <c r="P291"/>
  <c r="R291" s="1"/>
  <c r="N291"/>
  <c r="O291"/>
  <c r="Q291" s="1"/>
  <c r="P293"/>
  <c r="R293" s="1"/>
  <c r="N293"/>
  <c r="O293"/>
  <c r="Q293" s="1"/>
  <c r="P297"/>
  <c r="R297" s="1"/>
  <c r="N297"/>
  <c r="O297"/>
  <c r="Q297" s="1"/>
  <c r="P301"/>
  <c r="R301" s="1"/>
  <c r="N301"/>
  <c r="O301"/>
  <c r="Q301" s="1"/>
  <c r="P305"/>
  <c r="R305" s="1"/>
  <c r="N305"/>
  <c r="O305"/>
  <c r="Q305" s="1"/>
  <c r="P309"/>
  <c r="R309" s="1"/>
  <c r="N309"/>
  <c r="O309"/>
  <c r="Q309" s="1"/>
  <c r="P313"/>
  <c r="R313" s="1"/>
  <c r="N313"/>
  <c r="O313"/>
  <c r="Q313" s="1"/>
  <c r="P317"/>
  <c r="R317" s="1"/>
  <c r="N317"/>
  <c r="O317"/>
  <c r="Q317" s="1"/>
  <c r="P321"/>
  <c r="R321" s="1"/>
  <c r="N321"/>
  <c r="O321"/>
  <c r="Q321" s="1"/>
  <c r="P325"/>
  <c r="R325" s="1"/>
  <c r="N325"/>
  <c r="O325"/>
  <c r="Q325" s="1"/>
  <c r="P329"/>
  <c r="R329" s="1"/>
  <c r="N329"/>
  <c r="O329"/>
  <c r="Q329" s="1"/>
  <c r="P333"/>
  <c r="R333" s="1"/>
  <c r="N333"/>
  <c r="O333"/>
  <c r="Q333" s="1"/>
  <c r="P337"/>
  <c r="R337" s="1"/>
  <c r="N337"/>
  <c r="O337"/>
  <c r="Q337" s="1"/>
  <c r="P341"/>
  <c r="R341" s="1"/>
  <c r="N341"/>
  <c r="O341"/>
  <c r="Q341" s="1"/>
  <c r="P345"/>
  <c r="R345" s="1"/>
  <c r="N345"/>
  <c r="O345"/>
  <c r="Q345" s="1"/>
  <c r="P349"/>
  <c r="R349" s="1"/>
  <c r="N349"/>
  <c r="O349"/>
  <c r="Q349" s="1"/>
  <c r="P353"/>
  <c r="R353" s="1"/>
  <c r="N353"/>
  <c r="O353"/>
  <c r="Q353" s="1"/>
  <c r="P357"/>
  <c r="R357" s="1"/>
  <c r="N357"/>
  <c r="O357"/>
  <c r="Q357" s="1"/>
  <c r="P361"/>
  <c r="R361" s="1"/>
  <c r="N361"/>
  <c r="O361"/>
  <c r="Q361" s="1"/>
  <c r="P365"/>
  <c r="R365" s="1"/>
  <c r="N365"/>
  <c r="O365"/>
  <c r="Q365" s="1"/>
  <c r="P369"/>
  <c r="R369" s="1"/>
  <c r="N369"/>
  <c r="O369"/>
  <c r="Q369" s="1"/>
  <c r="P373"/>
  <c r="R373" s="1"/>
  <c r="N373"/>
  <c r="O373"/>
  <c r="Q373" s="1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O248"/>
  <c r="Q248" s="1"/>
  <c r="P248"/>
  <c r="R248" s="1"/>
  <c r="N248"/>
  <c r="O250"/>
  <c r="Q250" s="1"/>
  <c r="P250"/>
  <c r="R250" s="1"/>
  <c r="N250"/>
  <c r="O252"/>
  <c r="Q252" s="1"/>
  <c r="P252"/>
  <c r="R252" s="1"/>
  <c r="N252"/>
  <c r="O254"/>
  <c r="Q254" s="1"/>
  <c r="P254"/>
  <c r="R254" s="1"/>
  <c r="N254"/>
  <c r="O256"/>
  <c r="Q256" s="1"/>
  <c r="P256"/>
  <c r="R256" s="1"/>
  <c r="N256"/>
  <c r="O258"/>
  <c r="Q258" s="1"/>
  <c r="P258"/>
  <c r="R258" s="1"/>
  <c r="N258"/>
  <c r="O260"/>
  <c r="Q260" s="1"/>
  <c r="P260"/>
  <c r="R260" s="1"/>
  <c r="N260"/>
  <c r="O262"/>
  <c r="Q262" s="1"/>
  <c r="P262"/>
  <c r="R262" s="1"/>
  <c r="N262"/>
  <c r="O264"/>
  <c r="Q264" s="1"/>
  <c r="P264"/>
  <c r="R264" s="1"/>
  <c r="N264"/>
  <c r="O266"/>
  <c r="Q266" s="1"/>
  <c r="P266"/>
  <c r="R266" s="1"/>
  <c r="N266"/>
  <c r="O268"/>
  <c r="Q268" s="1"/>
  <c r="P268"/>
  <c r="R268" s="1"/>
  <c r="N268"/>
  <c r="O270"/>
  <c r="Q270" s="1"/>
  <c r="P270"/>
  <c r="R270" s="1"/>
  <c r="N270"/>
  <c r="O272"/>
  <c r="Q272" s="1"/>
  <c r="P272"/>
  <c r="R272" s="1"/>
  <c r="N272"/>
  <c r="O274"/>
  <c r="Q274" s="1"/>
  <c r="P274"/>
  <c r="R274" s="1"/>
  <c r="N274"/>
  <c r="O276"/>
  <c r="Q276" s="1"/>
  <c r="P276"/>
  <c r="R276" s="1"/>
  <c r="N276"/>
  <c r="O278"/>
  <c r="Q278" s="1"/>
  <c r="P278"/>
  <c r="R278" s="1"/>
  <c r="N278"/>
  <c r="O280"/>
  <c r="Q280" s="1"/>
  <c r="P280"/>
  <c r="R280" s="1"/>
  <c r="N280"/>
  <c r="O282"/>
  <c r="Q282" s="1"/>
  <c r="P282"/>
  <c r="R282" s="1"/>
  <c r="N282"/>
  <c r="O284"/>
  <c r="Q284" s="1"/>
  <c r="P284"/>
  <c r="R284" s="1"/>
  <c r="N284"/>
  <c r="O286"/>
  <c r="Q286" s="1"/>
  <c r="P286"/>
  <c r="R286" s="1"/>
  <c r="N286"/>
  <c r="O288"/>
  <c r="Q288" s="1"/>
  <c r="P288"/>
  <c r="R288" s="1"/>
  <c r="N288"/>
  <c r="O290"/>
  <c r="Q290" s="1"/>
  <c r="P290"/>
  <c r="R290" s="1"/>
  <c r="N290"/>
  <c r="O292"/>
  <c r="Q292" s="1"/>
  <c r="P292"/>
  <c r="R292" s="1"/>
  <c r="N292"/>
  <c r="P295"/>
  <c r="R295" s="1"/>
  <c r="N295"/>
  <c r="O295"/>
  <c r="Q295" s="1"/>
  <c r="P299"/>
  <c r="R299" s="1"/>
  <c r="N299"/>
  <c r="O299"/>
  <c r="Q299" s="1"/>
  <c r="P303"/>
  <c r="R303" s="1"/>
  <c r="N303"/>
  <c r="O303"/>
  <c r="Q303" s="1"/>
  <c r="P307"/>
  <c r="R307" s="1"/>
  <c r="N307"/>
  <c r="O307"/>
  <c r="Q307" s="1"/>
  <c r="P311"/>
  <c r="R311" s="1"/>
  <c r="N311"/>
  <c r="O311"/>
  <c r="Q311" s="1"/>
  <c r="P315"/>
  <c r="R315" s="1"/>
  <c r="N315"/>
  <c r="O315"/>
  <c r="Q315" s="1"/>
  <c r="P319"/>
  <c r="R319" s="1"/>
  <c r="N319"/>
  <c r="O319"/>
  <c r="Q319" s="1"/>
  <c r="P323"/>
  <c r="R323" s="1"/>
  <c r="N323"/>
  <c r="O323"/>
  <c r="Q323" s="1"/>
  <c r="P327"/>
  <c r="R327" s="1"/>
  <c r="N327"/>
  <c r="O327"/>
  <c r="Q327" s="1"/>
  <c r="P331"/>
  <c r="R331" s="1"/>
  <c r="N331"/>
  <c r="O331"/>
  <c r="Q331" s="1"/>
  <c r="P335"/>
  <c r="R335" s="1"/>
  <c r="N335"/>
  <c r="O335"/>
  <c r="Q335" s="1"/>
  <c r="P339"/>
  <c r="R339" s="1"/>
  <c r="N339"/>
  <c r="O339"/>
  <c r="Q339" s="1"/>
  <c r="P343"/>
  <c r="R343" s="1"/>
  <c r="N343"/>
  <c r="O343"/>
  <c r="Q343" s="1"/>
  <c r="P347"/>
  <c r="R347" s="1"/>
  <c r="N347"/>
  <c r="O347"/>
  <c r="Q347" s="1"/>
  <c r="P351"/>
  <c r="R351" s="1"/>
  <c r="N351"/>
  <c r="O351"/>
  <c r="Q351" s="1"/>
  <c r="P355"/>
  <c r="R355" s="1"/>
  <c r="N355"/>
  <c r="O355"/>
  <c r="Q355" s="1"/>
  <c r="P359"/>
  <c r="R359" s="1"/>
  <c r="N359"/>
  <c r="O359"/>
  <c r="Q359" s="1"/>
  <c r="P363"/>
  <c r="R363" s="1"/>
  <c r="N363"/>
  <c r="O363"/>
  <c r="Q363" s="1"/>
  <c r="P367"/>
  <c r="R367" s="1"/>
  <c r="N367"/>
  <c r="O367"/>
  <c r="Q367" s="1"/>
  <c r="P371"/>
  <c r="R371" s="1"/>
  <c r="N371"/>
  <c r="O371"/>
  <c r="Q371" s="1"/>
  <c r="P375"/>
  <c r="R375" s="1"/>
  <c r="N375"/>
  <c r="O375"/>
  <c r="Q375" s="1"/>
  <c r="P377"/>
  <c r="R377" s="1"/>
  <c r="N377"/>
  <c r="O377"/>
  <c r="Q377" s="1"/>
  <c r="P378"/>
  <c r="R378" s="1"/>
  <c r="N378"/>
  <c r="O378"/>
  <c r="Q378" s="1"/>
  <c r="N294"/>
  <c r="N296"/>
  <c r="N298"/>
  <c r="N300"/>
  <c r="N302"/>
  <c r="N304"/>
  <c r="N306"/>
  <c r="N308"/>
  <c r="N310"/>
  <c r="N312"/>
  <c r="N314"/>
  <c r="N316"/>
  <c r="N318"/>
  <c r="N320"/>
  <c r="N322"/>
  <c r="N324"/>
  <c r="N326"/>
  <c r="N328"/>
  <c r="N330"/>
  <c r="N332"/>
  <c r="N334"/>
  <c r="N336"/>
  <c r="N338"/>
  <c r="N340"/>
  <c r="N342"/>
  <c r="N344"/>
  <c r="N346"/>
  <c r="N348"/>
  <c r="N350"/>
  <c r="N352"/>
  <c r="N354"/>
  <c r="N356"/>
  <c r="N358"/>
  <c r="N360"/>
  <c r="N362"/>
  <c r="N364"/>
  <c r="N366"/>
  <c r="N368"/>
  <c r="N370"/>
  <c r="N372"/>
  <c r="N374"/>
  <c r="N376"/>
  <c r="P376"/>
  <c r="R376" s="1"/>
  <c r="P54" i="5"/>
  <c r="R54" s="1"/>
  <c r="P66"/>
  <c r="R66" s="1"/>
  <c r="P78"/>
  <c r="R78" s="1"/>
  <c r="P90"/>
  <c r="R90" s="1"/>
  <c r="P98"/>
  <c r="R98" s="1"/>
  <c r="P106"/>
  <c r="R106" s="1"/>
  <c r="P211"/>
  <c r="R211" s="1"/>
  <c r="P215"/>
  <c r="R215" s="1"/>
  <c r="P219"/>
  <c r="R219" s="1"/>
  <c r="P296"/>
  <c r="R296" s="1"/>
  <c r="P300"/>
  <c r="R300" s="1"/>
  <c r="P304"/>
  <c r="R304" s="1"/>
  <c r="P308"/>
  <c r="R308" s="1"/>
  <c r="P312"/>
  <c r="R312" s="1"/>
  <c r="P316"/>
  <c r="R316" s="1"/>
  <c r="P46"/>
  <c r="R46" s="1"/>
  <c r="P50"/>
  <c r="R50" s="1"/>
  <c r="P58"/>
  <c r="R58" s="1"/>
  <c r="P62"/>
  <c r="R62" s="1"/>
  <c r="P70"/>
  <c r="R70" s="1"/>
  <c r="P74"/>
  <c r="R74" s="1"/>
  <c r="P82"/>
  <c r="R82" s="1"/>
  <c r="P86"/>
  <c r="R86" s="1"/>
  <c r="P94"/>
  <c r="R94" s="1"/>
  <c r="P102"/>
  <c r="R102" s="1"/>
  <c r="P48"/>
  <c r="R48" s="1"/>
  <c r="P52"/>
  <c r="R52" s="1"/>
  <c r="P56"/>
  <c r="R56" s="1"/>
  <c r="P60"/>
  <c r="R60" s="1"/>
  <c r="P64"/>
  <c r="R64" s="1"/>
  <c r="P68"/>
  <c r="R68" s="1"/>
  <c r="P72"/>
  <c r="R72" s="1"/>
  <c r="P76"/>
  <c r="R76" s="1"/>
  <c r="P80"/>
  <c r="R80" s="1"/>
  <c r="P84"/>
  <c r="R84" s="1"/>
  <c r="P88"/>
  <c r="R88" s="1"/>
  <c r="P92"/>
  <c r="R92" s="1"/>
  <c r="P96"/>
  <c r="R96" s="1"/>
  <c r="P100"/>
  <c r="R100" s="1"/>
  <c r="P104"/>
  <c r="R104" s="1"/>
  <c r="P108"/>
  <c r="R108" s="1"/>
  <c r="P213"/>
  <c r="R213" s="1"/>
  <c r="P217"/>
  <c r="R217" s="1"/>
  <c r="P294"/>
  <c r="R294" s="1"/>
  <c r="P298"/>
  <c r="R298" s="1"/>
  <c r="P302"/>
  <c r="R302" s="1"/>
  <c r="P306"/>
  <c r="R306" s="1"/>
  <c r="P310"/>
  <c r="R310" s="1"/>
  <c r="P314"/>
  <c r="R314" s="1"/>
  <c r="P318"/>
  <c r="R318" s="1"/>
  <c r="O34"/>
  <c r="Q34" s="1"/>
  <c r="P34"/>
  <c r="R34" s="1"/>
  <c r="N34"/>
  <c r="O36"/>
  <c r="Q36" s="1"/>
  <c r="P36"/>
  <c r="R36" s="1"/>
  <c r="N36"/>
  <c r="O38"/>
  <c r="Q38" s="1"/>
  <c r="P38"/>
  <c r="R38" s="1"/>
  <c r="N38"/>
  <c r="O40"/>
  <c r="Q40" s="1"/>
  <c r="P40"/>
  <c r="R40" s="1"/>
  <c r="N40"/>
  <c r="O41"/>
  <c r="Q41" s="1"/>
  <c r="P41"/>
  <c r="R41" s="1"/>
  <c r="N41"/>
  <c r="O43"/>
  <c r="Q43" s="1"/>
  <c r="P43"/>
  <c r="R43" s="1"/>
  <c r="N43"/>
  <c r="O44"/>
  <c r="Q44" s="1"/>
  <c r="P44"/>
  <c r="R44" s="1"/>
  <c r="N44"/>
  <c r="O4"/>
  <c r="Q4" s="1"/>
  <c r="P4"/>
  <c r="R4" s="1"/>
  <c r="N4"/>
  <c r="P5"/>
  <c r="R5" s="1"/>
  <c r="N5"/>
  <c r="O5"/>
  <c r="Q5" s="1"/>
  <c r="P6"/>
  <c r="R6" s="1"/>
  <c r="N6"/>
  <c r="O6"/>
  <c r="Q6" s="1"/>
  <c r="O7"/>
  <c r="Q7" s="1"/>
  <c r="P7"/>
  <c r="R7" s="1"/>
  <c r="N7"/>
  <c r="O8"/>
  <c r="Q8" s="1"/>
  <c r="P8"/>
  <c r="R8" s="1"/>
  <c r="N8"/>
  <c r="O9"/>
  <c r="Q9" s="1"/>
  <c r="P9"/>
  <c r="R9" s="1"/>
  <c r="N9"/>
  <c r="O10"/>
  <c r="Q10" s="1"/>
  <c r="P10"/>
  <c r="R10" s="1"/>
  <c r="N10"/>
  <c r="O11"/>
  <c r="Q11" s="1"/>
  <c r="P11"/>
  <c r="R11" s="1"/>
  <c r="N11"/>
  <c r="P12"/>
  <c r="R12" s="1"/>
  <c r="N12"/>
  <c r="O12"/>
  <c r="Q12" s="1"/>
  <c r="O13"/>
  <c r="Q13" s="1"/>
  <c r="P13"/>
  <c r="R13" s="1"/>
  <c r="N13"/>
  <c r="P14"/>
  <c r="R14" s="1"/>
  <c r="N14"/>
  <c r="O14"/>
  <c r="Q14" s="1"/>
  <c r="O15"/>
  <c r="Q15" s="1"/>
  <c r="P15"/>
  <c r="R15" s="1"/>
  <c r="N15"/>
  <c r="P16"/>
  <c r="R16" s="1"/>
  <c r="N16"/>
  <c r="O16"/>
  <c r="Q16" s="1"/>
  <c r="O17"/>
  <c r="Q17" s="1"/>
  <c r="P17"/>
  <c r="R17" s="1"/>
  <c r="N17"/>
  <c r="P18"/>
  <c r="R18" s="1"/>
  <c r="N18"/>
  <c r="O18"/>
  <c r="Q18" s="1"/>
  <c r="O19"/>
  <c r="Q19" s="1"/>
  <c r="P19"/>
  <c r="R19" s="1"/>
  <c r="N19"/>
  <c r="P20"/>
  <c r="R20" s="1"/>
  <c r="N20"/>
  <c r="O20"/>
  <c r="Q20" s="1"/>
  <c r="O21"/>
  <c r="Q21" s="1"/>
  <c r="P21"/>
  <c r="R21" s="1"/>
  <c r="N21"/>
  <c r="P22"/>
  <c r="R22" s="1"/>
  <c r="N22"/>
  <c r="O22"/>
  <c r="Q22" s="1"/>
  <c r="O23"/>
  <c r="Q23" s="1"/>
  <c r="P23"/>
  <c r="R23" s="1"/>
  <c r="N23"/>
  <c r="O24"/>
  <c r="Q24" s="1"/>
  <c r="P24"/>
  <c r="R24" s="1"/>
  <c r="N24"/>
  <c r="P25"/>
  <c r="R25" s="1"/>
  <c r="N25"/>
  <c r="O25"/>
  <c r="Q25" s="1"/>
  <c r="O26"/>
  <c r="Q26" s="1"/>
  <c r="P26"/>
  <c r="R26" s="1"/>
  <c r="N26"/>
  <c r="O27"/>
  <c r="Q27" s="1"/>
  <c r="P27"/>
  <c r="R27" s="1"/>
  <c r="N27"/>
  <c r="O28"/>
  <c r="Q28" s="1"/>
  <c r="P28"/>
  <c r="R28" s="1"/>
  <c r="N28"/>
  <c r="P29"/>
  <c r="R29" s="1"/>
  <c r="N29"/>
  <c r="O29"/>
  <c r="Q29" s="1"/>
  <c r="P30"/>
  <c r="R30" s="1"/>
  <c r="N30"/>
  <c r="O30"/>
  <c r="Q30" s="1"/>
  <c r="O31"/>
  <c r="Q31" s="1"/>
  <c r="P31"/>
  <c r="R31" s="1"/>
  <c r="N31"/>
  <c r="O33"/>
  <c r="Q33" s="1"/>
  <c r="P33"/>
  <c r="R33" s="1"/>
  <c r="N33"/>
  <c r="O35"/>
  <c r="Q35" s="1"/>
  <c r="P35"/>
  <c r="R35" s="1"/>
  <c r="N35"/>
  <c r="O37"/>
  <c r="Q37" s="1"/>
  <c r="P37"/>
  <c r="R37" s="1"/>
  <c r="N37"/>
  <c r="O39"/>
  <c r="Q39" s="1"/>
  <c r="P39"/>
  <c r="R39" s="1"/>
  <c r="N39"/>
  <c r="O42"/>
  <c r="Q42" s="1"/>
  <c r="P42"/>
  <c r="R42" s="1"/>
  <c r="N42"/>
  <c r="O45"/>
  <c r="Q45" s="1"/>
  <c r="P45"/>
  <c r="R45" s="1"/>
  <c r="N45"/>
  <c r="P110"/>
  <c r="R110" s="1"/>
  <c r="O110"/>
  <c r="Q110" s="1"/>
  <c r="N32"/>
  <c r="P32"/>
  <c r="R32" s="1"/>
  <c r="N46"/>
  <c r="P47"/>
  <c r="R47" s="1"/>
  <c r="N48"/>
  <c r="P49"/>
  <c r="R49" s="1"/>
  <c r="N50"/>
  <c r="P51"/>
  <c r="R51" s="1"/>
  <c r="N52"/>
  <c r="P53"/>
  <c r="R53" s="1"/>
  <c r="N54"/>
  <c r="P55"/>
  <c r="R55" s="1"/>
  <c r="N56"/>
  <c r="P57"/>
  <c r="R57" s="1"/>
  <c r="N58"/>
  <c r="P59"/>
  <c r="R59" s="1"/>
  <c r="N60"/>
  <c r="P61"/>
  <c r="R61" s="1"/>
  <c r="N62"/>
  <c r="P63"/>
  <c r="R63" s="1"/>
  <c r="N64"/>
  <c r="P65"/>
  <c r="R65" s="1"/>
  <c r="N66"/>
  <c r="P67"/>
  <c r="R67" s="1"/>
  <c r="N68"/>
  <c r="P69"/>
  <c r="R69" s="1"/>
  <c r="N70"/>
  <c r="P71"/>
  <c r="R71" s="1"/>
  <c r="N72"/>
  <c r="P73"/>
  <c r="R73" s="1"/>
  <c r="N74"/>
  <c r="P75"/>
  <c r="R75" s="1"/>
  <c r="N76"/>
  <c r="P77"/>
  <c r="R77" s="1"/>
  <c r="N78"/>
  <c r="P79"/>
  <c r="R79" s="1"/>
  <c r="N80"/>
  <c r="P81"/>
  <c r="R81" s="1"/>
  <c r="N82"/>
  <c r="P83"/>
  <c r="R83" s="1"/>
  <c r="N84"/>
  <c r="P85"/>
  <c r="R85" s="1"/>
  <c r="N86"/>
  <c r="P87"/>
  <c r="R87" s="1"/>
  <c r="N88"/>
  <c r="P89"/>
  <c r="R89" s="1"/>
  <c r="N90"/>
  <c r="P91"/>
  <c r="R91" s="1"/>
  <c r="N92"/>
  <c r="P93"/>
  <c r="R93" s="1"/>
  <c r="N94"/>
  <c r="P95"/>
  <c r="R95" s="1"/>
  <c r="N96"/>
  <c r="P97"/>
  <c r="R97" s="1"/>
  <c r="N98"/>
  <c r="P99"/>
  <c r="R99" s="1"/>
  <c r="N100"/>
  <c r="P101"/>
  <c r="R101" s="1"/>
  <c r="N102"/>
  <c r="P103"/>
  <c r="R103" s="1"/>
  <c r="N104"/>
  <c r="P105"/>
  <c r="R105" s="1"/>
  <c r="N106"/>
  <c r="P107"/>
  <c r="R107" s="1"/>
  <c r="N108"/>
  <c r="P109"/>
  <c r="R109" s="1"/>
  <c r="N110"/>
  <c r="P111"/>
  <c r="R111" s="1"/>
  <c r="N111"/>
  <c r="O111"/>
  <c r="Q111" s="1"/>
  <c r="P112"/>
  <c r="R112" s="1"/>
  <c r="N112"/>
  <c r="O112"/>
  <c r="Q112" s="1"/>
  <c r="P113"/>
  <c r="R113" s="1"/>
  <c r="N113"/>
  <c r="O113"/>
  <c r="Q113" s="1"/>
  <c r="P114"/>
  <c r="R114" s="1"/>
  <c r="N114"/>
  <c r="O114"/>
  <c r="Q114" s="1"/>
  <c r="P115"/>
  <c r="R115" s="1"/>
  <c r="N115"/>
  <c r="O115"/>
  <c r="Q115" s="1"/>
  <c r="P116"/>
  <c r="R116" s="1"/>
  <c r="N116"/>
  <c r="O116"/>
  <c r="Q116" s="1"/>
  <c r="P117"/>
  <c r="R117" s="1"/>
  <c r="N117"/>
  <c r="O117"/>
  <c r="Q117" s="1"/>
  <c r="P118"/>
  <c r="R118" s="1"/>
  <c r="N118"/>
  <c r="O118"/>
  <c r="Q118" s="1"/>
  <c r="P119"/>
  <c r="R119" s="1"/>
  <c r="N119"/>
  <c r="O119"/>
  <c r="Q119" s="1"/>
  <c r="P120"/>
  <c r="R120" s="1"/>
  <c r="N120"/>
  <c r="O120"/>
  <c r="Q120" s="1"/>
  <c r="P121"/>
  <c r="R121" s="1"/>
  <c r="N121"/>
  <c r="O121"/>
  <c r="Q121" s="1"/>
  <c r="P122"/>
  <c r="R122" s="1"/>
  <c r="N122"/>
  <c r="O122"/>
  <c r="Q122" s="1"/>
  <c r="P123"/>
  <c r="R123" s="1"/>
  <c r="N123"/>
  <c r="O123"/>
  <c r="Q123" s="1"/>
  <c r="P124"/>
  <c r="R124" s="1"/>
  <c r="N124"/>
  <c r="O124"/>
  <c r="Q124" s="1"/>
  <c r="P125"/>
  <c r="R125" s="1"/>
  <c r="N125"/>
  <c r="O125"/>
  <c r="Q125" s="1"/>
  <c r="P126"/>
  <c r="R126" s="1"/>
  <c r="N126"/>
  <c r="O126"/>
  <c r="Q126" s="1"/>
  <c r="P127"/>
  <c r="R127" s="1"/>
  <c r="N127"/>
  <c r="O127"/>
  <c r="Q127" s="1"/>
  <c r="P128"/>
  <c r="R128" s="1"/>
  <c r="N128"/>
  <c r="O128"/>
  <c r="Q128" s="1"/>
  <c r="P129"/>
  <c r="R129" s="1"/>
  <c r="N129"/>
  <c r="O129"/>
  <c r="Q129" s="1"/>
  <c r="P130"/>
  <c r="R130" s="1"/>
  <c r="N130"/>
  <c r="O130"/>
  <c r="Q130" s="1"/>
  <c r="P131"/>
  <c r="R131" s="1"/>
  <c r="N131"/>
  <c r="O131"/>
  <c r="Q131" s="1"/>
  <c r="P132"/>
  <c r="R132" s="1"/>
  <c r="N132"/>
  <c r="O132"/>
  <c r="Q132" s="1"/>
  <c r="P133"/>
  <c r="R133" s="1"/>
  <c r="N133"/>
  <c r="O133"/>
  <c r="Q133" s="1"/>
  <c r="P134"/>
  <c r="R134" s="1"/>
  <c r="N134"/>
  <c r="O134"/>
  <c r="Q134" s="1"/>
  <c r="P135"/>
  <c r="R135" s="1"/>
  <c r="N135"/>
  <c r="O135"/>
  <c r="Q135" s="1"/>
  <c r="P136"/>
  <c r="R136" s="1"/>
  <c r="N136"/>
  <c r="O136"/>
  <c r="Q136" s="1"/>
  <c r="P137"/>
  <c r="R137" s="1"/>
  <c r="N137"/>
  <c r="O137"/>
  <c r="Q137" s="1"/>
  <c r="P138"/>
  <c r="R138" s="1"/>
  <c r="N138"/>
  <c r="O138"/>
  <c r="Q138" s="1"/>
  <c r="P139"/>
  <c r="R139" s="1"/>
  <c r="N139"/>
  <c r="O139"/>
  <c r="Q139" s="1"/>
  <c r="P140"/>
  <c r="R140" s="1"/>
  <c r="N140"/>
  <c r="O140"/>
  <c r="Q140" s="1"/>
  <c r="P141"/>
  <c r="R141" s="1"/>
  <c r="N141"/>
  <c r="O141"/>
  <c r="Q141" s="1"/>
  <c r="P142"/>
  <c r="R142" s="1"/>
  <c r="N142"/>
  <c r="O142"/>
  <c r="Q142" s="1"/>
  <c r="P143"/>
  <c r="R143" s="1"/>
  <c r="N143"/>
  <c r="O143"/>
  <c r="Q143" s="1"/>
  <c r="P144"/>
  <c r="R144" s="1"/>
  <c r="N144"/>
  <c r="O144"/>
  <c r="Q144" s="1"/>
  <c r="P145"/>
  <c r="R145" s="1"/>
  <c r="N145"/>
  <c r="O145"/>
  <c r="Q145" s="1"/>
  <c r="P146"/>
  <c r="R146" s="1"/>
  <c r="N146"/>
  <c r="O146"/>
  <c r="Q146" s="1"/>
  <c r="P147"/>
  <c r="R147" s="1"/>
  <c r="N147"/>
  <c r="O147"/>
  <c r="Q147" s="1"/>
  <c r="P148"/>
  <c r="R148" s="1"/>
  <c r="N148"/>
  <c r="O148"/>
  <c r="Q148" s="1"/>
  <c r="P149"/>
  <c r="R149" s="1"/>
  <c r="N149"/>
  <c r="O149"/>
  <c r="Q149" s="1"/>
  <c r="P150"/>
  <c r="R150" s="1"/>
  <c r="N150"/>
  <c r="O150"/>
  <c r="Q150" s="1"/>
  <c r="P151"/>
  <c r="R151" s="1"/>
  <c r="N151"/>
  <c r="O151"/>
  <c r="Q151" s="1"/>
  <c r="P152"/>
  <c r="R152" s="1"/>
  <c r="N152"/>
  <c r="O152"/>
  <c r="Q152" s="1"/>
  <c r="P153"/>
  <c r="R153" s="1"/>
  <c r="N153"/>
  <c r="O153"/>
  <c r="Q153" s="1"/>
  <c r="P154"/>
  <c r="R154" s="1"/>
  <c r="N154"/>
  <c r="O154"/>
  <c r="Q154" s="1"/>
  <c r="P155"/>
  <c r="R155" s="1"/>
  <c r="N155"/>
  <c r="O155"/>
  <c r="Q155" s="1"/>
  <c r="P156"/>
  <c r="R156" s="1"/>
  <c r="N156"/>
  <c r="O156"/>
  <c r="Q156" s="1"/>
  <c r="P157"/>
  <c r="R157" s="1"/>
  <c r="N157"/>
  <c r="O157"/>
  <c r="Q157" s="1"/>
  <c r="P158"/>
  <c r="R158" s="1"/>
  <c r="N158"/>
  <c r="O158"/>
  <c r="Q158" s="1"/>
  <c r="P159"/>
  <c r="R159" s="1"/>
  <c r="N159"/>
  <c r="O159"/>
  <c r="Q159" s="1"/>
  <c r="P160"/>
  <c r="R160" s="1"/>
  <c r="N160"/>
  <c r="O160"/>
  <c r="Q160" s="1"/>
  <c r="P161"/>
  <c r="R161" s="1"/>
  <c r="N161"/>
  <c r="O161"/>
  <c r="Q161" s="1"/>
  <c r="P162"/>
  <c r="R162" s="1"/>
  <c r="N162"/>
  <c r="O162"/>
  <c r="Q162" s="1"/>
  <c r="P163"/>
  <c r="R163" s="1"/>
  <c r="N163"/>
  <c r="O163"/>
  <c r="Q163" s="1"/>
  <c r="P164"/>
  <c r="R164" s="1"/>
  <c r="N164"/>
  <c r="O164"/>
  <c r="Q164" s="1"/>
  <c r="P165"/>
  <c r="R165" s="1"/>
  <c r="N165"/>
  <c r="O165"/>
  <c r="Q165" s="1"/>
  <c r="P166"/>
  <c r="R166" s="1"/>
  <c r="N166"/>
  <c r="O166"/>
  <c r="Q166" s="1"/>
  <c r="P167"/>
  <c r="R167" s="1"/>
  <c r="N167"/>
  <c r="O167"/>
  <c r="Q167" s="1"/>
  <c r="P168"/>
  <c r="R168" s="1"/>
  <c r="N168"/>
  <c r="O168"/>
  <c r="Q168" s="1"/>
  <c r="P169"/>
  <c r="R169" s="1"/>
  <c r="N169"/>
  <c r="O169"/>
  <c r="Q169" s="1"/>
  <c r="P170"/>
  <c r="R170" s="1"/>
  <c r="N170"/>
  <c r="O170"/>
  <c r="Q170" s="1"/>
  <c r="P171"/>
  <c r="R171" s="1"/>
  <c r="N171"/>
  <c r="O171"/>
  <c r="Q171" s="1"/>
  <c r="P172"/>
  <c r="R172" s="1"/>
  <c r="N172"/>
  <c r="O172"/>
  <c r="Q172" s="1"/>
  <c r="P173"/>
  <c r="R173" s="1"/>
  <c r="N173"/>
  <c r="O173"/>
  <c r="Q173" s="1"/>
  <c r="P174"/>
  <c r="R174" s="1"/>
  <c r="N174"/>
  <c r="O174"/>
  <c r="Q174" s="1"/>
  <c r="P175"/>
  <c r="R175" s="1"/>
  <c r="N175"/>
  <c r="O175"/>
  <c r="Q175" s="1"/>
  <c r="P176"/>
  <c r="R176" s="1"/>
  <c r="N176"/>
  <c r="O176"/>
  <c r="Q176" s="1"/>
  <c r="P177"/>
  <c r="R177" s="1"/>
  <c r="N177"/>
  <c r="O177"/>
  <c r="Q177" s="1"/>
  <c r="P178"/>
  <c r="R178" s="1"/>
  <c r="N178"/>
  <c r="O178"/>
  <c r="Q178" s="1"/>
  <c r="P179"/>
  <c r="R179" s="1"/>
  <c r="N179"/>
  <c r="O179"/>
  <c r="Q179" s="1"/>
  <c r="P180"/>
  <c r="R180" s="1"/>
  <c r="N180"/>
  <c r="O180"/>
  <c r="Q180" s="1"/>
  <c r="P181"/>
  <c r="R181" s="1"/>
  <c r="N181"/>
  <c r="O181"/>
  <c r="Q181" s="1"/>
  <c r="P182"/>
  <c r="R182" s="1"/>
  <c r="N182"/>
  <c r="O182"/>
  <c r="Q182" s="1"/>
  <c r="P183"/>
  <c r="R183" s="1"/>
  <c r="N183"/>
  <c r="O183"/>
  <c r="Q183" s="1"/>
  <c r="P184"/>
  <c r="R184" s="1"/>
  <c r="N184"/>
  <c r="O184"/>
  <c r="Q184" s="1"/>
  <c r="P185"/>
  <c r="R185" s="1"/>
  <c r="N185"/>
  <c r="O185"/>
  <c r="Q185" s="1"/>
  <c r="P186"/>
  <c r="R186" s="1"/>
  <c r="N186"/>
  <c r="O186"/>
  <c r="Q186" s="1"/>
  <c r="P187"/>
  <c r="R187" s="1"/>
  <c r="N187"/>
  <c r="O187"/>
  <c r="Q187" s="1"/>
  <c r="P188"/>
  <c r="R188" s="1"/>
  <c r="N188"/>
  <c r="O188"/>
  <c r="Q188" s="1"/>
  <c r="P189"/>
  <c r="R189" s="1"/>
  <c r="N189"/>
  <c r="O189"/>
  <c r="Q189" s="1"/>
  <c r="P190"/>
  <c r="R190" s="1"/>
  <c r="N190"/>
  <c r="O190"/>
  <c r="Q190" s="1"/>
  <c r="P191"/>
  <c r="R191" s="1"/>
  <c r="N191"/>
  <c r="O191"/>
  <c r="Q191" s="1"/>
  <c r="P192"/>
  <c r="R192" s="1"/>
  <c r="N192"/>
  <c r="O192"/>
  <c r="Q192" s="1"/>
  <c r="P193"/>
  <c r="R193" s="1"/>
  <c r="N193"/>
  <c r="O193"/>
  <c r="Q193" s="1"/>
  <c r="P194"/>
  <c r="R194" s="1"/>
  <c r="N194"/>
  <c r="O194"/>
  <c r="Q194" s="1"/>
  <c r="P195"/>
  <c r="R195" s="1"/>
  <c r="N195"/>
  <c r="O195"/>
  <c r="Q195" s="1"/>
  <c r="P196"/>
  <c r="R196" s="1"/>
  <c r="N196"/>
  <c r="O196"/>
  <c r="Q196" s="1"/>
  <c r="P197"/>
  <c r="R197" s="1"/>
  <c r="N197"/>
  <c r="O197"/>
  <c r="Q197" s="1"/>
  <c r="P198"/>
  <c r="R198" s="1"/>
  <c r="N198"/>
  <c r="O198"/>
  <c r="Q198" s="1"/>
  <c r="P199"/>
  <c r="R199" s="1"/>
  <c r="N199"/>
  <c r="O199"/>
  <c r="Q199" s="1"/>
  <c r="P200"/>
  <c r="R200" s="1"/>
  <c r="N200"/>
  <c r="O200"/>
  <c r="Q200" s="1"/>
  <c r="P201"/>
  <c r="R201" s="1"/>
  <c r="N201"/>
  <c r="O201"/>
  <c r="Q201" s="1"/>
  <c r="P202"/>
  <c r="R202" s="1"/>
  <c r="N202"/>
  <c r="O202"/>
  <c r="Q202" s="1"/>
  <c r="P203"/>
  <c r="R203" s="1"/>
  <c r="N203"/>
  <c r="O203"/>
  <c r="Q203" s="1"/>
  <c r="P204"/>
  <c r="R204" s="1"/>
  <c r="N204"/>
  <c r="O204"/>
  <c r="Q204" s="1"/>
  <c r="P205"/>
  <c r="R205" s="1"/>
  <c r="N205"/>
  <c r="O205"/>
  <c r="Q205" s="1"/>
  <c r="P206"/>
  <c r="R206" s="1"/>
  <c r="N206"/>
  <c r="O206"/>
  <c r="Q206" s="1"/>
  <c r="P207"/>
  <c r="R207" s="1"/>
  <c r="N207"/>
  <c r="O207"/>
  <c r="Q207" s="1"/>
  <c r="P208"/>
  <c r="R208" s="1"/>
  <c r="N208"/>
  <c r="O208"/>
  <c r="Q208" s="1"/>
  <c r="P209"/>
  <c r="R209" s="1"/>
  <c r="N209"/>
  <c r="O209"/>
  <c r="Q209" s="1"/>
  <c r="P210"/>
  <c r="R210" s="1"/>
  <c r="N210"/>
  <c r="O210"/>
  <c r="Q210" s="1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O222"/>
  <c r="Q222" s="1"/>
  <c r="P222"/>
  <c r="R222" s="1"/>
  <c r="N222"/>
  <c r="O223"/>
  <c r="Q223" s="1"/>
  <c r="P223"/>
  <c r="R223" s="1"/>
  <c r="N223"/>
  <c r="O224"/>
  <c r="Q224" s="1"/>
  <c r="P224"/>
  <c r="R224" s="1"/>
  <c r="N224"/>
  <c r="O225"/>
  <c r="Q225" s="1"/>
  <c r="P225"/>
  <c r="R225" s="1"/>
  <c r="N225"/>
  <c r="O226"/>
  <c r="Q226" s="1"/>
  <c r="P226"/>
  <c r="R226" s="1"/>
  <c r="N226"/>
  <c r="O227"/>
  <c r="Q227" s="1"/>
  <c r="P227"/>
  <c r="R227" s="1"/>
  <c r="N227"/>
  <c r="O228"/>
  <c r="Q228" s="1"/>
  <c r="P228"/>
  <c r="R228" s="1"/>
  <c r="N228"/>
  <c r="O229"/>
  <c r="Q229" s="1"/>
  <c r="P229"/>
  <c r="R229" s="1"/>
  <c r="N229"/>
  <c r="O230"/>
  <c r="Q230" s="1"/>
  <c r="P230"/>
  <c r="R230" s="1"/>
  <c r="N230"/>
  <c r="O231"/>
  <c r="Q231" s="1"/>
  <c r="P231"/>
  <c r="R231" s="1"/>
  <c r="N231"/>
  <c r="O232"/>
  <c r="Q232" s="1"/>
  <c r="P232"/>
  <c r="R232" s="1"/>
  <c r="N232"/>
  <c r="O233"/>
  <c r="Q233" s="1"/>
  <c r="P233"/>
  <c r="R233" s="1"/>
  <c r="N233"/>
  <c r="O234"/>
  <c r="Q234" s="1"/>
  <c r="P234"/>
  <c r="R234" s="1"/>
  <c r="N234"/>
  <c r="O235"/>
  <c r="Q235" s="1"/>
  <c r="P235"/>
  <c r="R235" s="1"/>
  <c r="N235"/>
  <c r="O236"/>
  <c r="Q236" s="1"/>
  <c r="P236"/>
  <c r="R236" s="1"/>
  <c r="N236"/>
  <c r="O237"/>
  <c r="Q237" s="1"/>
  <c r="P237"/>
  <c r="R237" s="1"/>
  <c r="N237"/>
  <c r="O238"/>
  <c r="Q238" s="1"/>
  <c r="P238"/>
  <c r="R238" s="1"/>
  <c r="N238"/>
  <c r="O239"/>
  <c r="Q239" s="1"/>
  <c r="P239"/>
  <c r="R239" s="1"/>
  <c r="N239"/>
  <c r="O240"/>
  <c r="Q240" s="1"/>
  <c r="P240"/>
  <c r="R240" s="1"/>
  <c r="N240"/>
  <c r="O241"/>
  <c r="Q241" s="1"/>
  <c r="P241"/>
  <c r="R241" s="1"/>
  <c r="N241"/>
  <c r="O242"/>
  <c r="Q242" s="1"/>
  <c r="P242"/>
  <c r="R242" s="1"/>
  <c r="N242"/>
  <c r="O243"/>
  <c r="Q243" s="1"/>
  <c r="P243"/>
  <c r="R243" s="1"/>
  <c r="N243"/>
  <c r="O244"/>
  <c r="Q244" s="1"/>
  <c r="P244"/>
  <c r="R244" s="1"/>
  <c r="N244"/>
  <c r="O245"/>
  <c r="Q245" s="1"/>
  <c r="P245"/>
  <c r="R245" s="1"/>
  <c r="N245"/>
  <c r="O246"/>
  <c r="Q246" s="1"/>
  <c r="P246"/>
  <c r="R246" s="1"/>
  <c r="N246"/>
  <c r="O247"/>
  <c r="Q247" s="1"/>
  <c r="P247"/>
  <c r="R247" s="1"/>
  <c r="N247"/>
  <c r="O248"/>
  <c r="Q248" s="1"/>
  <c r="P248"/>
  <c r="R248" s="1"/>
  <c r="N248"/>
  <c r="O249"/>
  <c r="Q249" s="1"/>
  <c r="P249"/>
  <c r="R249" s="1"/>
  <c r="N249"/>
  <c r="O250"/>
  <c r="Q250" s="1"/>
  <c r="P250"/>
  <c r="R250" s="1"/>
  <c r="N250"/>
  <c r="O251"/>
  <c r="Q251" s="1"/>
  <c r="P251"/>
  <c r="R251" s="1"/>
  <c r="N251"/>
  <c r="O252"/>
  <c r="Q252" s="1"/>
  <c r="P252"/>
  <c r="R252" s="1"/>
  <c r="N252"/>
  <c r="O253"/>
  <c r="Q253" s="1"/>
  <c r="P253"/>
  <c r="R253" s="1"/>
  <c r="N253"/>
  <c r="O254"/>
  <c r="Q254" s="1"/>
  <c r="P254"/>
  <c r="R254" s="1"/>
  <c r="N254"/>
  <c r="O255"/>
  <c r="Q255" s="1"/>
  <c r="P255"/>
  <c r="R255" s="1"/>
  <c r="N255"/>
  <c r="O256"/>
  <c r="Q256" s="1"/>
  <c r="P256"/>
  <c r="R256" s="1"/>
  <c r="N256"/>
  <c r="O257"/>
  <c r="Q257" s="1"/>
  <c r="P257"/>
  <c r="R257" s="1"/>
  <c r="N257"/>
  <c r="O258"/>
  <c r="Q258" s="1"/>
  <c r="P258"/>
  <c r="R258" s="1"/>
  <c r="N258"/>
  <c r="O259"/>
  <c r="Q259" s="1"/>
  <c r="P259"/>
  <c r="R259" s="1"/>
  <c r="N259"/>
  <c r="O260"/>
  <c r="Q260" s="1"/>
  <c r="P260"/>
  <c r="R260" s="1"/>
  <c r="N260"/>
  <c r="O261"/>
  <c r="Q261" s="1"/>
  <c r="P261"/>
  <c r="R261" s="1"/>
  <c r="N261"/>
  <c r="O262"/>
  <c r="Q262" s="1"/>
  <c r="P262"/>
  <c r="R262" s="1"/>
  <c r="N262"/>
  <c r="O263"/>
  <c r="Q263" s="1"/>
  <c r="P263"/>
  <c r="R263" s="1"/>
  <c r="N263"/>
  <c r="O264"/>
  <c r="Q264" s="1"/>
  <c r="P264"/>
  <c r="R264" s="1"/>
  <c r="N264"/>
  <c r="O265"/>
  <c r="Q265" s="1"/>
  <c r="P265"/>
  <c r="R265" s="1"/>
  <c r="N265"/>
  <c r="O266"/>
  <c r="Q266" s="1"/>
  <c r="P266"/>
  <c r="R266" s="1"/>
  <c r="N266"/>
  <c r="O267"/>
  <c r="Q267" s="1"/>
  <c r="P267"/>
  <c r="R267" s="1"/>
  <c r="N267"/>
  <c r="O268"/>
  <c r="Q268" s="1"/>
  <c r="P268"/>
  <c r="R268" s="1"/>
  <c r="N268"/>
  <c r="O269"/>
  <c r="Q269" s="1"/>
  <c r="P269"/>
  <c r="R269" s="1"/>
  <c r="N269"/>
  <c r="O270"/>
  <c r="Q270" s="1"/>
  <c r="P270"/>
  <c r="R270" s="1"/>
  <c r="N270"/>
  <c r="O271"/>
  <c r="Q271" s="1"/>
  <c r="P271"/>
  <c r="R271" s="1"/>
  <c r="N271"/>
  <c r="O272"/>
  <c r="Q272" s="1"/>
  <c r="P272"/>
  <c r="R272" s="1"/>
  <c r="N272"/>
  <c r="O273"/>
  <c r="Q273" s="1"/>
  <c r="P273"/>
  <c r="R273" s="1"/>
  <c r="N273"/>
  <c r="O274"/>
  <c r="Q274" s="1"/>
  <c r="P274"/>
  <c r="R274" s="1"/>
  <c r="N274"/>
  <c r="O275"/>
  <c r="Q275" s="1"/>
  <c r="P275"/>
  <c r="R275" s="1"/>
  <c r="N275"/>
  <c r="O276"/>
  <c r="Q276" s="1"/>
  <c r="P276"/>
  <c r="R276" s="1"/>
  <c r="N276"/>
  <c r="O277"/>
  <c r="Q277" s="1"/>
  <c r="P277"/>
  <c r="R277" s="1"/>
  <c r="N277"/>
  <c r="O278"/>
  <c r="Q278" s="1"/>
  <c r="P278"/>
  <c r="R278" s="1"/>
  <c r="N278"/>
  <c r="O279"/>
  <c r="Q279" s="1"/>
  <c r="P279"/>
  <c r="R279" s="1"/>
  <c r="N279"/>
  <c r="O280"/>
  <c r="Q280" s="1"/>
  <c r="P280"/>
  <c r="R280" s="1"/>
  <c r="N280"/>
  <c r="O281"/>
  <c r="Q281" s="1"/>
  <c r="P281"/>
  <c r="R281" s="1"/>
  <c r="N281"/>
  <c r="O282"/>
  <c r="Q282" s="1"/>
  <c r="P282"/>
  <c r="R282" s="1"/>
  <c r="N282"/>
  <c r="O283"/>
  <c r="Q283" s="1"/>
  <c r="P283"/>
  <c r="R283" s="1"/>
  <c r="N283"/>
  <c r="O284"/>
  <c r="Q284" s="1"/>
  <c r="P284"/>
  <c r="R284" s="1"/>
  <c r="N284"/>
  <c r="O285"/>
  <c r="Q285" s="1"/>
  <c r="P285"/>
  <c r="R285" s="1"/>
  <c r="N285"/>
  <c r="O286"/>
  <c r="Q286" s="1"/>
  <c r="P286"/>
  <c r="R286" s="1"/>
  <c r="N286"/>
  <c r="O287"/>
  <c r="Q287" s="1"/>
  <c r="P287"/>
  <c r="R287" s="1"/>
  <c r="N287"/>
  <c r="O288"/>
  <c r="Q288" s="1"/>
  <c r="P288"/>
  <c r="R288" s="1"/>
  <c r="N288"/>
  <c r="O289"/>
  <c r="Q289" s="1"/>
  <c r="P289"/>
  <c r="R289" s="1"/>
  <c r="N289"/>
  <c r="O290"/>
  <c r="Q290" s="1"/>
  <c r="P290"/>
  <c r="R290" s="1"/>
  <c r="N290"/>
  <c r="O291"/>
  <c r="Q291" s="1"/>
  <c r="P291"/>
  <c r="R291" s="1"/>
  <c r="N291"/>
  <c r="O292"/>
  <c r="Q292" s="1"/>
  <c r="P292"/>
  <c r="R292" s="1"/>
  <c r="N292"/>
  <c r="O293"/>
  <c r="Q293" s="1"/>
  <c r="P293"/>
  <c r="R293" s="1"/>
  <c r="N293"/>
  <c r="N211"/>
  <c r="P212"/>
  <c r="R212" s="1"/>
  <c r="N213"/>
  <c r="P214"/>
  <c r="R214" s="1"/>
  <c r="N215"/>
  <c r="P216"/>
  <c r="R216" s="1"/>
  <c r="N217"/>
  <c r="P218"/>
  <c r="R218" s="1"/>
  <c r="N219"/>
  <c r="P220"/>
  <c r="R220" s="1"/>
  <c r="N221"/>
  <c r="N212"/>
  <c r="N214"/>
  <c r="N216"/>
  <c r="N218"/>
  <c r="N220"/>
  <c r="P221"/>
  <c r="R221" s="1"/>
  <c r="O320"/>
  <c r="Q320" s="1"/>
  <c r="P320"/>
  <c r="R320" s="1"/>
  <c r="N294"/>
  <c r="P295"/>
  <c r="R295" s="1"/>
  <c r="N296"/>
  <c r="P297"/>
  <c r="R297" s="1"/>
  <c r="N298"/>
  <c r="P299"/>
  <c r="R299" s="1"/>
  <c r="N300"/>
  <c r="P301"/>
  <c r="R301" s="1"/>
  <c r="N302"/>
  <c r="P303"/>
  <c r="R303" s="1"/>
  <c r="N304"/>
  <c r="P305"/>
  <c r="R305" s="1"/>
  <c r="N306"/>
  <c r="P307"/>
  <c r="R307" s="1"/>
  <c r="N308"/>
  <c r="P309"/>
  <c r="R309" s="1"/>
  <c r="N310"/>
  <c r="P311"/>
  <c r="R311" s="1"/>
  <c r="N312"/>
  <c r="P313"/>
  <c r="R313" s="1"/>
  <c r="N314"/>
  <c r="P315"/>
  <c r="R315" s="1"/>
  <c r="N316"/>
  <c r="P317"/>
  <c r="R317" s="1"/>
  <c r="N318"/>
  <c r="P319"/>
  <c r="R319" s="1"/>
  <c r="N320"/>
  <c r="O321"/>
  <c r="Q321" s="1"/>
  <c r="P321"/>
  <c r="R321" s="1"/>
  <c r="N321"/>
  <c r="O322"/>
  <c r="Q322" s="1"/>
  <c r="P322"/>
  <c r="R322" s="1"/>
  <c r="N322"/>
  <c r="O323"/>
  <c r="Q323" s="1"/>
  <c r="P323"/>
  <c r="R323" s="1"/>
  <c r="N323"/>
  <c r="O324"/>
  <c r="Q324" s="1"/>
  <c r="P324"/>
  <c r="R324" s="1"/>
  <c r="N324"/>
  <c r="O325"/>
  <c r="Q325" s="1"/>
  <c r="P325"/>
  <c r="R325" s="1"/>
  <c r="N325"/>
  <c r="O326"/>
  <c r="Q326" s="1"/>
  <c r="P326"/>
  <c r="R326" s="1"/>
  <c r="N326"/>
  <c r="O327"/>
  <c r="Q327" s="1"/>
  <c r="P327"/>
  <c r="R327" s="1"/>
  <c r="N327"/>
  <c r="O328"/>
  <c r="Q328" s="1"/>
  <c r="P328"/>
  <c r="R328" s="1"/>
  <c r="N328"/>
  <c r="O329"/>
  <c r="Q329" s="1"/>
  <c r="P329"/>
  <c r="R329" s="1"/>
  <c r="N329"/>
  <c r="O330"/>
  <c r="Q330" s="1"/>
  <c r="P330"/>
  <c r="R330" s="1"/>
  <c r="N330"/>
  <c r="O331"/>
  <c r="Q331" s="1"/>
  <c r="P331"/>
  <c r="R331" s="1"/>
  <c r="N331"/>
  <c r="O332"/>
  <c r="Q332" s="1"/>
  <c r="P332"/>
  <c r="R332" s="1"/>
  <c r="N332"/>
  <c r="O333"/>
  <c r="Q333" s="1"/>
  <c r="P333"/>
  <c r="R333" s="1"/>
  <c r="N333"/>
  <c r="O334"/>
  <c r="Q334" s="1"/>
  <c r="P334"/>
  <c r="R334" s="1"/>
  <c r="N334"/>
  <c r="O335"/>
  <c r="Q335" s="1"/>
  <c r="P335"/>
  <c r="R335" s="1"/>
  <c r="N335"/>
  <c r="O336"/>
  <c r="Q336" s="1"/>
  <c r="P336"/>
  <c r="R336" s="1"/>
  <c r="N336"/>
  <c r="O337"/>
  <c r="Q337" s="1"/>
  <c r="P337"/>
  <c r="R337" s="1"/>
  <c r="N337"/>
  <c r="O338"/>
  <c r="Q338" s="1"/>
  <c r="P338"/>
  <c r="R338" s="1"/>
  <c r="N338"/>
  <c r="O339"/>
  <c r="Q339" s="1"/>
  <c r="P339"/>
  <c r="R339" s="1"/>
  <c r="N339"/>
  <c r="O340"/>
  <c r="Q340" s="1"/>
  <c r="P340"/>
  <c r="R340" s="1"/>
  <c r="N340"/>
  <c r="O341"/>
  <c r="Q341" s="1"/>
  <c r="P341"/>
  <c r="R341" s="1"/>
  <c r="N341"/>
  <c r="O342"/>
  <c r="Q342" s="1"/>
  <c r="P342"/>
  <c r="R342" s="1"/>
  <c r="N342"/>
  <c r="O343"/>
  <c r="Q343" s="1"/>
  <c r="P343"/>
  <c r="R343" s="1"/>
  <c r="N343"/>
  <c r="O344"/>
  <c r="Q344" s="1"/>
  <c r="P344"/>
  <c r="R344" s="1"/>
  <c r="N344"/>
  <c r="O345"/>
  <c r="Q345" s="1"/>
  <c r="P345"/>
  <c r="R345" s="1"/>
  <c r="N345"/>
  <c r="O346"/>
  <c r="Q346" s="1"/>
  <c r="P346"/>
  <c r="R346" s="1"/>
  <c r="N346"/>
  <c r="O347"/>
  <c r="Q347" s="1"/>
  <c r="P347"/>
  <c r="R347" s="1"/>
  <c r="N347"/>
  <c r="O348"/>
  <c r="Q348" s="1"/>
  <c r="P348"/>
  <c r="R348" s="1"/>
  <c r="N348"/>
  <c r="O349"/>
  <c r="Q349" s="1"/>
  <c r="P349"/>
  <c r="R349" s="1"/>
  <c r="N349"/>
  <c r="O350"/>
  <c r="Q350" s="1"/>
  <c r="P350"/>
  <c r="R350" s="1"/>
  <c r="N350"/>
  <c r="O351"/>
  <c r="Q351" s="1"/>
  <c r="P351"/>
  <c r="R351" s="1"/>
  <c r="N351"/>
  <c r="O352"/>
  <c r="Q352" s="1"/>
  <c r="P352"/>
  <c r="R352" s="1"/>
  <c r="N352"/>
  <c r="O353"/>
  <c r="Q353" s="1"/>
  <c r="P353"/>
  <c r="R353" s="1"/>
  <c r="N353"/>
  <c r="O354"/>
  <c r="Q354" s="1"/>
  <c r="P354"/>
  <c r="R354" s="1"/>
  <c r="N354"/>
  <c r="O355"/>
  <c r="Q355" s="1"/>
  <c r="P355"/>
  <c r="R355" s="1"/>
  <c r="N355"/>
  <c r="O356"/>
  <c r="Q356" s="1"/>
  <c r="P356"/>
  <c r="R356" s="1"/>
  <c r="N356"/>
  <c r="O357"/>
  <c r="Q357" s="1"/>
  <c r="P357"/>
  <c r="R357" s="1"/>
  <c r="N357"/>
  <c r="O358"/>
  <c r="Q358" s="1"/>
  <c r="P358"/>
  <c r="R358" s="1"/>
  <c r="N358"/>
  <c r="O359"/>
  <c r="Q359" s="1"/>
  <c r="P359"/>
  <c r="R359" s="1"/>
  <c r="N359"/>
  <c r="O360"/>
  <c r="Q360" s="1"/>
  <c r="P360"/>
  <c r="R360" s="1"/>
  <c r="N360"/>
  <c r="O361"/>
  <c r="Q361" s="1"/>
  <c r="P361"/>
  <c r="R361" s="1"/>
  <c r="N361"/>
  <c r="O362"/>
  <c r="Q362" s="1"/>
  <c r="P362"/>
  <c r="R362" s="1"/>
  <c r="N362"/>
  <c r="O363"/>
  <c r="Q363" s="1"/>
  <c r="P363"/>
  <c r="R363" s="1"/>
  <c r="N363"/>
  <c r="O364"/>
  <c r="Q364" s="1"/>
  <c r="P364"/>
  <c r="R364" s="1"/>
  <c r="N364"/>
  <c r="O365"/>
  <c r="Q365" s="1"/>
  <c r="P365"/>
  <c r="R365" s="1"/>
  <c r="N365"/>
  <c r="O366"/>
  <c r="Q366" s="1"/>
  <c r="P366"/>
  <c r="R366" s="1"/>
  <c r="N366"/>
  <c r="O367"/>
  <c r="Q367" s="1"/>
  <c r="P367"/>
  <c r="R367" s="1"/>
  <c r="N367"/>
  <c r="O368"/>
  <c r="Q368" s="1"/>
  <c r="P368"/>
  <c r="R368" s="1"/>
  <c r="N368"/>
  <c r="O369"/>
  <c r="Q369" s="1"/>
  <c r="P369"/>
  <c r="R369" s="1"/>
  <c r="N369"/>
  <c r="O370"/>
  <c r="Q370" s="1"/>
  <c r="P370"/>
  <c r="R370" s="1"/>
  <c r="N370"/>
  <c r="O371"/>
  <c r="Q371" s="1"/>
  <c r="P371"/>
  <c r="R371" s="1"/>
  <c r="N371"/>
  <c r="O372"/>
  <c r="Q372" s="1"/>
  <c r="P372"/>
  <c r="R372" s="1"/>
  <c r="N372"/>
  <c r="O373"/>
  <c r="Q373" s="1"/>
  <c r="P373"/>
  <c r="R373" s="1"/>
  <c r="N373"/>
  <c r="O374"/>
  <c r="Q374" s="1"/>
  <c r="P374"/>
  <c r="R374" s="1"/>
  <c r="N374"/>
  <c r="O375"/>
  <c r="Q375" s="1"/>
  <c r="P375"/>
  <c r="R375" s="1"/>
  <c r="N375"/>
  <c r="O376"/>
  <c r="Q376" s="1"/>
  <c r="P376"/>
  <c r="R376" s="1"/>
  <c r="N376"/>
  <c r="O377"/>
  <c r="Q377" s="1"/>
  <c r="P377"/>
  <c r="R377" s="1"/>
  <c r="N377"/>
  <c r="O378"/>
  <c r="Q378" s="1"/>
  <c r="P378"/>
  <c r="R378" s="1"/>
  <c r="N378"/>
  <c r="N295"/>
  <c r="N297"/>
  <c r="N299"/>
  <c r="N301"/>
  <c r="N303"/>
  <c r="N305"/>
  <c r="N307"/>
  <c r="N309"/>
  <c r="N311"/>
  <c r="N313"/>
  <c r="N315"/>
  <c r="N317"/>
  <c r="N319"/>
  <c r="J3"/>
  <c r="I3"/>
  <c r="M3" s="1"/>
  <c r="J3" i="1"/>
  <c r="U4"/>
  <c r="M210" i="2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V3" i="5" s="1"/>
  <c r="L86" i="2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O4" i="1"/>
  <c r="Q4" s="1"/>
  <c r="P3"/>
  <c r="R3" s="1"/>
  <c r="N3"/>
  <c r="J4"/>
  <c r="I4"/>
  <c r="M4" s="1"/>
  <c r="N4" s="1"/>
  <c r="I3"/>
  <c r="M3" s="1"/>
  <c r="O3" s="1"/>
  <c r="Q3" s="1"/>
  <c r="P3" i="5" l="1"/>
  <c r="R3" s="1"/>
  <c r="O3"/>
  <c r="Q3" s="1"/>
  <c r="N3"/>
  <c r="P4" i="1"/>
  <c r="R4" s="1"/>
  <c r="U3"/>
</calcChain>
</file>

<file path=xl/sharedStrings.xml><?xml version="1.0" encoding="utf-8"?>
<sst xmlns="http://schemas.openxmlformats.org/spreadsheetml/2006/main" count="3780" uniqueCount="438">
  <si>
    <t>BANKNIFTY</t>
  </si>
  <si>
    <t>NIFTY</t>
  </si>
  <si>
    <t>NIFTYIT</t>
  </si>
  <si>
    <t>NIFTYMID50</t>
  </si>
  <si>
    <t>ACC</t>
  </si>
  <si>
    <t>ADANIENT</t>
  </si>
  <si>
    <t>ADANIPORTS</t>
  </si>
  <si>
    <t>ADANIPOWER</t>
  </si>
  <si>
    <t>AJANTPHARM</t>
  </si>
  <si>
    <t>ALBK</t>
  </si>
  <si>
    <t>AMARAJABAT</t>
  </si>
  <si>
    <t>AMBUJACEM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</si>
  <si>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</si>
  <si>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</si>
  <si>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</si>
  <si>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</si>
  <si>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</si>
  <si>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</si>
  <si>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</si>
  <si>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</si>
  <si>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</si>
  <si>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</si>
  <si>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</si>
  <si>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</si>
  <si>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</si>
  <si>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</si>
  <si>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</si>
  <si>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BEML</t>
  </si>
  <si>
    <t>BERGEPAINT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</si>
  <si>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</si>
  <si>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</si>
  <si>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</si>
  <si>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</si>
  <si>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</si>
  <si>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</si>
  <si>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</si>
  <si>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</si>
  <si>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</si>
  <si>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</si>
  <si>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</si>
  <si>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</si>
  <si>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</si>
  <si>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</si>
  <si>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</si>
  <si>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</si>
  <si>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</si>
  <si>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</si>
  <si>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</si>
  <si>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CIPLA</t>
  </si>
  <si>
    <t>COALINDIA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</si>
  <si>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</si>
  <si>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</si>
  <si>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</si>
  <si>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</si>
  <si>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</si>
  <si>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</si>
  <si>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</si>
  <si>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</si>
  <si>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</si>
  <si>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</si>
  <si>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DRREDDY</t>
  </si>
  <si>
    <t>EICHERMOT</t>
  </si>
  <si>
    <t>ENGINERSIN</t>
  </si>
  <si>
    <t>EQUITAS</t>
  </si>
  <si>
    <t>ESCORTS</t>
  </si>
  <si>
    <t>EXIDEIND</t>
  </si>
  <si>
    <t>FEDERALBNK</t>
  </si>
  <si>
    <t>GAIL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</si>
  <si>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</si>
  <si>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</si>
  <si>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</si>
  <si>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</si>
  <si>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</si>
  <si>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</si>
  <si>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</si>
  <si>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</si>
  <si>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</si>
  <si>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</si>
  <si>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</si>
  <si>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</si>
  <si>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</si>
  <si>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</si>
  <si>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</si>
  <si>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</si>
  <si>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</si>
  <si>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</si>
  <si>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HINDZINC</t>
  </si>
  <si>
    <t>IBULHSGFIN</t>
  </si>
  <si>
    <t>ICICIBANK</t>
  </si>
  <si>
    <t>ICICIPRULI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</si>
  <si>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</si>
  <si>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</si>
  <si>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</si>
  <si>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</si>
  <si>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</si>
  <si>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</si>
  <si>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</si>
  <si>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</si>
  <si>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</si>
  <si>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INDUSINDBK</t>
  </si>
  <si>
    <t>INFIBEAM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</si>
  <si>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</si>
  <si>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</si>
  <si>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</si>
  <si>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</si>
  <si>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</si>
  <si>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</si>
  <si>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</si>
  <si>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</si>
  <si>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JPASSOCIAT</t>
  </si>
  <si>
    <t>JSWSTEEL</t>
  </si>
  <si>
    <t>JUBLFOOD</t>
  </si>
  <si>
    <t>JUSTDIAL</t>
  </si>
  <si>
    <t>KAJARIACER</t>
  </si>
  <si>
    <t>KOTAKBANK</t>
  </si>
  <si>
    <t>KPIT</t>
  </si>
  <si>
    <t>KSCL</t>
  </si>
  <si>
    <t>KTKBANK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</si>
  <si>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</si>
  <si>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</si>
  <si>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</si>
  <si>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</si>
  <si>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</si>
  <si>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</si>
  <si>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</si>
  <si>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</si>
  <si>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</si>
  <si>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</si>
  <si>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</si>
  <si>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</si>
  <si>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</si>
  <si>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</si>
  <si>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</si>
  <si>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</si>
  <si>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</si>
  <si>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</si>
  <si>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</si>
  <si>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</si>
  <si>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</si>
  <si>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</si>
  <si>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</si>
  <si>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</si>
  <si>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</si>
  <si>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NTPC</t>
  </si>
  <si>
    <t>OFSS</t>
  </si>
  <si>
    <t>OIL</t>
  </si>
  <si>
    <t>ONGC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</si>
  <si>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</si>
  <si>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</si>
  <si>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</si>
  <si>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</si>
  <si>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</si>
  <si>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</si>
  <si>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</si>
  <si>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</si>
  <si>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POWERGRID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</si>
  <si>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</si>
  <si>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</si>
  <si>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</si>
  <si>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</si>
  <si>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</si>
  <si>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</si>
  <si>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</si>
  <si>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</si>
  <si>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RELIANCE</t>
  </si>
  <si>
    <t>RELINFRA</t>
  </si>
  <si>
    <t>REPCOHOME</t>
  </si>
  <si>
    <t>RPOWER</t>
  </si>
  <si>
    <t>SAIL</t>
  </si>
  <si>
    <t>SBIN</t>
  </si>
  <si>
    <t>SHREECEM</t>
  </si>
  <si>
    <t>SIEMENS</t>
  </si>
  <si>
    <t>SOUTHBANK</t>
  </si>
  <si>
    <t>SREINFRA</t>
  </si>
  <si>
    <t>SRF</t>
  </si>
  <si>
    <t>SRTRANSFIN</t>
  </si>
  <si>
    <t>STAR</t>
  </si>
  <si>
    <t>SUNPHARMA</t>
  </si>
  <si>
    <t>SUNTV</t>
  </si>
  <si>
    <t>SUZLON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</si>
  <si>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</si>
  <si>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</si>
  <si>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</si>
  <si>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</si>
  <si>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</si>
  <si>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</si>
  <si>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</si>
  <si>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</si>
  <si>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</si>
  <si>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</si>
  <si>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</si>
  <si>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</si>
  <si>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</si>
  <si>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</si>
  <si>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TV18BRDCST</t>
  </si>
  <si>
    <t>TVSMOTOR</t>
  </si>
  <si>
    <t>UBL</t>
  </si>
  <si>
    <t>UJJIVAN</t>
  </si>
  <si>
    <t>ULTRACEMCO</t>
  </si>
  <si>
    <t>UNIONBANK</t>
  </si>
  <si>
    <t>UPL</t>
  </si>
  <si>
    <t>VEDL</t>
  </si>
  <si>
    <t>VGUARD</t>
  </si>
  <si>
    <t>VOLTAS</t>
  </si>
  <si>
    <t>WIPRO</t>
  </si>
  <si>
    <t>WOCKPHARMA</t>
  </si>
  <si>
    <t>YESBANK</t>
  </si>
  <si>
    <t>ZEEL</t>
  </si>
  <si>
    <t>https://www.nseindia.com/live_market/dynaContent/live_watch/option_chain/optionKeys.jsp?symbolCode=209&amp;symbol=ACC&amp;symbol=ACC&amp;instrument=-&amp;date=-&amp;segmentLink=17&amp;symbolCount=2&amp;segmentLink=17</t>
  </si>
  <si>
    <t>https://www.nseindia.com/live_market/dynaContent/live_watch/option_chain/optionKeys.jsp?symbolCode=424&amp;symbol=ADANIENT&amp;symbol=ADANIENT&amp;instrument=-&amp;date=-&amp;segmentLink=17&amp;symbolCount=2&amp;segmentLink=17</t>
  </si>
  <si>
    <t>https://www.nseindia.com/live_market/dynaContent/live_watch/option_chain/optionKeys.jsp?symbolCode=2683&amp;symbol=ADANIPORTS&amp;symbol=ADANIPORTS&amp;instrument=-&amp;date=-&amp;segmentLink=17&amp;symbolCount=2&amp;segmentLink=17</t>
  </si>
  <si>
    <t>https://www.nseindia.com/live_market/dynaContent/live_watch/option_chain/optionKeys.jsp?symbolCode=2901&amp;symbol=ADANIPOWER&amp;symbol=ADANIPOWER&amp;instrument=-&amp;date=-&amp;segmentLink=17&amp;symbolCount=2&amp;segmentLink=17</t>
  </si>
  <si>
    <t>https://www.nseindia.com/live_market/dynaContent/live_watch/option_chain/optionKeys.jsp?symbolCode=1894&amp;symbol=AJANTPHARM&amp;symbol=AJANTPHARM&amp;instrument=-&amp;date=-&amp;segmentLink=17&amp;symbolCount=2&amp;segmentLink=17</t>
  </si>
  <si>
    <t>https://www.nseindia.com/live_market/dynaContent/live_watch/option_chain/optionKeys.jsp?symbolCode=2029&amp;symbol=ALBK&amp;symbol=ALBK&amp;instrument=-&amp;date=-&amp;segmentLink=17&amp;symbolCount=2&amp;segmentLink=17</t>
  </si>
  <si>
    <t>https://www.nseindia.com/live_market/dynaContent/live_watch/option_chain/optionKeys.jsp?symbolCode=421&amp;symbol=AMARAJABAT&amp;symbol=AMARAJABAT&amp;instrument=-&amp;date=-&amp;segmentLink=17&amp;symbolCount=2&amp;segmentLink=17</t>
  </si>
  <si>
    <t>https://www.nseindia.com/live_market/dynaContent/live_watch/option_chain/optionKeys.jsp?symbolCode=1235&amp;symbol=AMBUJACEM&amp;symbol=AMBUJACEM&amp;instrument=-&amp;date=-&amp;segmentLink=17&amp;symbolCount=2&amp;segmentLink=17</t>
  </si>
  <si>
    <t>https://www.nseindia.com/live_market/dynaContent/live_watch/option_chain/optionKeys.jsp?symbolCode=417&amp;symbol=APOLLOHOSP&amp;symbol=APOLLOHOSP&amp;instrument=-&amp;date=-&amp;segmentLink=17&amp;symbolCount=2&amp;segmentLink=17</t>
  </si>
  <si>
    <t>https://www.nseindia.com/live_market/dynaContent/live_watch/option_chain/optionKeys.jsp?symbolCode=207&amp;symbol=ARVIND&amp;symbol=ARVIND&amp;instrument=-&amp;date=-&amp;segmentLink=17&amp;symbolCount=2&amp;segmentLink=17</t>
  </si>
  <si>
    <t>https://www.nseindia.com/live_market/dynaContent/live_watch/option_chain/optionKeys.jsp?symbolCode=901&amp;symbol=APOLLOTYRE&amp;symbol=APOLLOTYRE&amp;instrument=-&amp;date=-&amp;segmentLink=17&amp;symbolCount=2&amp;segmentLink=17</t>
  </si>
  <si>
    <t>https://www.nseindia.com/live_market/dynaContent/live_watch/option_chain/optionKeys.jsp?symbolCode=228&amp;symbol=ASHOKLEY&amp;symbol=ASHOKLEY&amp;instrument=-&amp;date=-&amp;segmentLink=17&amp;symbolCount=2&amp;segmentLink=17</t>
  </si>
  <si>
    <t>https://www.nseindia.com/live_market/dynaContent/live_watch/option_chain/optionKeys.jsp?symbolCode=288&amp;symbol=ASIANPAINT&amp;symbol=ASIANPAINT&amp;instrument=-&amp;date=-&amp;segmentLink=17&amp;symbolCount=2&amp;segmentLink=17</t>
  </si>
  <si>
    <t>https://www.nseindia.com/live_market/dynaContent/live_watch/option_chain/optionKeys.jsp?symbolCode=934&amp;symbol=AUROPHARMA&amp;symbol=AUROPHARMA&amp;instrument=-&amp;date=-&amp;segmentLink=17&amp;symbolCount=2&amp;segmentLink=17</t>
  </si>
  <si>
    <t>https://www.nseindia.com/live_market/dynaContent/live_watch/option_chain/optionKeys.jsp?symbolCode=1693&amp;symbol=AXISBANK&amp;symbol=AXISBANK&amp;instrument=-&amp;date=-&amp;segmentLink=17&amp;symbolCount=2&amp;segmentLink=17</t>
  </si>
  <si>
    <t>https://www.nseindia.com/live_market/dynaContent/live_watch/option_chain/optionKeys.jsp?symbolCode=2750&amp;symbol=BAJAJ-AUTO&amp;symbol=BAJAJ-AUTO&amp;instrument=-&amp;date=-&amp;segmentLink=17&amp;symbolCount=2&amp;segmentLink=17</t>
  </si>
  <si>
    <t>https://www.nseindia.com/live_market/dynaContent/live_watch/option_chain/optionKeys.jsp?symbolCode=2749&amp;symbol=BAJAJFINSV&amp;symbol=BAJAJFINSV&amp;instrument=-&amp;date=-&amp;segmentLink=17&amp;symbolCount=2&amp;segmentLink=17</t>
  </si>
  <si>
    <t>https://www.nseindia.com/live_market/dynaContent/live_watch/option_chain/optionKeys.jsp?symbolCode=1257&amp;symbol=BAJFINANCE&amp;symbol=BAJFINANCE&amp;instrument=-&amp;date=-&amp;segmentLink=17&amp;symbolCount=2&amp;segmentLink=17</t>
  </si>
  <si>
    <t>https://www.nseindia.com/live_market/dynaContent/live_watch/option_chain/optionKeys.jsp?symbolCode=434&amp;symbol=BALKRISIND&amp;symbol=BALKRISIND&amp;instrument=-&amp;date=-&amp;segmentLink=17&amp;symbolCount=2&amp;segmentLink=17</t>
  </si>
  <si>
    <t>https://www.nseindia.com/live_market/dynaContent/live_watch/option_chain/optionKeys.jsp?symbolCode=1583&amp;symbol=BANKBARODA&amp;symbol=BANKBARODA&amp;instrument=-&amp;date=-&amp;segmentLink=17&amp;symbolCount=2&amp;segmentLink=17</t>
  </si>
  <si>
    <t>https://www.nseindia.com/live_market/dynaContent/live_watch/option_chain/optionKeys.jsp?symbolCode=1600&amp;symbol=BANKINDIA&amp;symbol=BANKINDIA&amp;instrument=-&amp;date=-&amp;segmentLink=17&amp;symbolCount=2&amp;segmentLink=17</t>
  </si>
  <si>
    <t>https://www.nseindia.com/live_market/dynaContent/live_watch/option_chain/optionKeys.jsp?symbolCode=254&amp;symbol=BATAINDIA&amp;symbol=BATAINDIA&amp;instrument=-&amp;date=-&amp;segmentLink=17&amp;symbolCount=2&amp;segmentLink=17</t>
  </si>
  <si>
    <t>https://www.nseindia.com/live_market/dynaContent/live_watch/option_chain/optionKeys.jsp?symbolCode=1254&amp;symbol=BEL&amp;symbol=BEL&amp;instrument=-&amp;date=-&amp;segmentLink=17&amp;symbolCount=2&amp;segmentLink=17</t>
  </si>
  <si>
    <t>https://www.nseindia.com/live_market/dynaContent/live_watch/option_chain/optionKeys.jsp?symbolCode=296&amp;symbol=BEML&amp;symbol=BEML&amp;instrument=-&amp;date=-&amp;segmentLink=17&amp;symbolCount=2&amp;segmentLink=17</t>
  </si>
  <si>
    <t>20, multiple of 50</t>
  </si>
  <si>
    <t>https://www.nseindia.com/live_market/dynaContent/live_watch/option_chain/optionKeys.jsp?symbolCode=488&amp;symbol=BERGEPAINT&amp;symbol=BERGEPAINT&amp;instrument=-&amp;date=-&amp;segmentLink=17&amp;symbolCount=2&amp;segmentLink=17</t>
  </si>
  <si>
    <t>https://www.nseindia.com/live_market/dynaContent/live_watch/option_chain/optionKeys.jsp?symbolCode=3432&amp;symbol=BHARATFIN&amp;symbol=BHARATFIN&amp;instrument=-&amp;date=-&amp;segmentLink=17&amp;symbolCount=2&amp;segmentLink=17</t>
  </si>
  <si>
    <t>https://www.nseindia.com/live_market/dynaContent/live_watch/option_chain/optionKeys.jsp?symbolCode=201&amp;symbol=BHARATFORG&amp;symbol=BHARATFORG&amp;instrument=-&amp;date=-&amp;segmentLink=17&amp;symbolCount=2&amp;segmentLink=17</t>
  </si>
  <si>
    <t>https://www.nseindia.com/live_market/dynaContent/live_watch/option_chain/optionKeys.jsp?symbolCode=2002&amp;symbol=BHARTIARTL&amp;symbol=BHARTIARTL&amp;instrument=-&amp;date=-&amp;segmentLink=17&amp;symbolCount=2&amp;segmentLink=17</t>
  </si>
  <si>
    <t>https://www.nseindia.com/live_market/dynaContent/live_watch/option_chain/optionKeys.jsp?symbolCode=1252&amp;symbol=BHEL&amp;symbol=BHEL&amp;instrument=-&amp;date=-&amp;segmentLink=17&amp;symbolCount=2&amp;segmentLink=17</t>
  </si>
  <si>
    <t>https://www.nseindia.com/live_market/dynaContent/live_watch/option_chain/optionKeys.jsp?symbolCode=2181&amp;symbol=BIOCON&amp;symbol=BIOCON&amp;instrument=-&amp;date=-&amp;segmentLink=17&amp;symbolCount=2&amp;segmentLink=17</t>
  </si>
  <si>
    <t>https://www.nseindia.com/live_market/dynaContent/live_watch/option_chain/optionKeys.jsp?symbolCode=199&amp;symbol=BPCL&amp;symbol=BPCL&amp;instrument=-&amp;date=-&amp;segmentLink=17&amp;symbolCount=2&amp;segmentLink=17</t>
  </si>
  <si>
    <t>https://www.nseindia.com/live_market/dynaContent/live_watch/option_chain/optionKeys.jsp?symbolCode=761&amp;symbol=BRITANNIA&amp;symbol=BRITANNIA&amp;instrument=-&amp;date=-&amp;segmentLink=17&amp;symbolCount=2&amp;segmentLink=17</t>
  </si>
  <si>
    <t>https://www.nseindia.com/live_market/dynaContent/live_watch/option_chain/optionKeys.jsp?symbolCode=1852&amp;symbol=CADILAHC&amp;symbol=CADILAHC&amp;instrument=-&amp;date=-&amp;segmentLink=17&amp;symbolCount=2&amp;segmentLink=17</t>
  </si>
  <si>
    <t>https://www.nseindia.com/live_market/dynaContent/live_watch/option_chain/optionKeys.jsp?symbolCode=2032&amp;symbol=CANBK&amp;symbol=CANBK&amp;instrument=-&amp;date=-&amp;segmentLink=17&amp;symbolCount=2&amp;segmentLink=17</t>
  </si>
  <si>
    <t>https://www.nseindia.com/live_market/dynaContent/live_watch/option_chain/optionKeys.jsp?symbolCode=760&amp;symbol=CANFINHOME&amp;symbol=CANFINHOME&amp;instrument=-&amp;date=-&amp;segmentLink=17&amp;symbolCount=2&amp;segmentLink=17</t>
  </si>
  <si>
    <t>https://www.nseindia.com/live_market/dynaContent/live_watch/option_chain/optionKeys.jsp?symbolCode=2712&amp;symbol=CAPF&amp;symbol=CAPF&amp;instrument=-&amp;date=-&amp;segmentLink=17&amp;symbolCount=2&amp;segmentLink=17</t>
  </si>
  <si>
    <t>https://www.nseindia.com/live_market/dynaContent/live_watch/option_chain/optionKeys.jsp?symbolCode=8975&amp;symbol=CASTROLIND&amp;symbol=CASTROLIND&amp;instrument=-&amp;date=-&amp;segmentLink=17&amp;symbolCount=2&amp;segmentLink=17</t>
  </si>
  <si>
    <t>https://www.nseindia.com/live_market/dynaContent/live_watch/option_chain/optionKeys.jsp?symbolCode=2711&amp;symbol=CEATLTD&amp;symbol=CEATLTD&amp;instrument=-&amp;date=-&amp;segmentLink=17&amp;symbolCount=2&amp;segmentLink=17</t>
  </si>
  <si>
    <t>https://www.nseindia.com/live_market/dynaContent/live_watch/option_chain/optionKeys.jsp?symbolCode=295&amp;symbol=CENTURYTEX&amp;symbol=CENTURYTEX&amp;instrument=-&amp;date=-&amp;segmentLink=17&amp;symbolCount=2&amp;segmentLink=17</t>
  </si>
  <si>
    <t>https://www.nseindia.com/live_market/dynaContent/live_watch/option_chain/optionKeys.jsp?symbolCode=1245&amp;symbol=CESC&amp;symbol=CESC&amp;instrument=-&amp;date=-&amp;segmentLink=17&amp;symbolCount=2&amp;segmentLink=17</t>
  </si>
  <si>
    <t>https://www.nseindia.com/live_market/dynaContent/live_watch/option_chain/optionKeys.jsp?symbolCode=1241&amp;symbol=CGPOWER&amp;symbol=CGPOWER&amp;instrument=-&amp;date=-&amp;segmentLink=17&amp;symbolCount=2&amp;segmentLink=17</t>
  </si>
  <si>
    <t>https://www.nseindia.com/live_market/dynaContent/live_watch/option_chain/optionKeys.jsp?symbolCode=13723&amp;symbol=EQUITAS&amp;symbol=EQUITAS&amp;instrument=-&amp;date=-&amp;segmentLink=17&amp;symbolCount=2&amp;segmentLink=17</t>
  </si>
  <si>
    <t>https://www.nseindia.com/live_market/dynaContent/live_watch/option_chain/optionKeys.jsp?symbolCode=797&amp;symbol=HDFCBANK&amp;symbol=HDFCBANK&amp;instrument=-&amp;date=-&amp;segmentLink=17&amp;symbolCount=2&amp;segmentLink=17</t>
  </si>
  <si>
    <t>https://www.nseindia.com/live_market/dynaContent/live_watch/option_chain/optionKeys.jsp?symbolCode=795&amp;symbol=HEROMOTOCO&amp;symbol=HEROMOTOCO&amp;instrument=-&amp;date=-&amp;segmentLink=17&amp;symbolCount=2&amp;segmentLink=17</t>
  </si>
  <si>
    <t>https://www.nseindia.com/live_market/dynaContent/live_watch/option_chain/optionKeys.jsp?symbolCode=293&amp;symbol=INDIACEM&amp;symbol=INDIACEM&amp;instrument=-&amp;date=-&amp;segmentLink=17&amp;symbolCount=2&amp;segmentLink=17</t>
  </si>
  <si>
    <t>https://www.nseindia.com/live_market/dynaContent/live_watch/option_chain/optionKeys.jsp?symbolCode=2540&amp;symbol=INDIANB&amp;symbol=INDIANB&amp;instrument=-&amp;date=-&amp;segmentLink=17&amp;symbolCount=2&amp;segmentLink=17</t>
  </si>
  <si>
    <t>https://www.nseindia.com/live_market/dynaContent/live_watch/option_chain/optionKeys.jsp?symbolCode=2264&amp;symbol=JETAIRWAYS&amp;symbol=JETAIRWAYS&amp;instrument=-&amp;date=-&amp;segmentLink=17&amp;symbolCount=2&amp;segmentLink=17</t>
  </si>
  <si>
    <t>https://www.nseindia.com/live_market/dynaContent/live_watch/option_chain/optionKeys.jsp?symbolCode=818&amp;symbol=ITC&amp;symbol=ITC&amp;instrument=-&amp;date=-&amp;segmentLink=17&amp;symbolCount=2&amp;segmentLink=17</t>
  </si>
  <si>
    <t>https://www.nseindia.com/live_market/dynaContent/live_watch/option_chain/optionKeys.jsp?symbolCode=1118&amp;symbol=KOTAKBANK&amp;symbol=KOTAKBANK&amp;instrument=-&amp;date=-&amp;segmentLink=17&amp;symbolCount=2&amp;segmentLink=17</t>
  </si>
  <si>
    <t>https://www.nseindia.com/live_market/dynaContent/live_watch/option_chain/optionKeys.jsp?symbolCode=1826&amp;symbol=KPIT&amp;symbol=KPIT&amp;instrument=-&amp;date=-&amp;segmentLink=17&amp;symbolCount=2&amp;segmentLink=17</t>
  </si>
  <si>
    <t>https://www.nseindia.com/live_market/dynaContent/live_watch/option_chain/optionKeys.jsp?symbolCode=3317&amp;symbol=MANAPPURAM&amp;symbol=MANAPPURAM&amp;instrument=-&amp;date=-&amp;segmentLink=17&amp;symbolCount=2&amp;segmentLink=17</t>
  </si>
  <si>
    <t>https://www.nseindia.com/live_market/dynaContent/live_watch/option_chain/optionKeys.jsp?symbolCode=1385&amp;symbol=MOTHERSUMI&amp;symbol=MOTHERSUMI&amp;instrument=-&amp;date=-&amp;segmentLink=17&amp;symbolCount=2&amp;segmentLink=17</t>
  </si>
  <si>
    <t>https://www.nseindia.com/live_market/dynaContent/live_watch/option_chain/optionKeys.jsp?symbolCode=2729&amp;symbol=NMDC&amp;symbol=NMDC&amp;instrument=-&amp;date=-&amp;segmentLink=17&amp;symbolCount=2&amp;segmentLink=17</t>
  </si>
  <si>
    <t>https://www.nseindia.com/live_market/dynaContent/live_watch/option_chain/optionKeys.jsp?symbolCode=144&amp;symbol=PEL&amp;symbol=PEL&amp;instrument=-&amp;date=-&amp;segmentLink=17&amp;symbolCount=2&amp;segmentLink=17</t>
  </si>
  <si>
    <t>https://www.nseindia.com/live_market/dynaContent/live_watch/option_chain/optionKeys.jsp?symbolCode=104&amp;symbol=RAYMOND&amp;symbol=RAYMOND&amp;instrument=-&amp;date=-&amp;segmentLink=17&amp;symbolCount=2&amp;segmentLink=17</t>
  </si>
  <si>
    <t>https://www.nseindia.com/live_market/dynaContent/live_watch/option_chain/optionKeys.jsp?symbolCode=2714&amp;symbol=RPOWER&amp;symbol=RPOWER&amp;instrument=-&amp;date=-&amp;segmentLink=17&amp;symbolCount=2&amp;segmentLink=17</t>
  </si>
  <si>
    <t>https://www.nseindia.com/live_market/dynaContent/live_watch/option_chain/optionKeys.jsp?symbolCode=1849&amp;symbol=STAR&amp;symbol=STAR&amp;instrument=-&amp;date=-&amp;segmentLink=17&amp;symbolCount=2&amp;segmentLink=17</t>
  </si>
  <si>
    <t>https://www.nseindia.com/live_market/dynaContent/live_watch/option_chain/optionKeys.jsp?symbolCode=1098&amp;symbol=TATAGLOBAL&amp;symbol=TATAGLOBAL&amp;instrument=-&amp;date=-&amp;segmentLink=17&amp;symbolCount=2&amp;segmentLink=17</t>
  </si>
  <si>
    <t>https://www.nseindia.com/live_market/dynaContent/live_watch/option_chain/optionKeys.jsp?symbolCode=2466&amp;symbol=TORNTPOWER&amp;symbol=TORNTPOWER&amp;instrument=-&amp;date=-&amp;segmentLink=17&amp;symbolCount=2&amp;segmentLink=17</t>
  </si>
  <si>
    <t>https://www.nseindia.com/live_market/dynaContent/live_watch/option_chain/optionKeys.jsp?symbolCode=2170&amp;symbol=UPL&amp;symbol=UPL&amp;instrument=-&amp;date=-&amp;segmentLink=17&amp;symbolCount=2&amp;segmentLink=17</t>
  </si>
  <si>
    <t>https://www.nseindia.com/live_market/dynaContent/live_watch/option_chain/optionKeys.jsp?symbolCode=5660&amp;symbol=MCX&amp;symbol=MCX&amp;instrument=-&amp;date=-&amp;segmentLink=17&amp;symbolCount=2&amp;segmentLink=17</t>
  </si>
  <si>
    <t>https://www.nseindia.com/live_market/dynaContent/live_watch/option_chain/optionKeys.jsp?symbolCode=2541&amp;symbol=MINDTREE&amp;symbol=MINDTREE&amp;instrument=-&amp;date=-&amp;segmentLink=17&amp;symbolCount=2&amp;segmentLink=17</t>
  </si>
  <si>
    <t>https://www.nseindia.com/live_market/dynaContent/live_watch/option_chain/optionKeys.jsp?symbolCode=679&amp;symbol=M%26M&amp;symbol=M%26M&amp;instrument=-&amp;date=-&amp;segmentLink=17&amp;symbolCount=2&amp;segmentLink=17</t>
  </si>
  <si>
    <t>https://www.nseindia.com/live_market/dynaContent/live_watch/option_chain/optionKeys.jsp?symbolCode=1988&amp;symbol=LUPIN&amp;symbol=LUPIN&amp;instrument=-&amp;date=-&amp;segmentLink=17&amp;symbolCount=2&amp;segmentLink=17</t>
  </si>
  <si>
    <t>https://www.nseindia.com/live_market/dynaContent/live_watch/option_chain/optionKeys.jsp?symbolCode=946&amp;symbol=LICHSGFIN&amp;symbol=LICHSGFIN&amp;instrument=-&amp;date=-&amp;segmentLink=17&amp;symbolCount=2&amp;segmentLink=17</t>
  </si>
  <si>
    <t>https://www.nseindia.com/live_market/dynaContent/live_watch/option_chain/optionKeys.jsp?symbolCode=3061&amp;symbol=JUBLFOOD&amp;symbol=JUBLFOOD&amp;instrument=-&amp;date=-&amp;segmentLink=17&amp;symbolCount=2&amp;segmentLink=17</t>
  </si>
  <si>
    <t>https://www.nseindia.com/live_market/dynaContent/live_watch/option_chain/optionKeys.jsp?symbolCode=180&amp;symbol=INFY&amp;symbol=INFY&amp;instrument=-&amp;date=-&amp;segmentLink=17&amp;symbolCount=2&amp;segmentLink=17</t>
  </si>
  <si>
    <t>https://www.nseindia.com/live_market/dynaContent/live_watch/option_chain/optionKeys.jsp?symbolCode=673&amp;symbol=IFCI&amp;symbol=IFCI&amp;instrument=-&amp;date=-&amp;segmentLink=17&amp;symbolCount=2&amp;segmentLink=17</t>
  </si>
  <si>
    <t>https://www.nseindia.com/live_market/dynaContent/live_watch/option_chain/optionKeys.jsp?symbolCode=7057&amp;symbol=IBULHSGFIN&amp;symbol=IBULHSGFIN&amp;instrument=-&amp;date=-&amp;segmentLink=17&amp;symbolCount=2&amp;segmentLink=17</t>
  </si>
  <si>
    <t>https://www.nseindia.com/live_market/dynaContent/live_watch/option_chain/optionKeys.jsp?symbolCode=1231&amp;symbol=HINDZINC&amp;symbol=HINDZINC&amp;instrument=-&amp;date=-&amp;segmentLink=17&amp;symbolCount=2&amp;segmentLink=17</t>
  </si>
  <si>
    <t>https://www.nseindia.com/live_market/dynaContent/live_watch/option_chain/optionKeys.jsp?symbolCode=1828&amp;symbol=HCLTECH&amp;symbol=HCLTECH&amp;instrument=-&amp;date=-&amp;segmentLink=17&amp;symbolCount=2&amp;segmentLink=17</t>
  </si>
  <si>
    <t>https://www.nseindia.com/live_market/dynaContent/live_watch/option_chain/optionKeys.jsp?symbolCode=1853&amp;symbol=GLENMARK&amp;symbol=GLENMARK&amp;instrument=-&amp;date=-&amp;segmentLink=17&amp;symbolCount=2&amp;segmentLink=17</t>
  </si>
  <si>
    <t>https://www.nseindia.com/live_market/dynaContent/live_watch/option_chain/optionKeys.jsp?symbolCode=251&amp;symbol=DRREDDY&amp;symbol=DRREDDY&amp;instrument=-&amp;date=-&amp;segmentLink=17&amp;symbolCount=2&amp;segmentLink=17</t>
  </si>
  <si>
    <t>https://www.nseindia.com/live_market/dynaContent/live_watch/option_chain/optionKeys.jsp?symbolCode=173&amp;symbol=CUMMINSIND&amp;symbol=CUMMINSIND&amp;instrument=-&amp;date=-&amp;segmentLink=17&amp;symbolCount=2&amp;segmentLink=17</t>
  </si>
  <si>
    <t>https://www.nseindia.com/live_market/dynaContent/live_watch/option_chain/optionKeys.jsp?symbolCode=3691&amp;symbol=COALINDIA&amp;symbol=COALINDIA&amp;instrument=-&amp;date=-&amp;segmentLink=17&amp;symbolCount=2&amp;segmentLink=17</t>
  </si>
  <si>
    <t>https://www.nseindia.com/live_market/dynaContent/live_watch/option_chain/optionKeys.jsp?symbolCode=792&amp;symbol=CIPLA&amp;symbol=CIPLA&amp;instrument=-&amp;date=-&amp;segmentLink=17&amp;symbolCount=2&amp;segmentLink=17</t>
  </si>
  <si>
    <t>https://www.nseindia.com/live_market/dynaContent/live_watch/option_chain/optionKeys.jsp?symbolCode=2622&amp;symbol=DLF&amp;symbol=DLF&amp;instrument=-&amp;date=-&amp;segmentLink=17&amp;symbolCount=2&amp;segmentLink=17</t>
  </si>
  <si>
    <t>https://www.nseindia.com/live_market/dynaContent/live_watch/option_chain/optionKeys.jsp?symbolCode=2296&amp;symbol=GRANULES&amp;symbol=GRANULES&amp;instrument=-&amp;date=-&amp;segmentLink=17&amp;symbolCount=2&amp;segmentLink=17</t>
  </si>
  <si>
    <t>https://www.nseindia.com/live_market/dynaContent/live_watch/option_chain/optionKeys.jsp?symbolCode=2130&amp;symbol=GODREJIND&amp;symbol=GODREJIND&amp;instrument=-&amp;date=-&amp;segmentLink=17&amp;symbolCount=2&amp;segmentLink=17</t>
  </si>
  <si>
    <t>https://www.nseindia.com/live_market/dynaContent/live_watch/option_chain/optionKeys.jsp?symbolCode=940&amp;symbol=DHFL&amp;symbol=DHFL&amp;instrument=-&amp;date=-&amp;segmentLink=17&amp;symbolCount=2&amp;segmentLink=17</t>
  </si>
  <si>
    <t>https://www.nseindia.com/live_market/dynaContent/live_watch/option_chain/optionKeys.jsp?symbolCode=2132&amp;symbol=DIVISLAB&amp;symbol=DIVISLAB&amp;instrument=-&amp;date=-&amp;segmentLink=17&amp;symbolCount=2&amp;segmentLink=17</t>
  </si>
  <si>
    <t>https://www.nseindia.com/live_market/dynaContent/live_watch/option_chain/optionKeys.jsp?symbolCode=798&amp;symbol=HDFC&amp;symbol=HDFC&amp;instrument=-&amp;date=-&amp;segmentLink=17&amp;symbolCount=2&amp;segmentLink=17</t>
  </si>
  <si>
    <t>https://www.nseindia.com/live_market/dynaContent/live_watch/option_chain/optionKeys.jsp?symbolCode=1931&amp;symbol=HAVELLS&amp;symbol=HAVELLS&amp;instrument=-&amp;date=-&amp;segmentLink=17&amp;symbolCount=2&amp;segmentLink=17</t>
  </si>
  <si>
    <t>https://www.nseindia.com/live_market/dynaContent/live_watch/option_chain/optionKeys.jsp?symbolCode=1234&amp;symbol=GRASIM&amp;symbol=GRASIM&amp;instrument=-&amp;date=-&amp;segmentLink=17&amp;symbolCount=2&amp;segmentLink=17</t>
  </si>
  <si>
    <t>https://www.nseindia.com/live_market/dynaContent/live_watch/option_chain/optionKeys.jsp?symbolCode=309&amp;symbol=FEDERALBNK&amp;symbol=FEDERALBNK&amp;instrument=-&amp;date=-&amp;segmentLink=17&amp;symbolCount=2&amp;segmentLink=17</t>
  </si>
  <si>
    <t>https://www.nseindia.com/live_market/dynaContent/live_watch/option_chain/optionKeys.jsp?symbolCode=1232&amp;symbol=HINDUNILVR&amp;symbol=HINDUNILVR&amp;instrument=-&amp;date=-&amp;segmentLink=17&amp;symbolCount=2&amp;segmentLink=17</t>
  </si>
  <si>
    <t>https://www.nseindia.com/live_market/dynaContent/live_watch/option_chain/optionKeys.jsp?symbolCode=1606&amp;symbol=ICICIBANK&amp;symbol=ICICIBANK&amp;instrument=-&amp;date=-&amp;segmentLink=17&amp;symbolCount=2&amp;segmentLink=17</t>
  </si>
  <si>
    <t>https://www.nseindia.com/live_market/dynaContent/live_watch/option_chain/optionKeys.jsp?symbolCode=756&amp;symbol=IDBI&amp;symbol=IDBI&amp;instrument=-&amp;date=-&amp;segmentLink=17&amp;symbolCount=2&amp;segmentLink=17</t>
  </si>
  <si>
    <t>https://www.nseindia.com/live_market/dynaContent/live_watch/option_chain/optionKeys.jsp?symbolCode=2548&amp;symbol=IDEA&amp;symbol=IDEA&amp;instrument=-&amp;date=-&amp;segmentLink=17&amp;symbolCount=2&amp;segmentLink=17</t>
  </si>
  <si>
    <t>https://www.nseindia.com/live_market/dynaContent/live_watch/option_chain/optionKeys.jsp?symbolCode=13160&amp;symbol=IDFCBANK&amp;symbol=IDFCBANK&amp;instrument=-&amp;date=-&amp;segmentLink=17&amp;symbolCount=2&amp;segmentLink=17</t>
  </si>
  <si>
    <t>https://www.nseindia.com/live_market/dynaContent/live_watch/option_chain/optionKeys.jsp?symbolCode=2314&amp;symbol=IDFC&amp;symbol=IDFC&amp;instrument=-&amp;date=-&amp;segmentLink=17&amp;symbolCount=2&amp;segmentLink=17</t>
  </si>
  <si>
    <t>https://www.nseindia.com/live_market/dynaContent/live_watch/option_chain/optionKeys.jsp?symbolCode=13226&amp;symbol=INDIGO&amp;symbol=INDIGO&amp;instrument=-&amp;date=-&amp;segmentLink=17&amp;symbolCount=2&amp;segmentLink=17</t>
  </si>
  <si>
    <t>https://www.nseindia.com/live_market/dynaContent/live_watch/option_chain/optionKeys.jsp?symbolCode=1656&amp;symbol=INDUSINDBK&amp;symbol=INDUSINDBK&amp;instrument=-&amp;date=-&amp;segmentLink=17&amp;symbolCount=2&amp;segmentLink=17</t>
  </si>
  <si>
    <t>https://www.nseindia.com/live_market/dynaContent/live_watch/option_chain/optionKeys.jsp?symbolCode=13663&amp;symbol=INFIBEAM&amp;symbol=INFIBEAM&amp;instrument=-&amp;date=-&amp;segmentLink=17&amp;symbolCount=2&amp;segmentLink=17</t>
  </si>
  <si>
    <t>https://www.nseindia.com/live_market/dynaContent/live_watch/option_chain/optionKeys.jsp?symbolCode=6258&amp;symbol=INFRATEL&amp;symbol=INFRATEL&amp;instrument=-&amp;date=-&amp;segmentLink=17&amp;symbolCount=2&amp;segmentLink=17</t>
  </si>
  <si>
    <t>https://www.nseindia.com/live_market/dynaContent/live_watch/option_chain/optionKeys.jsp?symbolCode=224&amp;symbol=ESCORTS&amp;symbol=ESCORTS&amp;instrument=-&amp;date=-&amp;segmentLink=17&amp;symbolCount=2&amp;segmentLink=17</t>
  </si>
  <si>
    <t>https://www.nseindia.com/live_market/dynaContent/live_watch/option_chain/optionKeys.jsp?symbolCode=221&amp;symbol=HINDPETRO&amp;symbol=HINDPETRO&amp;instrument=-&amp;date=-&amp;segmentLink=17&amp;symbolCount=2&amp;segmentLink=17</t>
  </si>
  <si>
    <t>https://www.nseindia.com/live_market/dynaContent/live_watch/option_chain/optionKeys.jsp?symbolCode=1230&amp;symbol=HINDALCO&amp;symbol=HINDALCO&amp;instrument=-&amp;date=-&amp;segmentLink=17&amp;symbolCount=2&amp;segmentLink=17</t>
  </si>
  <si>
    <t>https://www.nseindia.com/live_market/dynaContent/live_watch/option_chain/optionKeys.jsp?symbolCode=2020&amp;symbol=HEXAWARE&amp;symbol=HEXAWARE&amp;instrument=-&amp;date=-&amp;segmentLink=17&amp;symbolCount=2&amp;segmentLink=17</t>
  </si>
  <si>
    <t>https://www.nseindia.com/live_market/dynaContent/live_watch/option_chain/optionKeys.jsp?symbolCode=408&amp;symbol=HCC&amp;symbol=HCC&amp;instrument=-&amp;date=-&amp;segmentLink=17&amp;symbolCount=2&amp;segmentLink=17</t>
  </si>
  <si>
    <t>https://www.nseindia.com/live_market/dynaContent/live_watch/option_chain/optionKeys.jsp?symbolCode=854&amp;symbol=IOC&amp;symbol=IOC&amp;instrument=-&amp;date=-&amp;segmentLink=17&amp;symbolCount=2&amp;segmentLink=17</t>
  </si>
  <si>
    <t>https://www.nseindia.com/live_market/dynaContent/live_watch/option_chain/optionKeys.jsp?symbolCode=2724&amp;symbol=IRB&amp;symbol=IRB&amp;instrument=-&amp;date=-&amp;segmentLink=17&amp;symbolCount=2&amp;segmentLink=17</t>
  </si>
  <si>
    <t>https://www.nseindia.com/live_market/dynaContent/live_watch/option_chain/optionKeys.jsp?symbolCode=1986&amp;symbol=JISLJALEQS&amp;symbol=JISLJALEQS&amp;instrument=-&amp;date=-&amp;segmentLink=17&amp;symbolCount=2&amp;segmentLink=17</t>
  </si>
  <si>
    <t>https://www.nseindia.com/live_market/dynaContent/live_watch/option_chain/optionKeys.jsp?symbolCode=2198&amp;symbol=JPASSOCIAT&amp;symbol=JPASSOCIAT&amp;instrument=-&amp;date=-&amp;segmentLink=17&amp;symbolCount=2&amp;segmentLink=17</t>
  </si>
  <si>
    <t>https://www.nseindia.com/live_market/dynaContent/live_watch/option_chain/optionKeys.jsp?symbolCode=2266&amp;symbol=JSWSTEEL&amp;symbol=JSWSTEEL&amp;instrument=-&amp;date=-&amp;segmentLink=17&amp;symbolCount=2&amp;segmentLink=17</t>
  </si>
  <si>
    <t>https://www.nseindia.com/live_market/dynaContent/live_watch/option_chain/optionKeys.jsp?symbolCode=6951&amp;symbol=JUSTDIAL&amp;symbol=JUSTDIAL&amp;instrument=-&amp;date=-&amp;segmentLink=17&amp;symbolCount=2&amp;segmentLink=17</t>
  </si>
  <si>
    <t>https://www.nseindia.com/live_market/dynaContent/live_watch/option_chain/optionKeys.jsp?symbolCode=2143&amp;symbol=MARUTI&amp;symbol=MARUTI&amp;instrument=-&amp;date=-&amp;segmentLink=17&amp;symbolCount=2&amp;segmentLink=17</t>
  </si>
  <si>
    <t>https://www.nseindia.com/live_market/dynaContent/live_watch/option_chain/optionKeys.jsp?symbolCode=4732&amp;symbol=MUTHOOTFIN&amp;symbol=MUTHOOTFIN&amp;instrument=-&amp;date=-&amp;segmentLink=17&amp;symbolCount=2&amp;segmentLink=17</t>
  </si>
  <si>
    <t>https://www.nseindia.com/live_market/dynaContent/live_watch/option_chain/optionKeys.jsp?symbolCode=1789&amp;symbol=NATIONALUM&amp;symbol=NATIONALUM&amp;instrument=-&amp;date=-&amp;segmentLink=17&amp;symbolCount=2&amp;segmentLink=17</t>
  </si>
  <si>
    <t>2.5,5</t>
  </si>
  <si>
    <t>https://www.nseindia.com/live_market/dynaContent/live_watch/option_chain/optionKeys.jsp?symbolCode=5846&amp;symbol=NBCC&amp;symbol=NBCC&amp;instrument=-&amp;date=-&amp;segmentLink=17&amp;symbolCount=2&amp;segmentLink=17</t>
  </si>
  <si>
    <t>https://www.nseindia.com/live_market/dynaContent/live_watch/option_chain/optionKeys.jsp?symbolCode=917&amp;symbol=NCC&amp;symbol=NCC&amp;instrument=-&amp;date=-&amp;segmentLink=17&amp;symbolCount=2&amp;segmentLink=17</t>
  </si>
  <si>
    <t>https://www.nseindia.com/live_market/dynaContent/live_watch/option_chain/optionKeys.jsp?symbolCode=2902&amp;symbol=NHPC&amp;symbol=NHPC&amp;instrument=-&amp;date=-&amp;segmentLink=17&amp;symbolCount=2&amp;segmentLink=17</t>
  </si>
  <si>
    <t>https://www.nseindia.com/live_market/dynaContent/live_watch/option_chain/optionKeys.jsp?symbolCode=1270&amp;symbol=RELCAPITAL&amp;symbol=RELCAPITAL&amp;instrument=-&amp;date=-&amp;segmentLink=17&amp;symbolCount=2&amp;segmentLink=17</t>
  </si>
  <si>
    <t>https://www.nseindia.com/live_market/dynaContent/live_watch/option_chain/optionKeys.jsp?symbolCode=242&amp;symbol=RELIANCE&amp;symbol=RELIANCE&amp;instrument=-&amp;date=-&amp;segmentLink=17&amp;symbolCount=2&amp;segmentLink=17</t>
  </si>
  <si>
    <t>https://www.nseindia.com/live_market/dynaContent/live_watch/option_chain/optionKeys.jsp?symbolCode=303&amp;symbol=TATACHEM&amp;symbol=TATACHEM&amp;instrument=-&amp;date=-&amp;segmentLink=17&amp;symbolCount=2&amp;segmentLink=17</t>
  </si>
  <si>
    <t>https://www.nseindia.com/live_market/dynaContent/live_watch/option_chain/optionKeys.jsp?symbolCode=641&amp;symbol=TATACOMM&amp;symbol=TATACOMM&amp;instrument=-&amp;date=-&amp;segmentLink=17&amp;symbolCount=2&amp;segmentLink=17</t>
  </si>
  <si>
    <t>what do I want from the sheet</t>
  </si>
  <si>
    <t>%change in price</t>
  </si>
  <si>
    <t>IV of the option with max OI change</t>
  </si>
  <si>
    <t>based on this SD , PREM OF OPTIONS NEAR THE SD LEVEL</t>
  </si>
  <si>
    <t>https://www.nseindia.com/live_market/dynaContent/live_watch/option_chain/optionKeys.jsp?symbolCode=1105&amp;symbol=ZEEL&amp;symbol=ZEEL&amp;instrument=-&amp;date=-&amp;segmentLink=17&amp;symbolCount=2&amp;segmentLink=17</t>
  </si>
  <si>
    <t>https://www.nseindia.com/live_market/dynaContent/live_watch/option_chain/optionKeys.jsp?symbolCode=2304&amp;symbol=YESBANK&amp;symbol=YESBANK&amp;instrument=-&amp;date=-&amp;segmentLink=17&amp;symbolCount=2&amp;segmentLink=17</t>
  </si>
  <si>
    <t>https://www.nseindia.com/live_market/dynaContent/live_watch/option_chain/optionKeys.jsp?symbolCode=1863&amp;symbol=WOCKPHARMA&amp;symbol=WOCKPHARMA&amp;instrument=-&amp;date=-&amp;segmentLink=17&amp;symbolCount=2&amp;segmentLink=17</t>
  </si>
  <si>
    <t>https://www.nseindia.com/live_market/dynaContent/live_watch/option_chain/optionKeys.jsp?symbolCode=231&amp;symbol=VOLTAS&amp;symbol=VOLTAS&amp;instrument=-&amp;date=-&amp;segmentLink=17&amp;symbolCount=2&amp;segmentLink=17</t>
  </si>
  <si>
    <t>https://www.nseindia.com/live_market/dynaContent/live_watch/option_chain/optionKeys.jsp?symbolCode=624&amp;symbol=WIPRO&amp;symbol=WIPRO&amp;instrument=-&amp;date=-&amp;segmentLink=17&amp;symbolCount=2&amp;segmentLink=17</t>
  </si>
  <si>
    <t>https://www.nseindia.com/live_market/dynaContent/live_watch/option_chain/optionKeys.jsp?symbolCode=237&amp;symbol=VEDL&amp;symbol=VEDL&amp;instrument=-&amp;date=-&amp;segmentLink=17&amp;symbolCount=2&amp;segmentLink=17</t>
  </si>
  <si>
    <t>https://www.nseindia.com/live_market/dynaContent/live_watch/option_chain/optionKeys.jsp?symbolCode=2025&amp;symbol=UNIONBANK&amp;symbol=UNIONBANK&amp;instrument=-&amp;date=-&amp;segmentLink=17&amp;symbolCount=2&amp;segmentLink=17</t>
  </si>
  <si>
    <t>https://www.nseindia.com/live_market/dynaContent/live_watch/option_chain/optionKeys.jsp?symbolCode=1900&amp;symbol=TVSMOTOR&amp;symbol=TVSMOTOR&amp;instrument=-&amp;date=-&amp;segmentLink=17&amp;symbolCount=2&amp;segmentLink=17</t>
  </si>
  <si>
    <t>https://www.nseindia.com/live_market/dynaContent/live_watch/option_chain/optionKeys.jsp?symbolCode=2772&amp;symbol=UBL&amp;symbol=UBL&amp;instrument=-&amp;date=-&amp;segmentLink=17&amp;symbolCount=2&amp;segmentLink=17</t>
  </si>
  <si>
    <t>https://www.nseindia.com/live_market/dynaContent/live_watch/option_chain/optionKeys.jsp?symbolCode=13773&amp;symbol=UJJIVAN&amp;symbol=UJJIVAN&amp;instrument=-&amp;date=-&amp;segmentLink=17&amp;symbolCount=2&amp;segmentLink=17</t>
  </si>
  <si>
    <t>https://www.nseindia.com/live_market/dynaContent/live_watch/option_chain/optionKeys.jsp?symbolCode=2210&amp;symbol=ULTRACEMCO&amp;symbol=ULTRACEMCO&amp;instrument=-&amp;date=-&amp;segmentLink=17&amp;symbolCount=2&amp;segmentLink=17</t>
  </si>
  <si>
    <t>https://www.nseindia.com/live_market/dynaContent/live_watch/option_chain/optionKeys.jsp?symbolCode=2789&amp;symbol=TATAMTRDVR&amp;symbol=TATAMTRDVR&amp;instrument=-&amp;date=-&amp;segmentLink=17&amp;symbolCount=2&amp;segmentLink=17</t>
  </si>
  <si>
    <t>https://www.nseindia.com/live_market/dynaContent/live_watch/option_chain/optionKeys.jsp?symbolCode=590&amp;symbol=TATAPOWER&amp;symbol=TATAPOWER&amp;instrument=-&amp;date=-&amp;segmentLink=17&amp;symbolCount=2&amp;segmentLink=17</t>
  </si>
  <si>
    <t>https://www.nseindia.com/live_market/dynaContent/live_watch/option_chain/optionKeys.jsp?symbolCode=234&amp;symbol=TATASTEEL&amp;symbol=TATASTEEL&amp;instrument=-&amp;date=-&amp;segmentLink=17&amp;symbolCount=2&amp;segmentLink=17</t>
  </si>
  <si>
    <t>https://www.nseindia.com/live_market/dynaContent/live_watch/option_chain/optionKeys.jsp?symbolCode=2212&amp;symbol=TCS&amp;symbol=TCS&amp;instrument=-&amp;date=-&amp;segmentLink=17&amp;symbolCount=2&amp;segmentLink=17</t>
  </si>
  <si>
    <t>https://www.nseindia.com/live_market/dynaContent/live_watch/option_chain/optionKeys.jsp?symbolCode=2421&amp;symbol=TECHM&amp;symbol=TECHM&amp;instrument=-&amp;date=-&amp;segmentLink=17&amp;symbolCount=2&amp;segmentLink=17</t>
  </si>
  <si>
    <t>https://www.nseindia.com/live_market/dynaContent/live_watch/option_chain/optionKeys.jsp?symbolCode=233&amp;symbol=TITAN&amp;symbol=TITAN&amp;instrument=-&amp;date=-&amp;segmentLink=17&amp;symbolCount=2&amp;segmentLink=17</t>
  </si>
  <si>
    <t>https://www.nseindia.com/live_market/dynaContent/live_watch/option_chain/optionKeys.jsp?symbolCode=2523&amp;symbol=TV18BRDCST&amp;symbol=TV18BRDCST&amp;instrument=-&amp;date=-&amp;segmentLink=17&amp;symbolCount=2&amp;segmentLink=17</t>
  </si>
  <si>
    <t>https://www.nseindia.com/live_market/dynaContent/live_watch/option_chain/optionKeys.jsp?symbolCode=2348&amp;symbol=PVR&amp;symbol=PVR&amp;instrument=-&amp;date=-&amp;segmentLink=17&amp;symbolCount=2&amp;segmentLink=17</t>
  </si>
  <si>
    <t>https://www.nseindia.com/live_market/dynaContent/live_watch/option_chain/optionKeys.jsp?symbolCode=14160&amp;symbol=RBLBANK&amp;symbol=RBLBANK&amp;instrument=-&amp;date=-&amp;segmentLink=17&amp;symbolCount=2&amp;segmentLink=17</t>
  </si>
  <si>
    <t>https://www.nseindia.com/live_market/dynaContent/live_watch/option_chain/optionKeys.jsp?symbolCode=2367&amp;symbol=RCOM&amp;symbol=RCOM&amp;instrument=-&amp;date=-&amp;segmentLink=17&amp;symbolCount=2&amp;segmentLink=17</t>
  </si>
  <si>
    <t>https://www.nseindia.com/live_market/dynaContent/live_watch/option_chain/optionKeys.jsp?symbolCode=2733&amp;symbol=RECLTD&amp;symbol=RECLTD&amp;instrument=-&amp;date=-&amp;segmentLink=17&amp;symbolCount=2&amp;segmentLink=17</t>
  </si>
  <si>
    <t>https://www.nseindia.com/live_market/dynaContent/live_watch/option_chain/optionKeys.jsp?symbolCode=467&amp;symbol=ONGC&amp;symbol=ONGC&amp;instrument=-&amp;date=-&amp;segmentLink=17&amp;symbolCount=2&amp;segmentLink=17</t>
  </si>
  <si>
    <t>https://www.nseindia.com/live_market/dynaContent/live_watch/option_chain/optionKeys.jsp?symbolCode=787&amp;symbol=DABUR&amp;symbol=DABUR&amp;instrument=-&amp;date=-&amp;segmentLink=17&amp;symbolCount=2&amp;segmentLink=17</t>
  </si>
  <si>
    <t>https://www.nseindia.com/live_market/dynaContent/live_watch/option_chain/optionKeys.jsp?symbolCode=2577&amp;symbol=DISHTV&amp;symbol=DISHTV&amp;instrument=-&amp;date=-&amp;segmentLink=17&amp;symbolCount=2&amp;segmentLink=17</t>
  </si>
  <si>
    <t>https://www.nseindia.com/live_market/dynaContent/live_watch/option_chain/optionKeys.jsp?symbolCode=449&amp;symbol=EICHERMOT&amp;symbol=EICHERMOT&amp;instrument=-&amp;date=-&amp;segmentLink=17&amp;symbolCount=2&amp;segmentLink=17</t>
  </si>
  <si>
    <t>https://www.nseindia.com/live_market/dynaContent/live_watch/option_chain/optionKeys.jsp?symbolCode=1630&amp;symbol=ENGINERSIN&amp;symbol=ENGINERSIN&amp;instrument=-&amp;date=-&amp;segmentLink=17&amp;symbolCount=2&amp;segmentLink=17</t>
  </si>
  <si>
    <t>https://www.nseindia.com/live_market/dynaContent/live_watch/option_chain/optionKeys.jsp?symbolCode=1594&amp;symbol=GAIL&amp;symbol=GAIL&amp;instrument=-&amp;date=-&amp;segmentLink=17&amp;symbolCount=2&amp;segmentLink=17</t>
  </si>
  <si>
    <t>https://www.nseindia.com/live_market/dynaContent/live_watch/option_chain/optionKeys.jsp?symbolCode=2419&amp;symbol=GMRINFRA&amp;symbol=GMRINFRA&amp;instrument=-&amp;date=-&amp;segmentLink=17&amp;symbolCount=2&amp;segmentLink=17</t>
  </si>
  <si>
    <t>https://www.nseindia.com/live_market/dynaContent/live_watch/option_chain/optionKeys.jsp?symbolCode=1204&amp;symbol=GODFRYPHLP&amp;symbol=GODFRYPHLP&amp;instrument=-&amp;date=-&amp;segmentLink=17&amp;symbolCount=2&amp;segmentLink=17</t>
  </si>
  <si>
    <t>https://www.nseindia.com/live_market/dynaContent/live_watch/option_chain/optionKeys.jsp?symbolCode=1983&amp;symbol=GODREJCP&amp;symbol=GODREJCP&amp;instrument=-&amp;date=-&amp;segmentLink=17&amp;symbolCount=2&amp;segmentLink=17</t>
  </si>
  <si>
    <t>https://www.nseindia.com/live_market/dynaContent/live_watch/option_chain/optionKeys.jsp?symbolCode=1233&amp;symbol=GSFC&amp;symbol=GSFC&amp;instrument=-&amp;date=-&amp;segmentLink=17&amp;symbolCount=2&amp;segmentLink=17</t>
  </si>
  <si>
    <t>https://www.nseindia.com/live_market/dynaContent/live_watch/option_chain/optionKeys.jsp?symbolCode=2164&amp;symbol=IGL&amp;symbol=IGL&amp;instrument=-&amp;date=-&amp;segmentLink=17&amp;symbolCount=2&amp;segmentLink=17</t>
  </si>
  <si>
    <t>https://www.nseindia.com/live_market/dynaContent/live_watch/option_chain/optionKeys.jsp?symbolCode=5123&amp;symbol=L%26TFH&amp;symbol=L%26TFH&amp;instrument=-&amp;date=-&amp;segmentLink=17&amp;symbolCount=2&amp;segmentLink=17</t>
  </si>
  <si>
    <t>https://www.nseindia.com/live_market/dynaContent/live_watch/option_chain/optionKeys.jsp?symbolCode=2658&amp;symbol=KSCL&amp;symbol=KSCL&amp;instrument=-&amp;date=-&amp;segmentLink=17&amp;symbolCount=2&amp;segmentLink=17</t>
  </si>
  <si>
    <t>https://www.nseindia.com/live_market/dynaContent/live_watch/option_chain/optionKeys.jsp?symbolCode=1884&amp;symbol=KTKBANK&amp;symbol=KTKBANK&amp;instrument=-&amp;date=-&amp;segmentLink=17&amp;symbolCount=2&amp;segmentLink=17</t>
  </si>
  <si>
    <t>https://www.nseindia.com/live_market/dynaContent/live_watch/option_chain/optionKeys.jsp?symbolCode=2249&amp;symbol=NTPC&amp;symbol=NTPC&amp;instrument=-&amp;date=-&amp;segmentLink=17&amp;symbolCount=2&amp;segmentLink=17</t>
  </si>
  <si>
    <t>https://www.nseindia.com/live_market/dynaContent/live_watch/option_chain/optionKeys.jsp?symbolCode=141&amp;symbol=ORIENTBANK&amp;symbol=ORIENTBANK&amp;instrument=-&amp;date=-&amp;segmentLink=17&amp;symbolCount=2&amp;segmentLink=17</t>
  </si>
  <si>
    <t>https://www.nseindia.com/live_market/dynaContent/live_watch/option_chain/optionKeys.jsp?symbolCode=6253&amp;symbol=PCJEWELLER&amp;symbol=PCJEWELLER&amp;instrument=-&amp;date=-&amp;segmentLink=17&amp;symbolCount=2&amp;segmentLink=17</t>
  </si>
  <si>
    <t>https://www.nseindia.com/live_market/dynaContent/live_watch/option_chain/optionKeys.jsp?symbolCode=2178&amp;symbol=PETRONET&amp;symbol=PETRONET&amp;instrument=-&amp;date=-&amp;segmentLink=17&amp;symbolCount=2&amp;segmentLink=17</t>
  </si>
  <si>
    <t>https://www.nseindia.com/live_market/dynaContent/live_watch/option_chain/optionKeys.jsp?symbolCode=2536&amp;symbol=PFC&amp;symbol=PFC&amp;instrument=-&amp;date=-&amp;segmentLink=17&amp;symbolCount=2&amp;segmentLink=17</t>
  </si>
  <si>
    <t>https://www.nseindia.com/live_market/dynaContent/live_watch/option_chain/optionKeys.jsp?symbolCode=719&amp;symbol=PIDILITIND&amp;symbol=PIDILITIND&amp;instrument=-&amp;date=-&amp;segmentLink=17&amp;symbolCount=2&amp;segmentLink=17</t>
  </si>
  <si>
    <t>https://www.nseindia.com/live_market/dynaContent/live_watch/option_chain/optionKeys.jsp?symbolCode=2009&amp;symbol=PNB&amp;symbol=PNB&amp;instrument=-&amp;date=-&amp;segmentLink=17&amp;symbolCount=2&amp;segmentLink=17</t>
  </si>
  <si>
    <t>https://www.nseindia.com/live_market/dynaContent/live_watch/option_chain/optionKeys.jsp?symbolCode=2660&amp;symbol=POWERGRID&amp;symbol=POWERGRID&amp;instrument=-&amp;date=-&amp;segmentLink=17&amp;symbolCount=2&amp;segmentLink=17</t>
  </si>
  <si>
    <t>https://www.nseindia.com/live_market/dynaContent/live_watch/option_chain/optionKeys.jsp?symbolCode=2179&amp;symbol=PTC&amp;symbol=PTC&amp;instrument=-&amp;date=-&amp;segmentLink=17&amp;symbolCount=2&amp;segmentLink=17</t>
  </si>
  <si>
    <t>https://www.nseindia.com/live_market/dynaContent/live_watch/option_chain/optionKeys.jsp?symbolCode=746&amp;symbol=SAIL&amp;symbol=SAIL&amp;instrument=-&amp;date=-&amp;segmentLink=17&amp;symbolCount=2&amp;segmentLink=17</t>
  </si>
  <si>
    <t>https://www.nseindia.com/live_market/dynaContent/live_watch/option_chain/optionKeys.jsp?symbolCode=238&amp;symbol=SBIN&amp;symbol=SBIN&amp;instrument=-&amp;date=-&amp;segmentLink=17&amp;symbolCount=2&amp;segmentLink=17</t>
  </si>
  <si>
    <t>https://www.nseindia.com/live_market/dynaContent/live_watch/option_chain/optionKeys.jsp?symbolCode=619&amp;symbol=SIEMENS&amp;symbol=SIEMENS&amp;instrument=-&amp;date=-&amp;segmentLink=17&amp;symbolCount=2&amp;segmentLink=17</t>
  </si>
  <si>
    <t>https://www.nseindia.com/live_market/dynaContent/live_watch/option_chain/optionKeys.jsp?symbolCode=1684&amp;symbol=SOUTHBANK&amp;symbol=SOUTHBANK&amp;instrument=-&amp;date=-&amp;segmentLink=17&amp;symbolCount=2&amp;segmentLink=17</t>
  </si>
  <si>
    <t>https://www.nseindia.com/live_market/dynaContent/live_watch/option_chain/optionKeys.jsp?symbolCode=581&amp;symbol=SREINFRA&amp;symbol=SREINFRA&amp;instrument=-&amp;date=-&amp;segmentLink=17&amp;symbolCount=2&amp;segmentLink=17</t>
  </si>
  <si>
    <t>https://www.nseindia.com/live_market/dynaContent/live_watch/option_chain/optionKeys.jsp?symbolCode=323&amp;symbol=SRF&amp;symbol=SRF&amp;instrument=-&amp;date=-&amp;segmentLink=17&amp;symbolCount=2&amp;segmentLink=17</t>
  </si>
  <si>
    <t>https://www.nseindia.com/live_market/dynaContent/live_watch/option_chain/optionKeys.jsp?symbolCode=1464&amp;symbol=SRTRANSFIN&amp;symbol=SRTRANSFIN&amp;instrument=-&amp;date=-&amp;segmentLink=17&amp;symbolCount=2&amp;segmentLink=17</t>
  </si>
  <si>
    <t>https://www.nseindia.com/live_market/dynaContent/live_watch/option_chain/optionKeys.jsp?symbolCode=370&amp;symbol=SUNPHARMA&amp;symbol=SUNPHARMA&amp;instrument=-&amp;date=-&amp;segmentLink=17&amp;symbolCount=2&amp;segmentLink=17</t>
  </si>
  <si>
    <t>https://www.nseindia.com/live_market/dynaContent/live_watch/option_chain/optionKeys.jsp?symbolCode=2396&amp;symbol=SUNTV&amp;symbol=SUNTV&amp;instrument=-&amp;date=-&amp;segmentLink=17&amp;symbolCount=2&amp;segmentLink=17</t>
  </si>
  <si>
    <t>https://www.nseindia.com/live_market/dynaContent/live_watch/option_chain/optionKeys.jsp?symbolCode=2328&amp;symbol=SUZLON&amp;symbol=SUZLON&amp;instrument=-&amp;date=-&amp;segmentLink=17&amp;symbolCount=2&amp;segmentLink=17</t>
  </si>
  <si>
    <t>https://www.nseindia.com/live_market/dynaContent/live_watch/option_chain/optionKeys.jsp?symbolCode=1837&amp;symbol=SYNDIBANK&amp;symbol=SYNDIBANK&amp;instrument=-&amp;date=-&amp;segmentLink=17&amp;symbolCount=2&amp;segmentLink=17</t>
  </si>
  <si>
    <t>https://www.nseindia.com/live_market/dynaContent/live_watch/option_chain/optionKeys.jsp?symbolCode=368&amp;symbol=TATAELXSI&amp;symbol=TATAELXSI&amp;instrument=-&amp;date=-&amp;segmentLink=17&amp;symbolCount=2&amp;segmentLink=17</t>
  </si>
  <si>
    <t>https://www.nseindia.com/live_market/dynaContent/live_watch/option_chain/optionKeys.jsp?symbolCode=211&amp;symbol=TATAMOTORS&amp;symbol=TATAMOTORS&amp;instrument=-&amp;date=-&amp;segmentLink=17&amp;symbolCount=2&amp;segmentLink=17</t>
  </si>
  <si>
    <t>https://www.nseindia.com/live_market/dynaContent/live_watch/option_chain/optionKeys.jsp?symbolCode=2692&amp;symbol=COLPAL&amp;symbol=COLPAL&amp;instrument=-&amp;date=-&amp;segmentLink=17&amp;symbolCount=2&amp;segmentLink=17</t>
  </si>
  <si>
    <t>https://www.nseindia.com/live_market/dynaContent/live_watch/option_chain/optionKeys.jsp?symbolCode=129&amp;symbol=EXIDEIND&amp;symbol=EXIDEIND&amp;instrument=-&amp;date=-&amp;segmentLink=17&amp;symbolCount=2&amp;segmentLink=17</t>
  </si>
  <si>
    <t>https://www.nseindia.com/live_market/dynaContent/live_watch/option_chain/optionKeys.jsp?symbolCode=1816&amp;symbol=JINDALSTEL&amp;symbol=JINDALSTEL&amp;instrument=-&amp;date=-&amp;segmentLink=17&amp;symbolCount=2&amp;segmentLink=17</t>
  </si>
  <si>
    <t>https://www.nseindia.com/live_market/dynaContent/live_watch/option_chain/optionKeys.jsp?symbolCode=2203&amp;symbol=LT&amp;symbol=LT&amp;instrument=-&amp;date=-&amp;segmentLink=17&amp;symbolCount=2&amp;segmentLink=17</t>
  </si>
  <si>
    <t>https://www.nseindia.com/live_market/dynaContent/live_watch/option_chain/optionKeys.jsp?symbolCode=2374&amp;symbol=M%26MFIN&amp;symbol=M%26MFIN&amp;instrument=-&amp;date=-&amp;segmentLink=17&amp;symbolCount=2&amp;segmentLink=17</t>
  </si>
  <si>
    <t>https://www.nseindia.com/live_market/dynaContent/live_watch/option_chain/optionKeys.jsp?symbolCode=1355&amp;symbol=MARICO&amp;symbol=MARICO&amp;instrument=-&amp;date=-&amp;segmentLink=17&amp;symbolCount=2&amp;segmentLink=17</t>
  </si>
  <si>
    <t>https://www.nseindia.com/live_market/dynaContent/live_watch/option_chain/optionKeys.jsp?symbolCode=1989&amp;symbol=MCDOWELL-N&amp;symbol=MCDOWELL-N&amp;instrument=-&amp;date=-&amp;segmentLink=17&amp;symbolCount=2&amp;segmentLink=17</t>
  </si>
  <si>
    <t>https://www.nseindia.com/live_market/dynaContent/live_watch/option_chain/optionKeys.jsp?symbolCode=1193&amp;symbol=MFSL&amp;symbol=MFSL&amp;instrument=-&amp;date=-&amp;segmentLink=17&amp;symbolCount=2&amp;segmentLink=17</t>
  </si>
  <si>
    <t>https://www.nseindia.com/live_market/dynaContent/live_watch/option_chain/optionKeys.jsp?symbolCode=2213&amp;symbol=NIITTECH&amp;symbol=NIITTECH&amp;instrument=-&amp;date=-&amp;segmentLink=17&amp;symbolCount=2&amp;segmentLink=17</t>
  </si>
  <si>
    <t>20,50</t>
  </si>
  <si>
    <t>https://www.nseindia.com/live_market/dynaContent/live_watch/option_chain/optionKeys.jsp?symbolCode=226&amp;symbol=RELINFRA&amp;symbol=RELINFRA&amp;instrument=-&amp;date=-&amp;segmentLink=17&amp;symbolCount=2&amp;segmentLink=17</t>
  </si>
  <si>
    <t>https://www.nseindia.com/live_market/dynaContent/live_watch/option_chain/optionKeys.jsp?symbolCode=-10002&amp;symbol=NIFTY&amp;symbol=NIFTY&amp;instrument=-&amp;date=-&amp;segmentLink=17&amp;symbolCount=2&amp;segmentLink=17</t>
  </si>
  <si>
    <t>Spot</t>
  </si>
  <si>
    <t>Previous Close</t>
  </si>
  <si>
    <t>ATM Strike</t>
  </si>
  <si>
    <t>Premium against ATM Strike</t>
  </si>
  <si>
    <t>Expiry</t>
  </si>
  <si>
    <t>Previous Date</t>
  </si>
  <si>
    <t>CE</t>
  </si>
  <si>
    <t>PE</t>
  </si>
  <si>
    <t>IV</t>
  </si>
  <si>
    <t>Days to expiry</t>
  </si>
  <si>
    <t>SD</t>
  </si>
  <si>
    <t>1SD</t>
  </si>
  <si>
    <t>2SD</t>
  </si>
  <si>
    <t>3SD</t>
  </si>
  <si>
    <t>Strike GAP</t>
  </si>
  <si>
    <t>URL</t>
  </si>
  <si>
    <t>STRIKE NEAR 2 SD</t>
  </si>
  <si>
    <t>STRIKE NEAR 3 SD</t>
  </si>
  <si>
    <t>PREM</t>
  </si>
  <si>
    <t>Indicative SPAN Margin</t>
  </si>
  <si>
    <t>Symbol</t>
  </si>
  <si>
    <t>Mlot</t>
  </si>
  <si>
    <t>SpMgn%</t>
  </si>
  <si>
    <t>ExpMgn%</t>
  </si>
  <si>
    <t>TotMgn%</t>
  </si>
  <si>
    <t>SpMgnPerShare</t>
  </si>
  <si>
    <t>ExpMgnPerShr</t>
  </si>
  <si>
    <t>TotMgnPerShr</t>
  </si>
  <si>
    <t>SpMgnPerLt</t>
  </si>
  <si>
    <t>ExpMgnPerLt</t>
  </si>
  <si>
    <t>TotMgnPerLt</t>
  </si>
  <si>
    <t xml:space="preserve">Strangle </t>
  </si>
  <si>
    <t xml:space="preserve">Naked </t>
  </si>
  <si>
    <t>Naked 3%</t>
  </si>
  <si>
    <t>can be updated at 6 : 30 pm on the current date</t>
  </si>
  <si>
    <t>STRIKE (IF 3 SD STRIKE IS NOT AVAILABLE)</t>
  </si>
  <si>
    <t>NA</t>
  </si>
  <si>
    <t>-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</si>
</sst>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5C616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top" wrapText="1"/>
    </xf>
    <xf numFmtId="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2" fontId="0" fillId="0" borderId="0" xfId="0" applyNumberFormat="1"/>
    <xf numFmtId="0" fontId="5" fillId="3" borderId="2" xfId="0" applyFont="1" applyFill="1" applyBorder="1" applyAlignment="1">
      <alignment horizontal="left" vertical="top" wrapText="1"/>
    </xf>
    <xf numFmtId="4" fontId="5" fillId="3" borderId="2" xfId="0" applyNumberFormat="1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1" xfId="0" applyFont="1" applyBorder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../printerSettings/printerSettings1.bin" Type="http://schemas.openxmlformats.org/officeDocument/2006/relationships/printerSettings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190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191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192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193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194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195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196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197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98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99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0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201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202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203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204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205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206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07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8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09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10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11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12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13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14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15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16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17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218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219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20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221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222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223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224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225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226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227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228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229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30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231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232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233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234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235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236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237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238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239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40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241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242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243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244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245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246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247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248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249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50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251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252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253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254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255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256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257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258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59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60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261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262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263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264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265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266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67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268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269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70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271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272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273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274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275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276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277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278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279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80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281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282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283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284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285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286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Relationship Id="rId287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288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289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90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291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292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293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294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295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296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297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298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299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00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301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302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303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304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305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306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307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308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309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10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311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312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313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314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315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316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317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318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319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20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321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322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323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324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325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326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327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328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329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30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331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332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333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334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335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336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337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338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339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40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341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342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343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344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345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346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347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348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349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50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351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352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353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354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355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356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357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358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359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60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361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362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36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364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365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366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367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368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369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70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371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372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373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374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0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00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101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102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103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104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105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106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107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108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109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11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10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111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112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113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114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115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116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117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118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119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12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120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121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122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123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124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125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126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127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128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129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13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130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131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132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133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134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135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136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137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138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139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14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140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141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142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143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144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145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146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147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148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149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15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150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151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152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153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154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155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156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157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158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159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16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160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161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162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163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164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165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166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167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168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169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17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170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171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172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173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174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175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176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177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178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179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18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180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181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182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183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184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185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186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187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188" Target="https://www.nseindia.com/live_market/dynaContent/live_watch/option_chain/optionKeys.jsp?symbolCode=209&amp;symbol=ACC&amp;symbol=ACC&amp;instrument=-&amp;date=-&amp;segmentLink=17&amp;symbolCount=2&amp;segmentLink=17" TargetMode="External" Type="http://schemas.openxmlformats.org/officeDocument/2006/relationships/hyperlink"/><Relationship Id="rId189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19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190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191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192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193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194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195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196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197" Target="https://www.nseindia.com/live_market/dynaContent/live_watch/option_chain/optionKeys.jsp?symbolCode=207&amp;symbol=ARVIND&amp;symbol=ARVIND&amp;instrument=-&amp;date=-&amp;segmentLink=17&amp;symbolCount=2&amp;segmentLink=17" TargetMode="External" Type="http://schemas.openxmlformats.org/officeDocument/2006/relationships/hyperlink"/><Relationship Id="rId198" Target="https://www.nseindia.com/live_market/dynaContent/live_watch/option_chain/optionKeys.jsp?symbolCode=901&amp;symbol=APOLLOTYRE&amp;symbol=APOLLOTYRE&amp;instrument=-&amp;date=-&amp;segmentLink=17&amp;symbolCount=2&amp;segmentLink=17" TargetMode="External" Type="http://schemas.openxmlformats.org/officeDocument/2006/relationships/hyperlink"/><Relationship Id="rId199" Target="https://www.nseindia.com/live_market/dynaContent/live_watch/option_chain/optionKeys.jsp?symbolCode=228&amp;symbol=ASHOKLEY&amp;symbol=ASHOKLEY&amp;instrument=-&amp;date=-&amp;segmentLink=17&amp;symbolCount=2&amp;segmentLink=17" TargetMode="External" Type="http://schemas.openxmlformats.org/officeDocument/2006/relationships/hyperlink"/><Relationship Id="rId2" Target="https://www.nseindia.com/live_market/dynaContent/live_watch/option_chain/optionKeys.jsp?symbolCode=424&amp;symbol=ADANIENT&amp;symbol=ADANIENT&amp;instrument=-&amp;date=-&amp;segmentLink=17&amp;symbolCount=2&amp;segmentLink=17" TargetMode="External" Type="http://schemas.openxmlformats.org/officeDocument/2006/relationships/hyperlink"/><Relationship Id="rId20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0" Target="https://www.nseindia.com/live_market/dynaContent/live_watch/option_chain/optionKeys.jsp?symbolCode=288&amp;symbol=ASIANPAINT&amp;symbol=ASIANPAINT&amp;instrument=-&amp;date=-&amp;segmentLink=17&amp;symbolCount=2&amp;segmentLink=17" TargetMode="External" Type="http://schemas.openxmlformats.org/officeDocument/2006/relationships/hyperlink"/><Relationship Id="rId201" Target="https://www.nseindia.com/live_market/dynaContent/live_watch/option_chain/optionKeys.jsp?symbolCode=934&amp;symbol=AUROPHARMA&amp;symbol=AUROPHARMA&amp;instrument=-&amp;date=-&amp;segmentLink=17&amp;symbolCount=2&amp;segmentLink=17" TargetMode="External" Type="http://schemas.openxmlformats.org/officeDocument/2006/relationships/hyperlink"/><Relationship Id="rId202" Target="https://www.nseindia.com/live_market/dynaContent/live_watch/option_chain/optionKeys.jsp?symbolCode=1693&amp;symbol=AXISBANK&amp;symbol=AXISBANK&amp;instrument=-&amp;date=-&amp;segmentLink=17&amp;symbolCount=2&amp;segmentLink=17" TargetMode="External" Type="http://schemas.openxmlformats.org/officeDocument/2006/relationships/hyperlink"/><Relationship Id="rId203" Target="https://www.nseindia.com/live_market/dynaContent/live_watch/option_chain/optionKeys.jsp?symbolCode=2750&amp;symbol=BAJAJ-AUTO&amp;symbol=BAJAJ-AUTO&amp;instrument=-&amp;date=-&amp;segmentLink=17&amp;symbolCount=2&amp;segmentLink=17" TargetMode="External" Type="http://schemas.openxmlformats.org/officeDocument/2006/relationships/hyperlink"/><Relationship Id="rId204" Target="https://www.nseindia.com/live_market/dynaContent/live_watch/option_chain/optionKeys.jsp?symbolCode=2749&amp;symbol=BAJAJFINSV&amp;symbol=BAJAJFINSV&amp;instrument=-&amp;date=-&amp;segmentLink=17&amp;symbolCount=2&amp;segmentLink=17" TargetMode="External" Type="http://schemas.openxmlformats.org/officeDocument/2006/relationships/hyperlink"/><Relationship Id="rId205" Target="https://www.nseindia.com/live_market/dynaContent/live_watch/option_chain/optionKeys.jsp?symbolCode=1257&amp;symbol=BAJFINANCE&amp;symbol=BAJFINANCE&amp;instrument=-&amp;date=-&amp;segmentLink=17&amp;symbolCount=2&amp;segmentLink=17" TargetMode="External" Type="http://schemas.openxmlformats.org/officeDocument/2006/relationships/hyperlink"/><Relationship Id="rId206" Target="https://www.nseindia.com/live_market/dynaContent/live_watch/option_chain/optionKeys.jsp?symbolCode=434&amp;symbol=BALKRISIND&amp;symbol=BALKRISIND&amp;instrument=-&amp;date=-&amp;segmentLink=17&amp;symbolCount=2&amp;segmentLink=17" TargetMode="External" Type="http://schemas.openxmlformats.org/officeDocument/2006/relationships/hyperlink"/><Relationship Id="rId207" Target="https://www.nseindia.com/live_market/dynaContent/live_watch/option_chain/optionKeys.jsp?symbolCode=1583&amp;symbol=BANKBARODA&amp;symbol=BANKBARODA&amp;instrument=-&amp;date=-&amp;segmentLink=17&amp;symbolCount=2&amp;segmentLink=17" TargetMode="External" Type="http://schemas.openxmlformats.org/officeDocument/2006/relationships/hyperlink"/><Relationship Id="rId208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09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1" Target="https://www.nseindia.com/live_market/dynaContent/live_watch/option_chain/optionKeys.jsp?symbolCode=1600&amp;symbol=BANKINDIA&amp;symbol=BANKINDIA&amp;instrument=-&amp;date=-&amp;segmentLink=17&amp;symbolCount=2&amp;segmentLink=17" TargetMode="External" Type="http://schemas.openxmlformats.org/officeDocument/2006/relationships/hyperlink"/><Relationship Id="rId210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11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12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13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14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15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16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17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218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219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22" Target="https://www.nseindia.com/live_market/dynaContent/live_watch/option_chain/optionKeys.jsp?symbolCode=254&amp;symbol=BATAINDIA&amp;symbol=BATAINDIA&amp;instrument=-&amp;date=-&amp;segmentLink=17&amp;symbolCount=2&amp;segmentLink=17" TargetMode="External" Type="http://schemas.openxmlformats.org/officeDocument/2006/relationships/hyperlink"/><Relationship Id="rId220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221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222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223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224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225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226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227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228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229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23" Target="https://www.nseindia.com/live_market/dynaContent/live_watch/option_chain/optionKeys.jsp?symbolCode=1254&amp;symbol=BEL&amp;symbol=BEL&amp;instrument=-&amp;date=-&amp;segmentLink=17&amp;symbolCount=2&amp;segmentLink=17" TargetMode="External" Type="http://schemas.openxmlformats.org/officeDocument/2006/relationships/hyperlink"/><Relationship Id="rId230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231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232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233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234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235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236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237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238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239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24" Target="https://www.nseindia.com/live_market/dynaContent/live_watch/option_chain/optionKeys.jsp?symbolCode=296&amp;symbol=BEML&amp;symbol=BEML&amp;instrument=-&amp;date=-&amp;segmentLink=17&amp;symbolCount=2&amp;segmentLink=17" TargetMode="External" Type="http://schemas.openxmlformats.org/officeDocument/2006/relationships/hyperlink"/><Relationship Id="rId240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241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242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243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244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245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246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247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248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249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25" Target="https://www.nseindia.com/live_market/dynaContent/live_watch/option_chain/optionKeys.jsp?symbolCode=488&amp;symbol=BERGEPAINT&amp;symbol=BERGEPAINT&amp;instrument=-&amp;date=-&amp;segmentLink=17&amp;symbolCount=2&amp;segmentLink=17" TargetMode="External" Type="http://schemas.openxmlformats.org/officeDocument/2006/relationships/hyperlink"/><Relationship Id="rId250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251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252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253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254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255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256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257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258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59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26" Target="https://www.nseindia.com/live_market/dynaContent/live_watch/option_chain/optionKeys.jsp?symbolCode=3432&amp;symbol=BHARATFIN&amp;symbol=BHARATFIN&amp;instrument=-&amp;date=-&amp;segmentLink=17&amp;symbolCount=2&amp;segmentLink=17" TargetMode="External" Type="http://schemas.openxmlformats.org/officeDocument/2006/relationships/hyperlink"/><Relationship Id="rId260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261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262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263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264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265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266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267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268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269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27" Target="https://www.nseindia.com/live_market/dynaContent/live_watch/option_chain/optionKeys.jsp?symbolCode=201&amp;symbol=BHARATFORG&amp;symbol=BHARATFORG&amp;instrument=-&amp;date=-&amp;segmentLink=17&amp;symbolCount=2&amp;segmentLink=17" TargetMode="External" Type="http://schemas.openxmlformats.org/officeDocument/2006/relationships/hyperlink"/><Relationship Id="rId270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271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272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273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274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275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276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277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278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279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28" Target="https://www.nseindia.com/live_market/dynaContent/live_watch/option_chain/optionKeys.jsp?symbolCode=2002&amp;symbol=BHARTIARTL&amp;symbol=BHARTIARTL&amp;instrument=-&amp;date=-&amp;segmentLink=17&amp;symbolCount=2&amp;segmentLink=17" TargetMode="External" Type="http://schemas.openxmlformats.org/officeDocument/2006/relationships/hyperlink"/><Relationship Id="rId280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281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282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283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284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285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286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Relationship Id="rId287" Target="https://www.nseindia.com/live_market/dynaContent/live_watch/option_chain/optionKeys.jsp?symbolCode=408&amp;symbol=HCC&amp;symbol=HCC&amp;instrument=-&amp;date=-&amp;segmentLink=17&amp;symbolCount=2&amp;segmentLink=17" TargetMode="External" Type="http://schemas.openxmlformats.org/officeDocument/2006/relationships/hyperlink"/><Relationship Id="rId288" Target="https://www.nseindia.com/live_market/dynaContent/live_watch/option_chain/optionKeys.jsp?symbolCode=854&amp;symbol=IOC&amp;symbol=IOC&amp;instrument=-&amp;date=-&amp;segmentLink=17&amp;symbolCount=2&amp;segmentLink=17" TargetMode="External" Type="http://schemas.openxmlformats.org/officeDocument/2006/relationships/hyperlink"/><Relationship Id="rId289" Target="https://www.nseindia.com/live_market/dynaContent/live_watch/option_chain/optionKeys.jsp?symbolCode=2724&amp;symbol=IRB&amp;symbol=IRB&amp;instrument=-&amp;date=-&amp;segmentLink=17&amp;symbolCount=2&amp;segmentLink=17" TargetMode="External" Type="http://schemas.openxmlformats.org/officeDocument/2006/relationships/hyperlink"/><Relationship Id="rId29" Target="https://www.nseindia.com/live_market/dynaContent/live_watch/option_chain/optionKeys.jsp?symbolCode=1252&amp;symbol=BHEL&amp;symbol=BHEL&amp;instrument=-&amp;date=-&amp;segmentLink=17&amp;symbolCount=2&amp;segmentLink=17" TargetMode="External" Type="http://schemas.openxmlformats.org/officeDocument/2006/relationships/hyperlink"/><Relationship Id="rId290" Target="https://www.nseindia.com/live_market/dynaContent/live_watch/option_chain/optionKeys.jsp?symbolCode=1986&amp;symbol=JISLJALEQS&amp;symbol=JISLJALEQS&amp;instrument=-&amp;date=-&amp;segmentLink=17&amp;symbolCount=2&amp;segmentLink=17" TargetMode="External" Type="http://schemas.openxmlformats.org/officeDocument/2006/relationships/hyperlink"/><Relationship Id="rId291" Target="https://www.nseindia.com/live_market/dynaContent/live_watch/option_chain/optionKeys.jsp?symbolCode=2198&amp;symbol=JPASSOCIAT&amp;symbol=JPASSOCIAT&amp;instrument=-&amp;date=-&amp;segmentLink=17&amp;symbolCount=2&amp;segmentLink=17" TargetMode="External" Type="http://schemas.openxmlformats.org/officeDocument/2006/relationships/hyperlink"/><Relationship Id="rId292" Target="https://www.nseindia.com/live_market/dynaContent/live_watch/option_chain/optionKeys.jsp?symbolCode=2266&amp;symbol=JSWSTEEL&amp;symbol=JSWSTEEL&amp;instrument=-&amp;date=-&amp;segmentLink=17&amp;symbolCount=2&amp;segmentLink=17" TargetMode="External" Type="http://schemas.openxmlformats.org/officeDocument/2006/relationships/hyperlink"/><Relationship Id="rId293" Target="https://www.nseindia.com/live_market/dynaContent/live_watch/option_chain/optionKeys.jsp?symbolCode=6951&amp;symbol=JUSTDIAL&amp;symbol=JUSTDIAL&amp;instrument=-&amp;date=-&amp;segmentLink=17&amp;symbolCount=2&amp;segmentLink=17" TargetMode="External" Type="http://schemas.openxmlformats.org/officeDocument/2006/relationships/hyperlink"/><Relationship Id="rId294" Target="https://www.nseindia.com/live_market/dynaContent/live_watch/option_chain/optionKeys.jsp?symbolCode=2143&amp;symbol=MARUTI&amp;symbol=MARUTI&amp;instrument=-&amp;date=-&amp;segmentLink=17&amp;symbolCount=2&amp;segmentLink=17" TargetMode="External" Type="http://schemas.openxmlformats.org/officeDocument/2006/relationships/hyperlink"/><Relationship Id="rId295" Target="https://www.nseindia.com/live_market/dynaContent/live_watch/option_chain/optionKeys.jsp?symbolCode=4732&amp;symbol=MUTHOOTFIN&amp;symbol=MUTHOOTFIN&amp;instrument=-&amp;date=-&amp;segmentLink=17&amp;symbolCount=2&amp;segmentLink=17" TargetMode="External" Type="http://schemas.openxmlformats.org/officeDocument/2006/relationships/hyperlink"/><Relationship Id="rId296" Target="https://www.nseindia.com/live_market/dynaContent/live_watch/option_chain/optionKeys.jsp?symbolCode=1789&amp;symbol=NATIONALUM&amp;symbol=NATIONALUM&amp;instrument=-&amp;date=-&amp;segmentLink=17&amp;symbolCount=2&amp;segmentLink=17" TargetMode="External" Type="http://schemas.openxmlformats.org/officeDocument/2006/relationships/hyperlink"/><Relationship Id="rId297" Target="https://www.nseindia.com/live_market/dynaContent/live_watch/option_chain/optionKeys.jsp?symbolCode=5846&amp;symbol=NBCC&amp;symbol=NBCC&amp;instrument=-&amp;date=-&amp;segmentLink=17&amp;symbolCount=2&amp;segmentLink=17" TargetMode="External" Type="http://schemas.openxmlformats.org/officeDocument/2006/relationships/hyperlink"/><Relationship Id="rId298" Target="https://www.nseindia.com/live_market/dynaContent/live_watch/option_chain/optionKeys.jsp?symbolCode=917&amp;symbol=NCC&amp;symbol=NCC&amp;instrument=-&amp;date=-&amp;segmentLink=17&amp;symbolCount=2&amp;segmentLink=17" TargetMode="External" Type="http://schemas.openxmlformats.org/officeDocument/2006/relationships/hyperlink"/><Relationship Id="rId299" Target="https://www.nseindia.com/live_market/dynaContent/live_watch/option_chain/optionKeys.jsp?symbolCode=2902&amp;symbol=NHPC&amp;symbol=NHPC&amp;instrument=-&amp;date=-&amp;segmentLink=17&amp;symbolCount=2&amp;segmentLink=17" TargetMode="External" Type="http://schemas.openxmlformats.org/officeDocument/2006/relationships/hyperlink"/><Relationship Id="rId3" Target="https://www.nseindia.com/live_market/dynaContent/live_watch/option_chain/optionKeys.jsp?symbolCode=2683&amp;symbol=ADANIPORTS&amp;symbol=ADANIPORTS&amp;instrument=-&amp;date=-&amp;segmentLink=17&amp;symbolCount=2&amp;segmentLink=17" TargetMode="External" Type="http://schemas.openxmlformats.org/officeDocument/2006/relationships/hyperlink"/><Relationship Id="rId30" Target="https://www.nseindia.com/live_market/dynaContent/live_watch/option_chain/optionKeys.jsp?symbolCode=2181&amp;symbol=BIOCON&amp;symbol=BIOCON&amp;instrument=-&amp;date=-&amp;segmentLink=17&amp;symbolCount=2&amp;segmentLink=17" TargetMode="External" Type="http://schemas.openxmlformats.org/officeDocument/2006/relationships/hyperlink"/><Relationship Id="rId300" Target="https://www.nseindia.com/live_market/dynaContent/live_watch/option_chain/optionKeys.jsp?symbolCode=1270&amp;symbol=RELCAPITAL&amp;symbol=RELCAPITAL&amp;instrument=-&amp;date=-&amp;segmentLink=17&amp;symbolCount=2&amp;segmentLink=17" TargetMode="External" Type="http://schemas.openxmlformats.org/officeDocument/2006/relationships/hyperlink"/><Relationship Id="rId301" Target="https://www.nseindia.com/live_market/dynaContent/live_watch/option_chain/optionKeys.jsp?symbolCode=242&amp;symbol=RELIANCE&amp;symbol=RELIANCE&amp;instrument=-&amp;date=-&amp;segmentLink=17&amp;symbolCount=2&amp;segmentLink=17" TargetMode="External" Type="http://schemas.openxmlformats.org/officeDocument/2006/relationships/hyperlink"/><Relationship Id="rId302" Target="https://www.nseindia.com/live_market/dynaContent/live_watch/option_chain/optionKeys.jsp?symbolCode=303&amp;symbol=TATACHEM&amp;symbol=TATACHEM&amp;instrument=-&amp;date=-&amp;segmentLink=17&amp;symbolCount=2&amp;segmentLink=17" TargetMode="External" Type="http://schemas.openxmlformats.org/officeDocument/2006/relationships/hyperlink"/><Relationship Id="rId303" Target="https://www.nseindia.com/live_market/dynaContent/live_watch/option_chain/optionKeys.jsp?symbolCode=641&amp;symbol=TATACOMM&amp;symbol=TATACOMM&amp;instrument=-&amp;date=-&amp;segmentLink=17&amp;symbolCount=2&amp;segmentLink=17" TargetMode="External" Type="http://schemas.openxmlformats.org/officeDocument/2006/relationships/hyperlink"/><Relationship Id="rId304" Target="https://www.nseindia.com/live_market/dynaContent/live_watch/option_chain/optionKeys.jsp?symbolCode=1105&amp;symbol=ZEEL&amp;symbol=ZEEL&amp;instrument=-&amp;date=-&amp;segmentLink=17&amp;symbolCount=2&amp;segmentLink=17" TargetMode="External" Type="http://schemas.openxmlformats.org/officeDocument/2006/relationships/hyperlink"/><Relationship Id="rId305" Target="https://www.nseindia.com/live_market/dynaContent/live_watch/option_chain/optionKeys.jsp?symbolCode=2304&amp;symbol=YESBANK&amp;symbol=YESBANK&amp;instrument=-&amp;date=-&amp;segmentLink=17&amp;symbolCount=2&amp;segmentLink=17" TargetMode="External" Type="http://schemas.openxmlformats.org/officeDocument/2006/relationships/hyperlink"/><Relationship Id="rId306" Target="https://www.nseindia.com/live_market/dynaContent/live_watch/option_chain/optionKeys.jsp?symbolCode=1863&amp;symbol=WOCKPHARMA&amp;symbol=WOCKPHARMA&amp;instrument=-&amp;date=-&amp;segmentLink=17&amp;symbolCount=2&amp;segmentLink=17" TargetMode="External" Type="http://schemas.openxmlformats.org/officeDocument/2006/relationships/hyperlink"/><Relationship Id="rId307" Target="https://www.nseindia.com/live_market/dynaContent/live_watch/option_chain/optionKeys.jsp?symbolCode=231&amp;symbol=VOLTAS&amp;symbol=VOLTAS&amp;instrument=-&amp;date=-&amp;segmentLink=17&amp;symbolCount=2&amp;segmentLink=17" TargetMode="External" Type="http://schemas.openxmlformats.org/officeDocument/2006/relationships/hyperlink"/><Relationship Id="rId308" Target="https://www.nseindia.com/live_market/dynaContent/live_watch/option_chain/optionKeys.jsp?symbolCode=624&amp;symbol=WIPRO&amp;symbol=WIPRO&amp;instrument=-&amp;date=-&amp;segmentLink=17&amp;symbolCount=2&amp;segmentLink=17" TargetMode="External" Type="http://schemas.openxmlformats.org/officeDocument/2006/relationships/hyperlink"/><Relationship Id="rId309" Target="https://www.nseindia.com/live_market/dynaContent/live_watch/option_chain/optionKeys.jsp?symbolCode=237&amp;symbol=VEDL&amp;symbol=VEDL&amp;instrument=-&amp;date=-&amp;segmentLink=17&amp;symbolCount=2&amp;segmentLink=17" TargetMode="External" Type="http://schemas.openxmlformats.org/officeDocument/2006/relationships/hyperlink"/><Relationship Id="rId31" Target="https://www.nseindia.com/live_market/dynaContent/live_watch/option_chain/optionKeys.jsp?symbolCode=199&amp;symbol=BPCL&amp;symbol=BPCL&amp;instrument=-&amp;date=-&amp;segmentLink=17&amp;symbolCount=2&amp;segmentLink=17" TargetMode="External" Type="http://schemas.openxmlformats.org/officeDocument/2006/relationships/hyperlink"/><Relationship Id="rId310" Target="https://www.nseindia.com/live_market/dynaContent/live_watch/option_chain/optionKeys.jsp?symbolCode=2025&amp;symbol=UNIONBANK&amp;symbol=UNIONBANK&amp;instrument=-&amp;date=-&amp;segmentLink=17&amp;symbolCount=2&amp;segmentLink=17" TargetMode="External" Type="http://schemas.openxmlformats.org/officeDocument/2006/relationships/hyperlink"/><Relationship Id="rId311" Target="https://www.nseindia.com/live_market/dynaContent/live_watch/option_chain/optionKeys.jsp?symbolCode=1900&amp;symbol=TVSMOTOR&amp;symbol=TVSMOTOR&amp;instrument=-&amp;date=-&amp;segmentLink=17&amp;symbolCount=2&amp;segmentLink=17" TargetMode="External" Type="http://schemas.openxmlformats.org/officeDocument/2006/relationships/hyperlink"/><Relationship Id="rId312" Target="https://www.nseindia.com/live_market/dynaContent/live_watch/option_chain/optionKeys.jsp?symbolCode=2772&amp;symbol=UBL&amp;symbol=UBL&amp;instrument=-&amp;date=-&amp;segmentLink=17&amp;symbolCount=2&amp;segmentLink=17" TargetMode="External" Type="http://schemas.openxmlformats.org/officeDocument/2006/relationships/hyperlink"/><Relationship Id="rId313" Target="https://www.nseindia.com/live_market/dynaContent/live_watch/option_chain/optionKeys.jsp?symbolCode=13773&amp;symbol=UJJIVAN&amp;symbol=UJJIVAN&amp;instrument=-&amp;date=-&amp;segmentLink=17&amp;symbolCount=2&amp;segmentLink=17" TargetMode="External" Type="http://schemas.openxmlformats.org/officeDocument/2006/relationships/hyperlink"/><Relationship Id="rId314" Target="https://www.nseindia.com/live_market/dynaContent/live_watch/option_chain/optionKeys.jsp?symbolCode=2210&amp;symbol=ULTRACEMCO&amp;symbol=ULTRACEMCO&amp;instrument=-&amp;date=-&amp;segmentLink=17&amp;symbolCount=2&amp;segmentLink=17" TargetMode="External" Type="http://schemas.openxmlformats.org/officeDocument/2006/relationships/hyperlink"/><Relationship Id="rId315" Target="https://www.nseindia.com/live_market/dynaContent/live_watch/option_chain/optionKeys.jsp?symbolCode=2789&amp;symbol=TATAMTRDVR&amp;symbol=TATAMTRDVR&amp;instrument=-&amp;date=-&amp;segmentLink=17&amp;symbolCount=2&amp;segmentLink=17" TargetMode="External" Type="http://schemas.openxmlformats.org/officeDocument/2006/relationships/hyperlink"/><Relationship Id="rId316" Target="https://www.nseindia.com/live_market/dynaContent/live_watch/option_chain/optionKeys.jsp?symbolCode=590&amp;symbol=TATAPOWER&amp;symbol=TATAPOWER&amp;instrument=-&amp;date=-&amp;segmentLink=17&amp;symbolCount=2&amp;segmentLink=17" TargetMode="External" Type="http://schemas.openxmlformats.org/officeDocument/2006/relationships/hyperlink"/><Relationship Id="rId317" Target="https://www.nseindia.com/live_market/dynaContent/live_watch/option_chain/optionKeys.jsp?symbolCode=234&amp;symbol=TATASTEEL&amp;symbol=TATASTEEL&amp;instrument=-&amp;date=-&amp;segmentLink=17&amp;symbolCount=2&amp;segmentLink=17" TargetMode="External" Type="http://schemas.openxmlformats.org/officeDocument/2006/relationships/hyperlink"/><Relationship Id="rId318" Target="https://www.nseindia.com/live_market/dynaContent/live_watch/option_chain/optionKeys.jsp?symbolCode=2212&amp;symbol=TCS&amp;symbol=TCS&amp;instrument=-&amp;date=-&amp;segmentLink=17&amp;symbolCount=2&amp;segmentLink=17" TargetMode="External" Type="http://schemas.openxmlformats.org/officeDocument/2006/relationships/hyperlink"/><Relationship Id="rId319" Target="https://www.nseindia.com/live_market/dynaContent/live_watch/option_chain/optionKeys.jsp?symbolCode=2421&amp;symbol=TECHM&amp;symbol=TECHM&amp;instrument=-&amp;date=-&amp;segmentLink=17&amp;symbolCount=2&amp;segmentLink=17" TargetMode="External" Type="http://schemas.openxmlformats.org/officeDocument/2006/relationships/hyperlink"/><Relationship Id="rId32" Target="https://www.nseindia.com/live_market/dynaContent/live_watch/option_chain/optionKeys.jsp?symbolCode=761&amp;symbol=BRITANNIA&amp;symbol=BRITANNIA&amp;instrument=-&amp;date=-&amp;segmentLink=17&amp;symbolCount=2&amp;segmentLink=17" TargetMode="External" Type="http://schemas.openxmlformats.org/officeDocument/2006/relationships/hyperlink"/><Relationship Id="rId320" Target="https://www.nseindia.com/live_market/dynaContent/live_watch/option_chain/optionKeys.jsp?symbolCode=233&amp;symbol=TITAN&amp;symbol=TITAN&amp;instrument=-&amp;date=-&amp;segmentLink=17&amp;symbolCount=2&amp;segmentLink=17" TargetMode="External" Type="http://schemas.openxmlformats.org/officeDocument/2006/relationships/hyperlink"/><Relationship Id="rId321" Target="https://www.nseindia.com/live_market/dynaContent/live_watch/option_chain/optionKeys.jsp?symbolCode=2523&amp;symbol=TV18BRDCST&amp;symbol=TV18BRDCST&amp;instrument=-&amp;date=-&amp;segmentLink=17&amp;symbolCount=2&amp;segmentLink=17" TargetMode="External" Type="http://schemas.openxmlformats.org/officeDocument/2006/relationships/hyperlink"/><Relationship Id="rId322" Target="https://www.nseindia.com/live_market/dynaContent/live_watch/option_chain/optionKeys.jsp?symbolCode=2348&amp;symbol=PVR&amp;symbol=PVR&amp;instrument=-&amp;date=-&amp;segmentLink=17&amp;symbolCount=2&amp;segmentLink=17" TargetMode="External" Type="http://schemas.openxmlformats.org/officeDocument/2006/relationships/hyperlink"/><Relationship Id="rId323" Target="https://www.nseindia.com/live_market/dynaContent/live_watch/option_chain/optionKeys.jsp?symbolCode=14160&amp;symbol=RBLBANK&amp;symbol=RBLBANK&amp;instrument=-&amp;date=-&amp;segmentLink=17&amp;symbolCount=2&amp;segmentLink=17" TargetMode="External" Type="http://schemas.openxmlformats.org/officeDocument/2006/relationships/hyperlink"/><Relationship Id="rId324" Target="https://www.nseindia.com/live_market/dynaContent/live_watch/option_chain/optionKeys.jsp?symbolCode=2367&amp;symbol=RCOM&amp;symbol=RCOM&amp;instrument=-&amp;date=-&amp;segmentLink=17&amp;symbolCount=2&amp;segmentLink=17" TargetMode="External" Type="http://schemas.openxmlformats.org/officeDocument/2006/relationships/hyperlink"/><Relationship Id="rId325" Target="https://www.nseindia.com/live_market/dynaContent/live_watch/option_chain/optionKeys.jsp?symbolCode=2733&amp;symbol=RECLTD&amp;symbol=RECLTD&amp;instrument=-&amp;date=-&amp;segmentLink=17&amp;symbolCount=2&amp;segmentLink=17" TargetMode="External" Type="http://schemas.openxmlformats.org/officeDocument/2006/relationships/hyperlink"/><Relationship Id="rId326" Target="https://www.nseindia.com/live_market/dynaContent/live_watch/option_chain/optionKeys.jsp?symbolCode=467&amp;symbol=ONGC&amp;symbol=ONGC&amp;instrument=-&amp;date=-&amp;segmentLink=17&amp;symbolCount=2&amp;segmentLink=17" TargetMode="External" Type="http://schemas.openxmlformats.org/officeDocument/2006/relationships/hyperlink"/><Relationship Id="rId327" Target="https://www.nseindia.com/live_market/dynaContent/live_watch/option_chain/optionKeys.jsp?symbolCode=787&amp;symbol=DABUR&amp;symbol=DABUR&amp;instrument=-&amp;date=-&amp;segmentLink=17&amp;symbolCount=2&amp;segmentLink=17" TargetMode="External" Type="http://schemas.openxmlformats.org/officeDocument/2006/relationships/hyperlink"/><Relationship Id="rId328" Target="https://www.nseindia.com/live_market/dynaContent/live_watch/option_chain/optionKeys.jsp?symbolCode=2577&amp;symbol=DISHTV&amp;symbol=DISHTV&amp;instrument=-&amp;date=-&amp;segmentLink=17&amp;symbolCount=2&amp;segmentLink=17" TargetMode="External" Type="http://schemas.openxmlformats.org/officeDocument/2006/relationships/hyperlink"/><Relationship Id="rId329" Target="https://www.nseindia.com/live_market/dynaContent/live_watch/option_chain/optionKeys.jsp?symbolCode=449&amp;symbol=EICHERMOT&amp;symbol=EICHERMOT&amp;instrument=-&amp;date=-&amp;segmentLink=17&amp;symbolCount=2&amp;segmentLink=17" TargetMode="External" Type="http://schemas.openxmlformats.org/officeDocument/2006/relationships/hyperlink"/><Relationship Id="rId33" Target="https://www.nseindia.com/live_market/dynaContent/live_watch/option_chain/optionKeys.jsp?symbolCode=1852&amp;symbol=CADILAHC&amp;symbol=CADILAHC&amp;instrument=-&amp;date=-&amp;segmentLink=17&amp;symbolCount=2&amp;segmentLink=17" TargetMode="External" Type="http://schemas.openxmlformats.org/officeDocument/2006/relationships/hyperlink"/><Relationship Id="rId330" Target="https://www.nseindia.com/live_market/dynaContent/live_watch/option_chain/optionKeys.jsp?symbolCode=1630&amp;symbol=ENGINERSIN&amp;symbol=ENGINERSIN&amp;instrument=-&amp;date=-&amp;segmentLink=17&amp;symbolCount=2&amp;segmentLink=17" TargetMode="External" Type="http://schemas.openxmlformats.org/officeDocument/2006/relationships/hyperlink"/><Relationship Id="rId331" Target="https://www.nseindia.com/live_market/dynaContent/live_watch/option_chain/optionKeys.jsp?symbolCode=1594&amp;symbol=GAIL&amp;symbol=GAIL&amp;instrument=-&amp;date=-&amp;segmentLink=17&amp;symbolCount=2&amp;segmentLink=17" TargetMode="External" Type="http://schemas.openxmlformats.org/officeDocument/2006/relationships/hyperlink"/><Relationship Id="rId332" Target="https://www.nseindia.com/live_market/dynaContent/live_watch/option_chain/optionKeys.jsp?symbolCode=2419&amp;symbol=GMRINFRA&amp;symbol=GMRINFRA&amp;instrument=-&amp;date=-&amp;segmentLink=17&amp;symbolCount=2&amp;segmentLink=17" TargetMode="External" Type="http://schemas.openxmlformats.org/officeDocument/2006/relationships/hyperlink"/><Relationship Id="rId333" Target="https://www.nseindia.com/live_market/dynaContent/live_watch/option_chain/optionKeys.jsp?symbolCode=1204&amp;symbol=GODFRYPHLP&amp;symbol=GODFRYPHLP&amp;instrument=-&amp;date=-&amp;segmentLink=17&amp;symbolCount=2&amp;segmentLink=17" TargetMode="External" Type="http://schemas.openxmlformats.org/officeDocument/2006/relationships/hyperlink"/><Relationship Id="rId334" Target="https://www.nseindia.com/live_market/dynaContent/live_watch/option_chain/optionKeys.jsp?symbolCode=1983&amp;symbol=GODREJCP&amp;symbol=GODREJCP&amp;instrument=-&amp;date=-&amp;segmentLink=17&amp;symbolCount=2&amp;segmentLink=17" TargetMode="External" Type="http://schemas.openxmlformats.org/officeDocument/2006/relationships/hyperlink"/><Relationship Id="rId335" Target="https://www.nseindia.com/live_market/dynaContent/live_watch/option_chain/optionKeys.jsp?symbolCode=1233&amp;symbol=GSFC&amp;symbol=GSFC&amp;instrument=-&amp;date=-&amp;segmentLink=17&amp;symbolCount=2&amp;segmentLink=17" TargetMode="External" Type="http://schemas.openxmlformats.org/officeDocument/2006/relationships/hyperlink"/><Relationship Id="rId336" Target="https://www.nseindia.com/live_market/dynaContent/live_watch/option_chain/optionKeys.jsp?symbolCode=2164&amp;symbol=IGL&amp;symbol=IGL&amp;instrument=-&amp;date=-&amp;segmentLink=17&amp;symbolCount=2&amp;segmentLink=17" TargetMode="External" Type="http://schemas.openxmlformats.org/officeDocument/2006/relationships/hyperlink"/><Relationship Id="rId337" Target="https://www.nseindia.com/live_market/dynaContent/live_watch/option_chain/optionKeys.jsp?symbolCode=5123&amp;symbol=L%26TFH&amp;symbol=L%26TFH&amp;instrument=-&amp;date=-&amp;segmentLink=17&amp;symbolCount=2&amp;segmentLink=17" TargetMode="External" Type="http://schemas.openxmlformats.org/officeDocument/2006/relationships/hyperlink"/><Relationship Id="rId338" Target="https://www.nseindia.com/live_market/dynaContent/live_watch/option_chain/optionKeys.jsp?symbolCode=2658&amp;symbol=KSCL&amp;symbol=KSCL&amp;instrument=-&amp;date=-&amp;segmentLink=17&amp;symbolCount=2&amp;segmentLink=17" TargetMode="External" Type="http://schemas.openxmlformats.org/officeDocument/2006/relationships/hyperlink"/><Relationship Id="rId339" Target="https://www.nseindia.com/live_market/dynaContent/live_watch/option_chain/optionKeys.jsp?symbolCode=1884&amp;symbol=KTKBANK&amp;symbol=KTKBANK&amp;instrument=-&amp;date=-&amp;segmentLink=17&amp;symbolCount=2&amp;segmentLink=17" TargetMode="External" Type="http://schemas.openxmlformats.org/officeDocument/2006/relationships/hyperlink"/><Relationship Id="rId34" Target="https://www.nseindia.com/live_market/dynaContent/live_watch/option_chain/optionKeys.jsp?symbolCode=2032&amp;symbol=CANBK&amp;symbol=CANBK&amp;instrument=-&amp;date=-&amp;segmentLink=17&amp;symbolCount=2&amp;segmentLink=17" TargetMode="External" Type="http://schemas.openxmlformats.org/officeDocument/2006/relationships/hyperlink"/><Relationship Id="rId340" Target="https://www.nseindia.com/live_market/dynaContent/live_watch/option_chain/optionKeys.jsp?symbolCode=2249&amp;symbol=NTPC&amp;symbol=NTPC&amp;instrument=-&amp;date=-&amp;segmentLink=17&amp;symbolCount=2&amp;segmentLink=17" TargetMode="External" Type="http://schemas.openxmlformats.org/officeDocument/2006/relationships/hyperlink"/><Relationship Id="rId341" Target="https://www.nseindia.com/live_market/dynaContent/live_watch/option_chain/optionKeys.jsp?symbolCode=141&amp;symbol=ORIENTBANK&amp;symbol=ORIENTBANK&amp;instrument=-&amp;date=-&amp;segmentLink=17&amp;symbolCount=2&amp;segmentLink=17" TargetMode="External" Type="http://schemas.openxmlformats.org/officeDocument/2006/relationships/hyperlink"/><Relationship Id="rId342" Target="https://www.nseindia.com/live_market/dynaContent/live_watch/option_chain/optionKeys.jsp?symbolCode=6253&amp;symbol=PCJEWELLER&amp;symbol=PCJEWELLER&amp;instrument=-&amp;date=-&amp;segmentLink=17&amp;symbolCount=2&amp;segmentLink=17" TargetMode="External" Type="http://schemas.openxmlformats.org/officeDocument/2006/relationships/hyperlink"/><Relationship Id="rId343" Target="https://www.nseindia.com/live_market/dynaContent/live_watch/option_chain/optionKeys.jsp?symbolCode=2178&amp;symbol=PETRONET&amp;symbol=PETRONET&amp;instrument=-&amp;date=-&amp;segmentLink=17&amp;symbolCount=2&amp;segmentLink=17" TargetMode="External" Type="http://schemas.openxmlformats.org/officeDocument/2006/relationships/hyperlink"/><Relationship Id="rId344" Target="https://www.nseindia.com/live_market/dynaContent/live_watch/option_chain/optionKeys.jsp?symbolCode=2536&amp;symbol=PFC&amp;symbol=PFC&amp;instrument=-&amp;date=-&amp;segmentLink=17&amp;symbolCount=2&amp;segmentLink=17" TargetMode="External" Type="http://schemas.openxmlformats.org/officeDocument/2006/relationships/hyperlink"/><Relationship Id="rId345" Target="https://www.nseindia.com/live_market/dynaContent/live_watch/option_chain/optionKeys.jsp?symbolCode=719&amp;symbol=PIDILITIND&amp;symbol=PIDILITIND&amp;instrument=-&amp;date=-&amp;segmentLink=17&amp;symbolCount=2&amp;segmentLink=17" TargetMode="External" Type="http://schemas.openxmlformats.org/officeDocument/2006/relationships/hyperlink"/><Relationship Id="rId346" Target="https://www.nseindia.com/live_market/dynaContent/live_watch/option_chain/optionKeys.jsp?symbolCode=2009&amp;symbol=PNB&amp;symbol=PNB&amp;instrument=-&amp;date=-&amp;segmentLink=17&amp;symbolCount=2&amp;segmentLink=17" TargetMode="External" Type="http://schemas.openxmlformats.org/officeDocument/2006/relationships/hyperlink"/><Relationship Id="rId347" Target="https://www.nseindia.com/live_market/dynaContent/live_watch/option_chain/optionKeys.jsp?symbolCode=2660&amp;symbol=POWERGRID&amp;symbol=POWERGRID&amp;instrument=-&amp;date=-&amp;segmentLink=17&amp;symbolCount=2&amp;segmentLink=17" TargetMode="External" Type="http://schemas.openxmlformats.org/officeDocument/2006/relationships/hyperlink"/><Relationship Id="rId348" Target="https://www.nseindia.com/live_market/dynaContent/live_watch/option_chain/optionKeys.jsp?symbolCode=2179&amp;symbol=PTC&amp;symbol=PTC&amp;instrument=-&amp;date=-&amp;segmentLink=17&amp;symbolCount=2&amp;segmentLink=17" TargetMode="External" Type="http://schemas.openxmlformats.org/officeDocument/2006/relationships/hyperlink"/><Relationship Id="rId349" Target="https://www.nseindia.com/live_market/dynaContent/live_watch/option_chain/optionKeys.jsp?symbolCode=746&amp;symbol=SAIL&amp;symbol=SAIL&amp;instrument=-&amp;date=-&amp;segmentLink=17&amp;symbolCount=2&amp;segmentLink=17" TargetMode="External" Type="http://schemas.openxmlformats.org/officeDocument/2006/relationships/hyperlink"/><Relationship Id="rId35" Target="https://www.nseindia.com/live_market/dynaContent/live_watch/option_chain/optionKeys.jsp?symbolCode=760&amp;symbol=CANFINHOME&amp;symbol=CANFINHOME&amp;instrument=-&amp;date=-&amp;segmentLink=17&amp;symbolCount=2&amp;segmentLink=17" TargetMode="External" Type="http://schemas.openxmlformats.org/officeDocument/2006/relationships/hyperlink"/><Relationship Id="rId350" Target="https://www.nseindia.com/live_market/dynaContent/live_watch/option_chain/optionKeys.jsp?symbolCode=238&amp;symbol=SBIN&amp;symbol=SBIN&amp;instrument=-&amp;date=-&amp;segmentLink=17&amp;symbolCount=2&amp;segmentLink=17" TargetMode="External" Type="http://schemas.openxmlformats.org/officeDocument/2006/relationships/hyperlink"/><Relationship Id="rId351" Target="https://www.nseindia.com/live_market/dynaContent/live_watch/option_chain/optionKeys.jsp?symbolCode=619&amp;symbol=SIEMENS&amp;symbol=SIEMENS&amp;instrument=-&amp;date=-&amp;segmentLink=17&amp;symbolCount=2&amp;segmentLink=17" TargetMode="External" Type="http://schemas.openxmlformats.org/officeDocument/2006/relationships/hyperlink"/><Relationship Id="rId352" Target="https://www.nseindia.com/live_market/dynaContent/live_watch/option_chain/optionKeys.jsp?symbolCode=1684&amp;symbol=SOUTHBANK&amp;symbol=SOUTHBANK&amp;instrument=-&amp;date=-&amp;segmentLink=17&amp;symbolCount=2&amp;segmentLink=17" TargetMode="External" Type="http://schemas.openxmlformats.org/officeDocument/2006/relationships/hyperlink"/><Relationship Id="rId353" Target="https://www.nseindia.com/live_market/dynaContent/live_watch/option_chain/optionKeys.jsp?symbolCode=581&amp;symbol=SREINFRA&amp;symbol=SREINFRA&amp;instrument=-&amp;date=-&amp;segmentLink=17&amp;symbolCount=2&amp;segmentLink=17" TargetMode="External" Type="http://schemas.openxmlformats.org/officeDocument/2006/relationships/hyperlink"/><Relationship Id="rId354" Target="https://www.nseindia.com/live_market/dynaContent/live_watch/option_chain/optionKeys.jsp?symbolCode=323&amp;symbol=SRF&amp;symbol=SRF&amp;instrument=-&amp;date=-&amp;segmentLink=17&amp;symbolCount=2&amp;segmentLink=17" TargetMode="External" Type="http://schemas.openxmlformats.org/officeDocument/2006/relationships/hyperlink"/><Relationship Id="rId355" Target="https://www.nseindia.com/live_market/dynaContent/live_watch/option_chain/optionKeys.jsp?symbolCode=1464&amp;symbol=SRTRANSFIN&amp;symbol=SRTRANSFIN&amp;instrument=-&amp;date=-&amp;segmentLink=17&amp;symbolCount=2&amp;segmentLink=17" TargetMode="External" Type="http://schemas.openxmlformats.org/officeDocument/2006/relationships/hyperlink"/><Relationship Id="rId356" Target="https://www.nseindia.com/live_market/dynaContent/live_watch/option_chain/optionKeys.jsp?symbolCode=370&amp;symbol=SUNPHARMA&amp;symbol=SUNPHARMA&amp;instrument=-&amp;date=-&amp;segmentLink=17&amp;symbolCount=2&amp;segmentLink=17" TargetMode="External" Type="http://schemas.openxmlformats.org/officeDocument/2006/relationships/hyperlink"/><Relationship Id="rId357" Target="https://www.nseindia.com/live_market/dynaContent/live_watch/option_chain/optionKeys.jsp?symbolCode=2396&amp;symbol=SUNTV&amp;symbol=SUNTV&amp;instrument=-&amp;date=-&amp;segmentLink=17&amp;symbolCount=2&amp;segmentLink=17" TargetMode="External" Type="http://schemas.openxmlformats.org/officeDocument/2006/relationships/hyperlink"/><Relationship Id="rId358" Target="https://www.nseindia.com/live_market/dynaContent/live_watch/option_chain/optionKeys.jsp?symbolCode=2328&amp;symbol=SUZLON&amp;symbol=SUZLON&amp;instrument=-&amp;date=-&amp;segmentLink=17&amp;symbolCount=2&amp;segmentLink=17" TargetMode="External" Type="http://schemas.openxmlformats.org/officeDocument/2006/relationships/hyperlink"/><Relationship Id="rId359" Target="https://www.nseindia.com/live_market/dynaContent/live_watch/option_chain/optionKeys.jsp?symbolCode=1837&amp;symbol=SYNDIBANK&amp;symbol=SYNDIBANK&amp;instrument=-&amp;date=-&amp;segmentLink=17&amp;symbolCount=2&amp;segmentLink=17" TargetMode="External" Type="http://schemas.openxmlformats.org/officeDocument/2006/relationships/hyperlink"/><Relationship Id="rId36" Target="https://www.nseindia.com/live_market/dynaContent/live_watch/option_chain/optionKeys.jsp?symbolCode=2712&amp;symbol=CAPF&amp;symbol=CAPF&amp;instrument=-&amp;date=-&amp;segmentLink=17&amp;symbolCount=2&amp;segmentLink=17" TargetMode="External" Type="http://schemas.openxmlformats.org/officeDocument/2006/relationships/hyperlink"/><Relationship Id="rId360" Target="https://www.nseindia.com/live_market/dynaContent/live_watch/option_chain/optionKeys.jsp?symbolCode=368&amp;symbol=TATAELXSI&amp;symbol=TATAELXSI&amp;instrument=-&amp;date=-&amp;segmentLink=17&amp;symbolCount=2&amp;segmentLink=17" TargetMode="External" Type="http://schemas.openxmlformats.org/officeDocument/2006/relationships/hyperlink"/><Relationship Id="rId361" Target="https://www.nseindia.com/live_market/dynaContent/live_watch/option_chain/optionKeys.jsp?symbolCode=211&amp;symbol=TATAMOTORS&amp;symbol=TATAMOTORS&amp;instrument=-&amp;date=-&amp;segmentLink=17&amp;symbolCount=2&amp;segmentLink=17" TargetMode="External" Type="http://schemas.openxmlformats.org/officeDocument/2006/relationships/hyperlink"/><Relationship Id="rId362" Target="https://www.nseindia.com/live_market/dynaContent/live_watch/option_chain/optionKeys.jsp?symbolCode=2692&amp;symbol=COLPAL&amp;symbol=COLPAL&amp;instrument=-&amp;date=-&amp;segmentLink=17&amp;symbolCount=2&amp;segmentLink=17" TargetMode="External" Type="http://schemas.openxmlformats.org/officeDocument/2006/relationships/hyperlink"/><Relationship Id="rId36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364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365" Target="https://www.nseindia.com/live_market/dynaContent/live_watch/option_chain/optionKeys.jsp?symbolCode=129&amp;symbol=EXIDEIND&amp;symbol=EXIDEIND&amp;instrument=-&amp;date=-&amp;segmentLink=17&amp;symbolCount=2&amp;segmentLink=17" TargetMode="External" Type="http://schemas.openxmlformats.org/officeDocument/2006/relationships/hyperlink"/><Relationship Id="rId366" Target="https://www.nseindia.com/live_market/dynaContent/live_watch/option_chain/optionKeys.jsp?symbolCode=1816&amp;symbol=JINDALSTEL&amp;symbol=JINDALSTEL&amp;instrument=-&amp;date=-&amp;segmentLink=17&amp;symbolCount=2&amp;segmentLink=17" TargetMode="External" Type="http://schemas.openxmlformats.org/officeDocument/2006/relationships/hyperlink"/><Relationship Id="rId367" Target="https://www.nseindia.com/live_market/dynaContent/live_watch/option_chain/optionKeys.jsp?symbolCode=2203&amp;symbol=LT&amp;symbol=LT&amp;instrument=-&amp;date=-&amp;segmentLink=17&amp;symbolCount=2&amp;segmentLink=17" TargetMode="External" Type="http://schemas.openxmlformats.org/officeDocument/2006/relationships/hyperlink"/><Relationship Id="rId368" Target="https://www.nseindia.com/live_market/dynaContent/live_watch/option_chain/optionKeys.jsp?symbolCode=2374&amp;symbol=M%26MFIN&amp;symbol=M%26MFIN&amp;instrument=-&amp;date=-&amp;segmentLink=17&amp;symbolCount=2&amp;segmentLink=17" TargetMode="External" Type="http://schemas.openxmlformats.org/officeDocument/2006/relationships/hyperlink"/><Relationship Id="rId369" Target="https://www.nseindia.com/live_market/dynaContent/live_watch/option_chain/optionKeys.jsp?symbolCode=1355&amp;symbol=MARICO&amp;symbol=MARICO&amp;instrument=-&amp;date=-&amp;segmentLink=17&amp;symbolCount=2&amp;segmentLink=17" TargetMode="External" Type="http://schemas.openxmlformats.org/officeDocument/2006/relationships/hyperlink"/><Relationship Id="rId37" Target="https://www.nseindia.com/live_market/dynaContent/live_watch/option_chain/optionKeys.jsp?symbolCode=8975&amp;symbol=CASTROLIND&amp;symbol=CASTROLIND&amp;instrument=-&amp;date=-&amp;segmentLink=17&amp;symbolCount=2&amp;segmentLink=17" TargetMode="External" Type="http://schemas.openxmlformats.org/officeDocument/2006/relationships/hyperlink"/><Relationship Id="rId370" Target="https://www.nseindia.com/live_market/dynaContent/live_watch/option_chain/optionKeys.jsp?symbolCode=1989&amp;symbol=MCDOWELL-N&amp;symbol=MCDOWELL-N&amp;instrument=-&amp;date=-&amp;segmentLink=17&amp;symbolCount=2&amp;segmentLink=17" TargetMode="External" Type="http://schemas.openxmlformats.org/officeDocument/2006/relationships/hyperlink"/><Relationship Id="rId371" Target="https://www.nseindia.com/live_market/dynaContent/live_watch/option_chain/optionKeys.jsp?symbolCode=1193&amp;symbol=MFSL&amp;symbol=MFSL&amp;instrument=-&amp;date=-&amp;segmentLink=17&amp;symbolCount=2&amp;segmentLink=17" TargetMode="External" Type="http://schemas.openxmlformats.org/officeDocument/2006/relationships/hyperlink"/><Relationship Id="rId372" Target="https://www.nseindia.com/live_market/dynaContent/live_watch/option_chain/optionKeys.jsp?symbolCode=2213&amp;symbol=NIITTECH&amp;symbol=NIITTECH&amp;instrument=-&amp;date=-&amp;segmentLink=17&amp;symbolCount=2&amp;segmentLink=17" TargetMode="External" Type="http://schemas.openxmlformats.org/officeDocument/2006/relationships/hyperlink"/><Relationship Id="rId373" Target="https://www.nseindia.com/live_market/dynaContent/live_watch/option_chain/optionKeys.jsp?symbolCode=226&amp;symbol=RELINFRA&amp;symbol=RELINFRA&amp;instrument=-&amp;date=-&amp;segmentLink=17&amp;symbolCount=2&amp;segmentLink=17" TargetMode="External" Type="http://schemas.openxmlformats.org/officeDocument/2006/relationships/hyperlink"/><Relationship Id="rId374" Target="https://www.nseindia.com/live_market/dynaContent/live_watch/option_chain/optionKeys.jsp?symbolCode=-10002&amp;symbol=NIFTY&amp;symbol=NIFTY&amp;instrument=-&amp;date=-&amp;segmentLink=17&amp;symbolCount=2&amp;segmentLink=17" TargetMode="External" Type="http://schemas.openxmlformats.org/officeDocument/2006/relationships/hyperlink"/><Relationship Id="rId38" Target="https://www.nseindia.com/live_market/dynaContent/live_watch/option_chain/optionKeys.jsp?symbolCode=2711&amp;symbol=CEATLTD&amp;symbol=CEATLTD&amp;instrument=-&amp;date=-&amp;segmentLink=17&amp;symbolCount=2&amp;segmentLink=17" TargetMode="External" Type="http://schemas.openxmlformats.org/officeDocument/2006/relationships/hyperlink"/><Relationship Id="rId39" Target="https://www.nseindia.com/live_market/dynaContent/live_watch/option_chain/optionKeys.jsp?symbolCode=295&amp;symbol=CENTURYTEX&amp;symbol=CENTURYTEX&amp;instrument=-&amp;date=-&amp;segmentLink=17&amp;symbolCount=2&amp;segmentLink=17" TargetMode="External" Type="http://schemas.openxmlformats.org/officeDocument/2006/relationships/hyperlink"/><Relationship Id="rId4" Target="https://www.nseindia.com/live_market/dynaContent/live_watch/option_chain/optionKeys.jsp?symbolCode=2901&amp;symbol=ADANIPOWER&amp;symbol=ADANIPOWER&amp;instrument=-&amp;date=-&amp;segmentLink=17&amp;symbolCount=2&amp;segmentLink=17" TargetMode="External" Type="http://schemas.openxmlformats.org/officeDocument/2006/relationships/hyperlink"/><Relationship Id="rId40" Target="https://www.nseindia.com/live_market/dynaContent/live_watch/option_chain/optionKeys.jsp?symbolCode=1245&amp;symbol=CESC&amp;symbol=CESC&amp;instrument=-&amp;date=-&amp;segmentLink=17&amp;symbolCount=2&amp;segmentLink=17" TargetMode="External" Type="http://schemas.openxmlformats.org/officeDocument/2006/relationships/hyperlink"/><Relationship Id="rId41" Target="https://www.nseindia.com/live_market/dynaContent/live_watch/option_chain/optionKeys.jsp?symbolCode=1241&amp;symbol=CGPOWER&amp;symbol=CGPOWER&amp;instrument=-&amp;date=-&amp;segmentLink=17&amp;symbolCount=2&amp;segmentLink=17" TargetMode="External" Type="http://schemas.openxmlformats.org/officeDocument/2006/relationships/hyperlink"/><Relationship Id="rId42" Target="https://www.nseindia.com/live_market/dynaContent/live_watch/option_chain/optionKeys.jsp?symbolCode=13723&amp;symbol=EQUITAS&amp;symbol=EQUITAS&amp;instrument=-&amp;date=-&amp;segmentLink=17&amp;symbolCount=2&amp;segmentLink=17" TargetMode="External" Type="http://schemas.openxmlformats.org/officeDocument/2006/relationships/hyperlink"/><Relationship Id="rId43" Target="https://www.nseindia.com/live_market/dynaContent/live_watch/option_chain/optionKeys.jsp?symbolCode=797&amp;symbol=HDFCBANK&amp;symbol=HDFCBANK&amp;instrument=-&amp;date=-&amp;segmentLink=17&amp;symbolCount=2&amp;segmentLink=17" TargetMode="External" Type="http://schemas.openxmlformats.org/officeDocument/2006/relationships/hyperlink"/><Relationship Id="rId44" Target="https://www.nseindia.com/live_market/dynaContent/live_watch/option_chain/optionKeys.jsp?symbolCode=795&amp;symbol=HEROMOTOCO&amp;symbol=HEROMOTOCO&amp;instrument=-&amp;date=-&amp;segmentLink=17&amp;symbolCount=2&amp;segmentLink=17" TargetMode="External" Type="http://schemas.openxmlformats.org/officeDocument/2006/relationships/hyperlink"/><Relationship Id="rId45" Target="https://www.nseindia.com/live_market/dynaContent/live_watch/option_chain/optionKeys.jsp?symbolCode=293&amp;symbol=INDIACEM&amp;symbol=INDIACEM&amp;instrument=-&amp;date=-&amp;segmentLink=17&amp;symbolCount=2&amp;segmentLink=17" TargetMode="External" Type="http://schemas.openxmlformats.org/officeDocument/2006/relationships/hyperlink"/><Relationship Id="rId46" Target="https://www.nseindia.com/live_market/dynaContent/live_watch/option_chain/optionKeys.jsp?symbolCode=2540&amp;symbol=INDIANB&amp;symbol=INDIANB&amp;instrument=-&amp;date=-&amp;segmentLink=17&amp;symbolCount=2&amp;segmentLink=17" TargetMode="External" Type="http://schemas.openxmlformats.org/officeDocument/2006/relationships/hyperlink"/><Relationship Id="rId47" Target="https://www.nseindia.com/live_market/dynaContent/live_watch/option_chain/optionKeys.jsp?symbolCode=2264&amp;symbol=JETAIRWAYS&amp;symbol=JETAIRWAYS&amp;instrument=-&amp;date=-&amp;segmentLink=17&amp;symbolCount=2&amp;segmentLink=17" TargetMode="External" Type="http://schemas.openxmlformats.org/officeDocument/2006/relationships/hyperlink"/><Relationship Id="rId48" Target="https://www.nseindia.com/live_market/dynaContent/live_watch/option_chain/optionKeys.jsp?symbolCode=818&amp;symbol=ITC&amp;symbol=ITC&amp;instrument=-&amp;date=-&amp;segmentLink=17&amp;symbolCount=2&amp;segmentLink=17" TargetMode="External" Type="http://schemas.openxmlformats.org/officeDocument/2006/relationships/hyperlink"/><Relationship Id="rId49" Target="https://www.nseindia.com/live_market/dynaContent/live_watch/option_chain/optionKeys.jsp?symbolCode=1118&amp;symbol=KOTAKBANK&amp;symbol=KOTAKBANK&amp;instrument=-&amp;date=-&amp;segmentLink=17&amp;symbolCount=2&amp;segmentLink=17" TargetMode="External" Type="http://schemas.openxmlformats.org/officeDocument/2006/relationships/hyperlink"/><Relationship Id="rId5" Target="https://www.nseindia.com/live_market/dynaContent/live_watch/option_chain/optionKeys.jsp?symbolCode=1894&amp;symbol=AJANTPHARM&amp;symbol=AJANTPHARM&amp;instrument=-&amp;date=-&amp;segmentLink=17&amp;symbolCount=2&amp;segmentLink=17" TargetMode="External" Type="http://schemas.openxmlformats.org/officeDocument/2006/relationships/hyperlink"/><Relationship Id="rId50" Target="https://www.nseindia.com/live_market/dynaContent/live_watch/option_chain/optionKeys.jsp?symbolCode=1826&amp;symbol=KPIT&amp;symbol=KPIT&amp;instrument=-&amp;date=-&amp;segmentLink=17&amp;symbolCount=2&amp;segmentLink=17" TargetMode="External" Type="http://schemas.openxmlformats.org/officeDocument/2006/relationships/hyperlink"/><Relationship Id="rId51" Target="https://www.nseindia.com/live_market/dynaContent/live_watch/option_chain/optionKeys.jsp?symbolCode=3317&amp;symbol=MANAPPURAM&amp;symbol=MANAPPURAM&amp;instrument=-&amp;date=-&amp;segmentLink=17&amp;symbolCount=2&amp;segmentLink=17" TargetMode="External" Type="http://schemas.openxmlformats.org/officeDocument/2006/relationships/hyperlink"/><Relationship Id="rId52" Target="https://www.nseindia.com/live_market/dynaContent/live_watch/option_chain/optionKeys.jsp?symbolCode=1385&amp;symbol=MOTHERSUMI&amp;symbol=MOTHERSUMI&amp;instrument=-&amp;date=-&amp;segmentLink=17&amp;symbolCount=2&amp;segmentLink=17" TargetMode="External" Type="http://schemas.openxmlformats.org/officeDocument/2006/relationships/hyperlink"/><Relationship Id="rId53" Target="https://www.nseindia.com/live_market/dynaContent/live_watch/option_chain/optionKeys.jsp?symbolCode=144&amp;symbol=PEL&amp;symbol=PEL&amp;instrument=-&amp;date=-&amp;segmentLink=17&amp;symbolCount=2&amp;segmentLink=17" TargetMode="External" Type="http://schemas.openxmlformats.org/officeDocument/2006/relationships/hyperlink"/><Relationship Id="rId54" Target="https://www.nseindia.com/live_market/dynaContent/live_watch/option_chain/optionKeys.jsp?symbolCode=104&amp;symbol=RAYMOND&amp;symbol=RAYMOND&amp;instrument=-&amp;date=-&amp;segmentLink=17&amp;symbolCount=2&amp;segmentLink=17" TargetMode="External" Type="http://schemas.openxmlformats.org/officeDocument/2006/relationships/hyperlink"/><Relationship Id="rId55" Target="https://www.nseindia.com/live_market/dynaContent/live_watch/option_chain/optionKeys.jsp?symbolCode=2714&amp;symbol=RPOWER&amp;symbol=RPOWER&amp;instrument=-&amp;date=-&amp;segmentLink=17&amp;symbolCount=2&amp;segmentLink=17" TargetMode="External" Type="http://schemas.openxmlformats.org/officeDocument/2006/relationships/hyperlink"/><Relationship Id="rId56" Target="https://www.nseindia.com/live_market/dynaContent/live_watch/option_chain/optionKeys.jsp?symbolCode=1849&amp;symbol=STAR&amp;symbol=STAR&amp;instrument=-&amp;date=-&amp;segmentLink=17&amp;symbolCount=2&amp;segmentLink=17" TargetMode="External" Type="http://schemas.openxmlformats.org/officeDocument/2006/relationships/hyperlink"/><Relationship Id="rId57" Target="https://www.nseindia.com/live_market/dynaContent/live_watch/option_chain/optionKeys.jsp?symbolCode=1098&amp;symbol=TATAGLOBAL&amp;symbol=TATAGLOBAL&amp;instrument=-&amp;date=-&amp;segmentLink=17&amp;symbolCount=2&amp;segmentLink=17" TargetMode="External" Type="http://schemas.openxmlformats.org/officeDocument/2006/relationships/hyperlink"/><Relationship Id="rId58" Target="https://www.nseindia.com/live_market/dynaContent/live_watch/option_chain/optionKeys.jsp?symbolCode=2466&amp;symbol=TORNTPOWER&amp;symbol=TORNTPOWER&amp;instrument=-&amp;date=-&amp;segmentLink=17&amp;symbolCount=2&amp;segmentLink=17" TargetMode="External" Type="http://schemas.openxmlformats.org/officeDocument/2006/relationships/hyperlink"/><Relationship Id="rId59" Target="https://www.nseindia.com/live_market/dynaContent/live_watch/option_chain/optionKeys.jsp?symbolCode=2170&amp;symbol=UPL&amp;symbol=UPL&amp;instrument=-&amp;date=-&amp;segmentLink=17&amp;symbolCount=2&amp;segmentLink=17" TargetMode="External" Type="http://schemas.openxmlformats.org/officeDocument/2006/relationships/hyperlink"/><Relationship Id="rId6" Target="https://www.nseindia.com/live_market/dynaContent/live_watch/option_chain/optionKeys.jsp?symbolCode=2029&amp;symbol=ALBK&amp;symbol=ALBK&amp;instrument=-&amp;date=-&amp;segmentLink=17&amp;symbolCount=2&amp;segmentLink=17" TargetMode="External" Type="http://schemas.openxmlformats.org/officeDocument/2006/relationships/hyperlink"/><Relationship Id="rId60" Target="https://www.nseindia.com/live_market/dynaContent/live_watch/option_chain/optionKeys.jsp?symbolCode=5660&amp;symbol=MCX&amp;symbol=MCX&amp;instrument=-&amp;date=-&amp;segmentLink=17&amp;symbolCount=2&amp;segmentLink=17" TargetMode="External" Type="http://schemas.openxmlformats.org/officeDocument/2006/relationships/hyperlink"/><Relationship Id="rId61" Target="https://www.nseindia.com/live_market/dynaContent/live_watch/option_chain/optionKeys.jsp?symbolCode=2541&amp;symbol=MINDTREE&amp;symbol=MINDTREE&amp;instrument=-&amp;date=-&amp;segmentLink=17&amp;symbolCount=2&amp;segmentLink=17" TargetMode="External" Type="http://schemas.openxmlformats.org/officeDocument/2006/relationships/hyperlink"/><Relationship Id="rId62" Target="https://www.nseindia.com/live_market/dynaContent/live_watch/option_chain/optionKeys.jsp?symbolCode=679&amp;symbol=M%26M&amp;symbol=M%26M&amp;instrument=-&amp;date=-&amp;segmentLink=17&amp;symbolCount=2&amp;segmentLink=17" TargetMode="External" Type="http://schemas.openxmlformats.org/officeDocument/2006/relationships/hyperlink"/><Relationship Id="rId63" Target="https://www.nseindia.com/live_market/dynaContent/live_watch/option_chain/optionKeys.jsp?symbolCode=1988&amp;symbol=LUPIN&amp;symbol=LUPIN&amp;instrument=-&amp;date=-&amp;segmentLink=17&amp;symbolCount=2&amp;segmentLink=17" TargetMode="External" Type="http://schemas.openxmlformats.org/officeDocument/2006/relationships/hyperlink"/><Relationship Id="rId64" Target="https://www.nseindia.com/live_market/dynaContent/live_watch/option_chain/optionKeys.jsp?symbolCode=946&amp;symbol=LICHSGFIN&amp;symbol=LICHSGFIN&amp;instrument=-&amp;date=-&amp;segmentLink=17&amp;symbolCount=2&amp;segmentLink=17" TargetMode="External" Type="http://schemas.openxmlformats.org/officeDocument/2006/relationships/hyperlink"/><Relationship Id="rId65" Target="https://www.nseindia.com/live_market/dynaContent/live_watch/option_chain/optionKeys.jsp?symbolCode=3061&amp;symbol=JUBLFOOD&amp;symbol=JUBLFOOD&amp;instrument=-&amp;date=-&amp;segmentLink=17&amp;symbolCount=2&amp;segmentLink=17" TargetMode="External" Type="http://schemas.openxmlformats.org/officeDocument/2006/relationships/hyperlink"/><Relationship Id="rId66" Target="https://www.nseindia.com/live_market/dynaContent/live_watch/option_chain/optionKeys.jsp?symbolCode=180&amp;symbol=INFY&amp;symbol=INFY&amp;instrument=-&amp;date=-&amp;segmentLink=17&amp;symbolCount=2&amp;segmentLink=17" TargetMode="External" Type="http://schemas.openxmlformats.org/officeDocument/2006/relationships/hyperlink"/><Relationship Id="rId67" Target="https://www.nseindia.com/live_market/dynaContent/live_watch/option_chain/optionKeys.jsp?symbolCode=673&amp;symbol=IFCI&amp;symbol=IFCI&amp;instrument=-&amp;date=-&amp;segmentLink=17&amp;symbolCount=2&amp;segmentLink=17" TargetMode="External" Type="http://schemas.openxmlformats.org/officeDocument/2006/relationships/hyperlink"/><Relationship Id="rId68" Target="https://www.nseindia.com/live_market/dynaContent/live_watch/option_chain/optionKeys.jsp?symbolCode=7057&amp;symbol=IBULHSGFIN&amp;symbol=IBULHSGFIN&amp;instrument=-&amp;date=-&amp;segmentLink=17&amp;symbolCount=2&amp;segmentLink=17" TargetMode="External" Type="http://schemas.openxmlformats.org/officeDocument/2006/relationships/hyperlink"/><Relationship Id="rId69" Target="https://www.nseindia.com/live_market/dynaContent/live_watch/option_chain/optionKeys.jsp?symbolCode=1231&amp;symbol=HINDZINC&amp;symbol=HINDZINC&amp;instrument=-&amp;date=-&amp;segmentLink=17&amp;symbolCount=2&amp;segmentLink=17" TargetMode="External" Type="http://schemas.openxmlformats.org/officeDocument/2006/relationships/hyperlink"/><Relationship Id="rId7" Target="https://www.nseindia.com/live_market/dynaContent/live_watch/option_chain/optionKeys.jsp?symbolCode=421&amp;symbol=AMARAJABAT&amp;symbol=AMARAJABAT&amp;instrument=-&amp;date=-&amp;segmentLink=17&amp;symbolCount=2&amp;segmentLink=17" TargetMode="External" Type="http://schemas.openxmlformats.org/officeDocument/2006/relationships/hyperlink"/><Relationship Id="rId70" Target="https://www.nseindia.com/live_market/dynaContent/live_watch/option_chain/optionKeys.jsp?symbolCode=1828&amp;symbol=HCLTECH&amp;symbol=HCLTECH&amp;instrument=-&amp;date=-&amp;segmentLink=17&amp;symbolCount=2&amp;segmentLink=17" TargetMode="External" Type="http://schemas.openxmlformats.org/officeDocument/2006/relationships/hyperlink"/><Relationship Id="rId71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72" Target="https://www.nseindia.com/live_market/dynaContent/live_watch/option_chain/optionKeys.jsp?symbolCode=251&amp;symbol=DRREDDY&amp;symbol=DRREDDY&amp;instrument=-&amp;date=-&amp;segmentLink=17&amp;symbolCount=2&amp;segmentLink=17" TargetMode="External" Type="http://schemas.openxmlformats.org/officeDocument/2006/relationships/hyperlink"/><Relationship Id="rId73" Target="https://www.nseindia.com/live_market/dynaContent/live_watch/option_chain/optionKeys.jsp?symbolCode=173&amp;symbol=CUMMINSIND&amp;symbol=CUMMINSIND&amp;instrument=-&amp;date=-&amp;segmentLink=17&amp;symbolCount=2&amp;segmentLink=17" TargetMode="External" Type="http://schemas.openxmlformats.org/officeDocument/2006/relationships/hyperlink"/><Relationship Id="rId74" Target="https://www.nseindia.com/live_market/dynaContent/live_watch/option_chain/optionKeys.jsp?symbolCode=3691&amp;symbol=COALINDIA&amp;symbol=COALINDIA&amp;instrument=-&amp;date=-&amp;segmentLink=17&amp;symbolCount=2&amp;segmentLink=17" TargetMode="External" Type="http://schemas.openxmlformats.org/officeDocument/2006/relationships/hyperlink"/><Relationship Id="rId75" Target="https://www.nseindia.com/live_market/dynaContent/live_watch/option_chain/optionKeys.jsp?symbolCode=792&amp;symbol=CIPLA&amp;symbol=CIPLA&amp;instrument=-&amp;date=-&amp;segmentLink=17&amp;symbolCount=2&amp;segmentLink=17" TargetMode="External" Type="http://schemas.openxmlformats.org/officeDocument/2006/relationships/hyperlink"/><Relationship Id="rId76" Target="https://www.nseindia.com/live_market/dynaContent/live_watch/option_chain/optionKeys.jsp?symbolCode=2622&amp;symbol=DLF&amp;symbol=DLF&amp;instrument=-&amp;date=-&amp;segmentLink=17&amp;symbolCount=2&amp;segmentLink=17" TargetMode="External" Type="http://schemas.openxmlformats.org/officeDocument/2006/relationships/hyperlink"/><Relationship Id="rId77" Target="https://www.nseindia.com/live_market/dynaContent/live_watch/option_chain/optionKeys.jsp?symbolCode=2296&amp;symbol=GRANULES&amp;symbol=GRANULES&amp;instrument=-&amp;date=-&amp;segmentLink=17&amp;symbolCount=2&amp;segmentLink=17" TargetMode="External" Type="http://schemas.openxmlformats.org/officeDocument/2006/relationships/hyperlink"/><Relationship Id="rId78" Target="https://www.nseindia.com/live_market/dynaContent/live_watch/option_chain/optionKeys.jsp?symbolCode=2130&amp;symbol=GODREJIND&amp;symbol=GODREJIND&amp;instrument=-&amp;date=-&amp;segmentLink=17&amp;symbolCount=2&amp;segmentLink=17" TargetMode="External" Type="http://schemas.openxmlformats.org/officeDocument/2006/relationships/hyperlink"/><Relationship Id="rId79" Target="https://www.nseindia.com/live_market/dynaContent/live_watch/option_chain/optionKeys.jsp?symbolCode=1853&amp;symbol=GLENMARK&amp;symbol=GLENMARK&amp;instrument=-&amp;date=-&amp;segmentLink=17&amp;symbolCount=2&amp;segmentLink=17" TargetMode="External" Type="http://schemas.openxmlformats.org/officeDocument/2006/relationships/hyperlink"/><Relationship Id="rId8" Target="https://www.nseindia.com/live_market/dynaContent/live_watch/option_chain/optionKeys.jsp?symbolCode=1235&amp;symbol=AMBUJACEM&amp;symbol=AMBUJACEM&amp;instrument=-&amp;date=-&amp;segmentLink=17&amp;symbolCount=2&amp;segmentLink=17" TargetMode="External" Type="http://schemas.openxmlformats.org/officeDocument/2006/relationships/hyperlink"/><Relationship Id="rId80" Target="https://www.nseindia.com/live_market/dynaContent/live_watch/option_chain/optionKeys.jsp?symbolCode=940&amp;symbol=DHFL&amp;symbol=DHFL&amp;instrument=-&amp;date=-&amp;segmentLink=17&amp;symbolCount=2&amp;segmentLink=17" TargetMode="External" Type="http://schemas.openxmlformats.org/officeDocument/2006/relationships/hyperlink"/><Relationship Id="rId81" Target="https://www.nseindia.com/live_market/dynaContent/live_watch/option_chain/optionKeys.jsp?symbolCode=2132&amp;symbol=DIVISLAB&amp;symbol=DIVISLAB&amp;instrument=-&amp;date=-&amp;segmentLink=17&amp;symbolCount=2&amp;segmentLink=17" TargetMode="External" Type="http://schemas.openxmlformats.org/officeDocument/2006/relationships/hyperlink"/><Relationship Id="rId82" Target="https://www.nseindia.com/live_market/dynaContent/live_watch/option_chain/optionKeys.jsp?symbolCode=798&amp;symbol=HDFC&amp;symbol=HDFC&amp;instrument=-&amp;date=-&amp;segmentLink=17&amp;symbolCount=2&amp;segmentLink=17" TargetMode="External" Type="http://schemas.openxmlformats.org/officeDocument/2006/relationships/hyperlink"/><Relationship Id="rId83" Target="https://www.nseindia.com/live_market/dynaContent/live_watch/option_chain/optionKeys.jsp?symbolCode=1931&amp;symbol=HAVELLS&amp;symbol=HAVELLS&amp;instrument=-&amp;date=-&amp;segmentLink=17&amp;symbolCount=2&amp;segmentLink=17" TargetMode="External" Type="http://schemas.openxmlformats.org/officeDocument/2006/relationships/hyperlink"/><Relationship Id="rId84" Target="https://www.nseindia.com/live_market/dynaContent/live_watch/option_chain/optionKeys.jsp?symbolCode=1234&amp;symbol=GRASIM&amp;symbol=GRASIM&amp;instrument=-&amp;date=-&amp;segmentLink=17&amp;symbolCount=2&amp;segmentLink=17" TargetMode="External" Type="http://schemas.openxmlformats.org/officeDocument/2006/relationships/hyperlink"/><Relationship Id="rId85" Target="https://www.nseindia.com/live_market/dynaContent/live_watch/option_chain/optionKeys.jsp?symbolCode=309&amp;symbol=FEDERALBNK&amp;symbol=FEDERALBNK&amp;instrument=-&amp;date=-&amp;segmentLink=17&amp;symbolCount=2&amp;segmentLink=17" TargetMode="External" Type="http://schemas.openxmlformats.org/officeDocument/2006/relationships/hyperlink"/><Relationship Id="rId86" Target="https://www.nseindia.com/live_market/dynaContent/live_watch/option_chain/optionKeys.jsp?symbolCode=1232&amp;symbol=HINDUNILVR&amp;symbol=HINDUNILVR&amp;instrument=-&amp;date=-&amp;segmentLink=17&amp;symbolCount=2&amp;segmentLink=17" TargetMode="External" Type="http://schemas.openxmlformats.org/officeDocument/2006/relationships/hyperlink"/><Relationship Id="rId87" Target="https://www.nseindia.com/live_market/dynaContent/live_watch/option_chain/optionKeys.jsp?symbolCode=1606&amp;symbol=ICICIBANK&amp;symbol=ICICIBANK&amp;instrument=-&amp;date=-&amp;segmentLink=17&amp;symbolCount=2&amp;segmentLink=17" TargetMode="External" Type="http://schemas.openxmlformats.org/officeDocument/2006/relationships/hyperlink"/><Relationship Id="rId88" Target="https://www.nseindia.com/live_market/dynaContent/live_watch/option_chain/optionKeys.jsp?symbolCode=756&amp;symbol=IDBI&amp;symbol=IDBI&amp;instrument=-&amp;date=-&amp;segmentLink=17&amp;symbolCount=2&amp;segmentLink=17" TargetMode="External" Type="http://schemas.openxmlformats.org/officeDocument/2006/relationships/hyperlink"/><Relationship Id="rId89" Target="https://www.nseindia.com/live_market/dynaContent/live_watch/option_chain/optionKeys.jsp?symbolCode=2548&amp;symbol=IDEA&amp;symbol=IDEA&amp;instrument=-&amp;date=-&amp;segmentLink=17&amp;symbolCount=2&amp;segmentLink=17" TargetMode="External" Type="http://schemas.openxmlformats.org/officeDocument/2006/relationships/hyperlink"/><Relationship Id="rId9" Target="https://www.nseindia.com/live_market/dynaContent/live_watch/option_chain/optionKeys.jsp?symbolCode=417&amp;symbol=APOLLOHOSP&amp;symbol=APOLLOHOSP&amp;instrument=-&amp;date=-&amp;segmentLink=17&amp;symbolCount=2&amp;segmentLink=17" TargetMode="External" Type="http://schemas.openxmlformats.org/officeDocument/2006/relationships/hyperlink"/><Relationship Id="rId90" Target="https://www.nseindia.com/live_market/dynaContent/live_watch/option_chain/optionKeys.jsp?symbolCode=13160&amp;symbol=IDFCBANK&amp;symbol=IDFCBANK&amp;instrument=-&amp;date=-&amp;segmentLink=17&amp;symbolCount=2&amp;segmentLink=17" TargetMode="External" Type="http://schemas.openxmlformats.org/officeDocument/2006/relationships/hyperlink"/><Relationship Id="rId91" Target="https://www.nseindia.com/live_market/dynaContent/live_watch/option_chain/optionKeys.jsp?symbolCode=2314&amp;symbol=IDFC&amp;symbol=IDFC&amp;instrument=-&amp;date=-&amp;segmentLink=17&amp;symbolCount=2&amp;segmentLink=17" TargetMode="External" Type="http://schemas.openxmlformats.org/officeDocument/2006/relationships/hyperlink"/><Relationship Id="rId92" Target="https://www.nseindia.com/live_market/dynaContent/live_watch/option_chain/optionKeys.jsp?symbolCode=13226&amp;symbol=INDIGO&amp;symbol=INDIGO&amp;instrument=-&amp;date=-&amp;segmentLink=17&amp;symbolCount=2&amp;segmentLink=17" TargetMode="External" Type="http://schemas.openxmlformats.org/officeDocument/2006/relationships/hyperlink"/><Relationship Id="rId93" Target="https://www.nseindia.com/live_market/dynaContent/live_watch/option_chain/optionKeys.jsp?symbolCode=1656&amp;symbol=INDUSINDBK&amp;symbol=INDUSINDBK&amp;instrument=-&amp;date=-&amp;segmentLink=17&amp;symbolCount=2&amp;segmentLink=17" TargetMode="External" Type="http://schemas.openxmlformats.org/officeDocument/2006/relationships/hyperlink"/><Relationship Id="rId94" Target="https://www.nseindia.com/live_market/dynaContent/live_watch/option_chain/optionKeys.jsp?symbolCode=13663&amp;symbol=INFIBEAM&amp;symbol=INFIBEAM&amp;instrument=-&amp;date=-&amp;segmentLink=17&amp;symbolCount=2&amp;segmentLink=17" TargetMode="External" Type="http://schemas.openxmlformats.org/officeDocument/2006/relationships/hyperlink"/><Relationship Id="rId95" Target="https://www.nseindia.com/live_market/dynaContent/live_watch/option_chain/optionKeys.jsp?symbolCode=6258&amp;symbol=INFRATEL&amp;symbol=INFRATEL&amp;instrument=-&amp;date=-&amp;segmentLink=17&amp;symbolCount=2&amp;segmentLink=17" TargetMode="External" Type="http://schemas.openxmlformats.org/officeDocument/2006/relationships/hyperlink"/><Relationship Id="rId96" Target="https://www.nseindia.com/live_market/dynaContent/live_watch/option_chain/optionKeys.jsp?symbolCode=224&amp;symbol=ESCORTS&amp;symbol=ESCORTS&amp;instrument=-&amp;date=-&amp;segmentLink=17&amp;symbolCount=2&amp;segmentLink=17" TargetMode="External" Type="http://schemas.openxmlformats.org/officeDocument/2006/relationships/hyperlink"/><Relationship Id="rId97" Target="https://www.nseindia.com/live_market/dynaContent/live_watch/option_chain/optionKeys.jsp?symbolCode=221&amp;symbol=HINDPETRO&amp;symbol=HINDPETRO&amp;instrument=-&amp;date=-&amp;segmentLink=17&amp;symbolCount=2&amp;segmentLink=17" TargetMode="External" Type="http://schemas.openxmlformats.org/officeDocument/2006/relationships/hyperlink"/><Relationship Id="rId98" Target="https://www.nseindia.com/live_market/dynaContent/live_watch/option_chain/optionKeys.jsp?symbolCode=1230&amp;symbol=HINDALCO&amp;symbol=HINDALCO&amp;instrument=-&amp;date=-&amp;segmentLink=17&amp;symbolCount=2&amp;segmentLink=17" TargetMode="External" Type="http://schemas.openxmlformats.org/officeDocument/2006/relationships/hyperlink"/><Relationship Id="rId99" Target="https://www.nseindia.com/live_market/dynaContent/live_watch/option_chain/optionKeys.jsp?symbolCode=2020&amp;symbol=HEXAWARE&amp;symbol=HEXAWARE&amp;instrument=-&amp;date=-&amp;segmentLink=17&amp;symbolCount=2&amp;segmentLink=1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0"/>
  <sheetViews>
    <sheetView topLeftCell="A194" workbookViewId="0">
      <selection sqref="A1:M210"/>
    </sheetView>
  </sheetViews>
  <sheetFormatPr defaultColWidth="8.85546875" defaultRowHeight="15"/>
  <cols>
    <col min="2" max="8" bestFit="true" customWidth="true" width="9.28515625" collapsed="true"/>
    <col min="9" max="11" bestFit="true" customWidth="true" width="9.85546875" collapsed="true"/>
    <col min="12" max="13" bestFit="true" customWidth="true" width="9.28515625" collapsed="true"/>
  </cols>
  <sheetData>
    <row r="1" spans="1:13" ht="15.75">
      <c r="A1" s="22" t="s">
        <v>419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3" ht="22.5">
      <c r="A2" s="8" t="s">
        <v>420</v>
      </c>
      <c r="B2" s="9" t="s">
        <v>421</v>
      </c>
      <c r="C2" s="9" t="s">
        <v>422</v>
      </c>
      <c r="D2" s="9" t="s">
        <v>423</v>
      </c>
      <c r="E2" s="9" t="s">
        <v>424</v>
      </c>
      <c r="F2" s="9" t="s">
        <v>425</v>
      </c>
      <c r="G2" s="9" t="s">
        <v>426</v>
      </c>
      <c r="H2" s="9" t="s">
        <v>427</v>
      </c>
      <c r="I2" s="9" t="s">
        <v>428</v>
      </c>
      <c r="J2" s="9" t="s">
        <v>429</v>
      </c>
      <c r="K2" s="9" t="s">
        <v>430</v>
      </c>
      <c r="L2" s="10" t="s">
        <v>431</v>
      </c>
      <c r="M2" s="10" t="s">
        <v>432</v>
      </c>
    </row>
    <row r="3" spans="1:13">
      <c r="A3" s="11" t="s">
        <v>100</v>
      </c>
      <c r="B3" s="12">
        <v>4000</v>
      </c>
      <c r="C3" s="13">
        <v>62.65</v>
      </c>
      <c r="D3" s="13">
        <v>23.39</v>
      </c>
      <c r="E3" s="13">
        <v>86.04</v>
      </c>
      <c r="F3" s="13">
        <v>23.62</v>
      </c>
      <c r="G3" s="13">
        <v>8.82</v>
      </c>
      <c r="H3" s="13">
        <v>32.44</v>
      </c>
      <c r="I3" s="12">
        <v>94480</v>
      </c>
      <c r="J3" s="12">
        <v>35272.120000000003</v>
      </c>
      <c r="K3" s="12">
        <v>129752.12</v>
      </c>
      <c r="L3" s="14">
        <f>K3*2*3%/B3</f>
        <v>1.9462817999999997</v>
      </c>
      <c r="M3" s="14">
        <f>K3*3%/B3</f>
        <v>0.97314089999999986</v>
      </c>
    </row>
    <row r="4" spans="1:13">
      <c r="A4" s="15" t="s">
        <v>56</v>
      </c>
      <c r="B4" s="16">
        <v>1500</v>
      </c>
      <c r="C4" s="17">
        <v>34.200000000000003</v>
      </c>
      <c r="D4" s="17">
        <v>21.28</v>
      </c>
      <c r="E4" s="17">
        <v>55.48</v>
      </c>
      <c r="F4" s="17">
        <v>78.44</v>
      </c>
      <c r="G4" s="17">
        <v>48.8</v>
      </c>
      <c r="H4" s="17">
        <v>127.24</v>
      </c>
      <c r="I4" s="16">
        <v>117660</v>
      </c>
      <c r="J4" s="16">
        <v>73192.56</v>
      </c>
      <c r="K4" s="16">
        <v>190852.56</v>
      </c>
      <c r="L4" s="14">
        <f t="shared" ref="L4:L67" si="0">K4*2*3%/B4</f>
        <v>7.6341023999999997</v>
      </c>
      <c r="M4" s="14">
        <f t="shared" ref="M4:M67" si="1">K4*3%/B4</f>
        <v>3.8170511999999999</v>
      </c>
    </row>
    <row r="5" spans="1:13" ht="24">
      <c r="A5" s="11" t="s">
        <v>149</v>
      </c>
      <c r="B5" s="13">
        <v>1500</v>
      </c>
      <c r="C5" s="13">
        <v>29.06</v>
      </c>
      <c r="D5" s="13">
        <v>11.55</v>
      </c>
      <c r="E5" s="13">
        <v>40.61</v>
      </c>
      <c r="F5" s="13">
        <v>25.75</v>
      </c>
      <c r="G5" s="13">
        <v>10.23</v>
      </c>
      <c r="H5" s="13">
        <v>35.979999999999997</v>
      </c>
      <c r="I5" s="12">
        <v>38625</v>
      </c>
      <c r="J5" s="12">
        <v>15349.95</v>
      </c>
      <c r="K5" s="12">
        <v>53974.95</v>
      </c>
      <c r="L5" s="14">
        <f t="shared" si="0"/>
        <v>2.158998</v>
      </c>
      <c r="M5" s="14">
        <f t="shared" si="1"/>
        <v>1.079499</v>
      </c>
    </row>
    <row r="6" spans="1:13" ht="24">
      <c r="A6" s="15" t="s">
        <v>7</v>
      </c>
      <c r="B6" s="16">
        <v>20000</v>
      </c>
      <c r="C6" s="17">
        <v>24.29</v>
      </c>
      <c r="D6" s="17">
        <v>11.54</v>
      </c>
      <c r="E6" s="17">
        <v>35.83</v>
      </c>
      <c r="F6" s="17">
        <v>12.17</v>
      </c>
      <c r="G6" s="17">
        <v>5.78</v>
      </c>
      <c r="H6" s="17">
        <v>17.95</v>
      </c>
      <c r="I6" s="16">
        <v>243400</v>
      </c>
      <c r="J6" s="16">
        <v>115630.8</v>
      </c>
      <c r="K6" s="16">
        <v>359030.8</v>
      </c>
      <c r="L6" s="14">
        <f t="shared" si="0"/>
        <v>1.0770923999999999</v>
      </c>
      <c r="M6" s="14">
        <f t="shared" si="1"/>
        <v>0.53854619999999997</v>
      </c>
    </row>
    <row r="7" spans="1:13" ht="24">
      <c r="A7" s="11" t="s">
        <v>87</v>
      </c>
      <c r="B7" s="12">
        <v>500</v>
      </c>
      <c r="C7" s="13">
        <v>22.94</v>
      </c>
      <c r="D7" s="13">
        <v>12.72</v>
      </c>
      <c r="E7" s="13">
        <v>35.659999999999997</v>
      </c>
      <c r="F7" s="13">
        <v>200.87</v>
      </c>
      <c r="G7" s="13">
        <v>111.36</v>
      </c>
      <c r="H7" s="13">
        <v>312.23</v>
      </c>
      <c r="I7" s="12">
        <v>100435</v>
      </c>
      <c r="J7" s="12">
        <v>55678.62</v>
      </c>
      <c r="K7" s="12">
        <v>156113.62</v>
      </c>
      <c r="L7" s="14">
        <f t="shared" si="0"/>
        <v>18.7336344</v>
      </c>
      <c r="M7" s="14">
        <f t="shared" si="1"/>
        <v>9.3668171999999998</v>
      </c>
    </row>
    <row r="8" spans="1:13">
      <c r="A8" s="15" t="s">
        <v>63</v>
      </c>
      <c r="B8" s="16">
        <v>4000</v>
      </c>
      <c r="C8" s="17">
        <v>22.84</v>
      </c>
      <c r="D8" s="17">
        <v>10.06</v>
      </c>
      <c r="E8" s="17">
        <v>32.9</v>
      </c>
      <c r="F8" s="17">
        <v>25.65</v>
      </c>
      <c r="G8" s="17">
        <v>11.3</v>
      </c>
      <c r="H8" s="17">
        <v>36.950000000000003</v>
      </c>
      <c r="I8" s="16">
        <v>102600</v>
      </c>
      <c r="J8" s="16">
        <v>45189.52</v>
      </c>
      <c r="K8" s="16">
        <v>147789.51999999999</v>
      </c>
      <c r="L8" s="14">
        <f t="shared" si="0"/>
        <v>2.2168427999999998</v>
      </c>
      <c r="M8" s="14">
        <f t="shared" si="1"/>
        <v>1.1084213999999999</v>
      </c>
    </row>
    <row r="9" spans="1:13">
      <c r="A9" s="11" t="s">
        <v>161</v>
      </c>
      <c r="B9" s="12">
        <v>28000</v>
      </c>
      <c r="C9" s="13">
        <v>19.079999999999998</v>
      </c>
      <c r="D9" s="13">
        <v>9.4700000000000006</v>
      </c>
      <c r="E9" s="13">
        <v>28.55</v>
      </c>
      <c r="F9" s="13">
        <v>2.72</v>
      </c>
      <c r="G9" s="13">
        <v>1.35</v>
      </c>
      <c r="H9" s="13">
        <v>4.07</v>
      </c>
      <c r="I9" s="12">
        <v>76160</v>
      </c>
      <c r="J9" s="12">
        <v>37785.300000000003</v>
      </c>
      <c r="K9" s="12">
        <v>113945.3</v>
      </c>
      <c r="L9" s="14">
        <f t="shared" si="0"/>
        <v>0.24416849999999998</v>
      </c>
      <c r="M9" s="14">
        <f t="shared" si="1"/>
        <v>0.12208424999999999</v>
      </c>
    </row>
    <row r="10" spans="1:13" ht="24">
      <c r="A10" s="15" t="s">
        <v>84</v>
      </c>
      <c r="B10" s="16">
        <v>1575</v>
      </c>
      <c r="C10" s="17">
        <v>21.13</v>
      </c>
      <c r="D10" s="17">
        <v>6.09</v>
      </c>
      <c r="E10" s="17">
        <v>27.22</v>
      </c>
      <c r="F10" s="17">
        <v>51</v>
      </c>
      <c r="G10" s="17">
        <v>14.7</v>
      </c>
      <c r="H10" s="17">
        <v>65.7</v>
      </c>
      <c r="I10" s="16">
        <v>80325</v>
      </c>
      <c r="J10" s="16">
        <v>23149.69</v>
      </c>
      <c r="K10" s="16">
        <v>103474.69</v>
      </c>
      <c r="L10" s="14">
        <f t="shared" si="0"/>
        <v>3.9418929523809521</v>
      </c>
      <c r="M10" s="14">
        <f t="shared" si="1"/>
        <v>1.970946476190476</v>
      </c>
    </row>
    <row r="11" spans="1:13">
      <c r="A11" s="11" t="s">
        <v>206</v>
      </c>
      <c r="B11" s="12">
        <v>1750</v>
      </c>
      <c r="C11" s="13">
        <v>20.13</v>
      </c>
      <c r="D11" s="13">
        <v>6.17</v>
      </c>
      <c r="E11" s="13">
        <v>26.3</v>
      </c>
      <c r="F11" s="13">
        <v>42.25</v>
      </c>
      <c r="G11" s="13">
        <v>12.95</v>
      </c>
      <c r="H11" s="13">
        <v>55.2</v>
      </c>
      <c r="I11" s="12">
        <v>73938</v>
      </c>
      <c r="J11" s="12">
        <v>22658.55</v>
      </c>
      <c r="K11" s="12">
        <v>96596.55</v>
      </c>
      <c r="L11" s="14">
        <f t="shared" si="0"/>
        <v>3.3118817142857142</v>
      </c>
      <c r="M11" s="14">
        <f t="shared" si="1"/>
        <v>1.6559408571428571</v>
      </c>
    </row>
    <row r="12" spans="1:13" ht="24">
      <c r="A12" s="15" t="s">
        <v>173</v>
      </c>
      <c r="B12" s="16">
        <v>7000</v>
      </c>
      <c r="C12" s="17">
        <v>19.8</v>
      </c>
      <c r="D12" s="17">
        <v>6.31</v>
      </c>
      <c r="E12" s="17">
        <v>26.11</v>
      </c>
      <c r="F12" s="17">
        <v>7.04</v>
      </c>
      <c r="G12" s="17">
        <v>2.2400000000000002</v>
      </c>
      <c r="H12" s="17">
        <v>9.2799999999999994</v>
      </c>
      <c r="I12" s="16">
        <v>49280</v>
      </c>
      <c r="J12" s="16">
        <v>15702.44</v>
      </c>
      <c r="K12" s="16">
        <v>64982.44</v>
      </c>
      <c r="L12" s="14">
        <f t="shared" si="0"/>
        <v>0.55699234285714283</v>
      </c>
      <c r="M12" s="14">
        <f t="shared" si="1"/>
        <v>0.27849617142857142</v>
      </c>
    </row>
    <row r="13" spans="1:13">
      <c r="A13" s="11" t="s">
        <v>197</v>
      </c>
      <c r="B13" s="12">
        <v>1600</v>
      </c>
      <c r="C13" s="13">
        <v>19.850000000000001</v>
      </c>
      <c r="D13" s="13">
        <v>5</v>
      </c>
      <c r="E13" s="13">
        <v>24.85</v>
      </c>
      <c r="F13" s="13">
        <v>43.26</v>
      </c>
      <c r="G13" s="13">
        <v>10.89</v>
      </c>
      <c r="H13" s="13">
        <v>54.15</v>
      </c>
      <c r="I13" s="12">
        <v>69216</v>
      </c>
      <c r="J13" s="12">
        <v>17428</v>
      </c>
      <c r="K13" s="12">
        <v>86644</v>
      </c>
      <c r="L13" s="14">
        <f t="shared" si="0"/>
        <v>3.2491499999999998</v>
      </c>
      <c r="M13" s="14">
        <f t="shared" si="1"/>
        <v>1.6245749999999999</v>
      </c>
    </row>
    <row r="14" spans="1:13">
      <c r="A14" s="15" t="s">
        <v>57</v>
      </c>
      <c r="B14" s="16">
        <v>8000</v>
      </c>
      <c r="C14" s="17">
        <v>19.739999999999998</v>
      </c>
      <c r="D14" s="17">
        <v>5</v>
      </c>
      <c r="E14" s="17">
        <v>24.74</v>
      </c>
      <c r="F14" s="17">
        <v>8.4499999999999993</v>
      </c>
      <c r="G14" s="17">
        <v>2.14</v>
      </c>
      <c r="H14" s="17">
        <v>10.59</v>
      </c>
      <c r="I14" s="16">
        <v>67600</v>
      </c>
      <c r="J14" s="16">
        <v>17120</v>
      </c>
      <c r="K14" s="16">
        <v>84720</v>
      </c>
      <c r="L14" s="14">
        <f t="shared" si="0"/>
        <v>0.63539999999999996</v>
      </c>
      <c r="M14" s="14">
        <f t="shared" si="1"/>
        <v>0.31769999999999998</v>
      </c>
    </row>
    <row r="15" spans="1:13" ht="24">
      <c r="A15" s="11" t="s">
        <v>109</v>
      </c>
      <c r="B15" s="12">
        <v>34000</v>
      </c>
      <c r="C15" s="13">
        <v>17.79</v>
      </c>
      <c r="D15" s="13">
        <v>6.8</v>
      </c>
      <c r="E15" s="13">
        <v>24.59</v>
      </c>
      <c r="F15" s="13">
        <v>1.21</v>
      </c>
      <c r="G15" s="13">
        <v>0.46</v>
      </c>
      <c r="H15" s="13">
        <v>1.67</v>
      </c>
      <c r="I15" s="12">
        <v>41140</v>
      </c>
      <c r="J15" s="12">
        <v>15721.6</v>
      </c>
      <c r="K15" s="12">
        <v>56861.599999999999</v>
      </c>
      <c r="L15" s="14">
        <f t="shared" si="0"/>
        <v>0.100344</v>
      </c>
      <c r="M15" s="14">
        <f t="shared" si="1"/>
        <v>5.0172000000000001E-2</v>
      </c>
    </row>
    <row r="16" spans="1:13">
      <c r="A16" s="15" t="s">
        <v>77</v>
      </c>
      <c r="B16" s="16">
        <v>18000</v>
      </c>
      <c r="C16" s="17">
        <v>16.670000000000002</v>
      </c>
      <c r="D16" s="17">
        <v>7.88</v>
      </c>
      <c r="E16" s="17">
        <v>24.55</v>
      </c>
      <c r="F16" s="17">
        <v>2.31</v>
      </c>
      <c r="G16" s="17">
        <v>1.0900000000000001</v>
      </c>
      <c r="H16" s="17">
        <v>3.4</v>
      </c>
      <c r="I16" s="16">
        <v>41580</v>
      </c>
      <c r="J16" s="16">
        <v>19644.84</v>
      </c>
      <c r="K16" s="16">
        <v>61224.84</v>
      </c>
      <c r="L16" s="14">
        <f t="shared" si="0"/>
        <v>0.20408279999999998</v>
      </c>
      <c r="M16" s="14">
        <f t="shared" si="1"/>
        <v>0.10204139999999999</v>
      </c>
    </row>
    <row r="17" spans="1:13" ht="24">
      <c r="A17" s="11" t="s">
        <v>106</v>
      </c>
      <c r="B17" s="12">
        <v>1200</v>
      </c>
      <c r="C17" s="13">
        <v>18.010000000000002</v>
      </c>
      <c r="D17" s="13">
        <v>6.03</v>
      </c>
      <c r="E17" s="13">
        <v>24.04</v>
      </c>
      <c r="F17" s="13">
        <v>41.35</v>
      </c>
      <c r="G17" s="13">
        <v>13.84</v>
      </c>
      <c r="H17" s="13">
        <v>55.19</v>
      </c>
      <c r="I17" s="12">
        <v>49620</v>
      </c>
      <c r="J17" s="12">
        <v>16606.62</v>
      </c>
      <c r="K17" s="12">
        <v>66226.62</v>
      </c>
      <c r="L17" s="14">
        <f t="shared" si="0"/>
        <v>3.3113309999999996</v>
      </c>
      <c r="M17" s="14">
        <f t="shared" si="1"/>
        <v>1.6556654999999998</v>
      </c>
    </row>
    <row r="18" spans="1:13" ht="24">
      <c r="A18" s="15" t="s">
        <v>112</v>
      </c>
      <c r="B18" s="17">
        <v>1400</v>
      </c>
      <c r="C18" s="17">
        <v>15.88</v>
      </c>
      <c r="D18" s="17">
        <v>6.07</v>
      </c>
      <c r="E18" s="17">
        <v>21.95</v>
      </c>
      <c r="F18" s="17">
        <v>78.09</v>
      </c>
      <c r="G18" s="17">
        <v>29.84</v>
      </c>
      <c r="H18" s="17">
        <v>107.93</v>
      </c>
      <c r="I18" s="16">
        <v>109326</v>
      </c>
      <c r="J18" s="16">
        <v>41776.17</v>
      </c>
      <c r="K18" s="16">
        <v>151102.17000000001</v>
      </c>
      <c r="L18" s="14">
        <f t="shared" si="0"/>
        <v>6.4758072857142857</v>
      </c>
      <c r="M18" s="14">
        <f t="shared" si="1"/>
        <v>3.2379036428571428</v>
      </c>
    </row>
    <row r="19" spans="1:13">
      <c r="A19" s="11" t="s">
        <v>35</v>
      </c>
      <c r="B19" s="12">
        <v>1800</v>
      </c>
      <c r="C19" s="13">
        <v>16.84</v>
      </c>
      <c r="D19" s="13">
        <v>5</v>
      </c>
      <c r="E19" s="13">
        <v>21.84</v>
      </c>
      <c r="F19" s="13">
        <v>51.11</v>
      </c>
      <c r="G19" s="13">
        <v>15.18</v>
      </c>
      <c r="H19" s="13">
        <v>66.290000000000006</v>
      </c>
      <c r="I19" s="12">
        <v>91998</v>
      </c>
      <c r="J19" s="12">
        <v>27315</v>
      </c>
      <c r="K19" s="12">
        <v>119313</v>
      </c>
      <c r="L19" s="14">
        <f t="shared" si="0"/>
        <v>3.9771000000000001</v>
      </c>
      <c r="M19" s="14">
        <f t="shared" si="1"/>
        <v>1.98855</v>
      </c>
    </row>
    <row r="20" spans="1:13">
      <c r="A20" s="15" t="s">
        <v>128</v>
      </c>
      <c r="B20" s="17">
        <v>700</v>
      </c>
      <c r="C20" s="17">
        <v>16.829999999999998</v>
      </c>
      <c r="D20" s="17">
        <v>5</v>
      </c>
      <c r="E20" s="17">
        <v>21.83</v>
      </c>
      <c r="F20" s="17">
        <v>119.44</v>
      </c>
      <c r="G20" s="17">
        <v>35.479999999999997</v>
      </c>
      <c r="H20" s="17">
        <v>154.91999999999999</v>
      </c>
      <c r="I20" s="16">
        <v>83608</v>
      </c>
      <c r="J20" s="16">
        <v>24834.25</v>
      </c>
      <c r="K20" s="16">
        <v>108442.25</v>
      </c>
      <c r="L20" s="14">
        <f t="shared" si="0"/>
        <v>9.2950499999999998</v>
      </c>
      <c r="M20" s="14">
        <f t="shared" si="1"/>
        <v>4.6475249999999999</v>
      </c>
    </row>
    <row r="21" spans="1:13">
      <c r="A21" s="11" t="s">
        <v>150</v>
      </c>
      <c r="B21" s="12">
        <v>302</v>
      </c>
      <c r="C21" s="13">
        <v>16.059999999999999</v>
      </c>
      <c r="D21" s="13">
        <v>5</v>
      </c>
      <c r="E21" s="13">
        <v>21.06</v>
      </c>
      <c r="F21" s="13">
        <v>347.06</v>
      </c>
      <c r="G21" s="13">
        <v>108.02</v>
      </c>
      <c r="H21" s="13">
        <v>455.08</v>
      </c>
      <c r="I21" s="12">
        <v>104812</v>
      </c>
      <c r="J21" s="12">
        <v>32620.53</v>
      </c>
      <c r="K21" s="12">
        <v>137432.53</v>
      </c>
      <c r="L21" s="14">
        <f t="shared" si="0"/>
        <v>27.304476158940393</v>
      </c>
      <c r="M21" s="14">
        <f t="shared" si="1"/>
        <v>13.652238079470196</v>
      </c>
    </row>
    <row r="22" spans="1:13" ht="24">
      <c r="A22" s="15" t="s">
        <v>166</v>
      </c>
      <c r="B22" s="16">
        <v>900</v>
      </c>
      <c r="C22" s="17">
        <v>15.22</v>
      </c>
      <c r="D22" s="17">
        <v>5</v>
      </c>
      <c r="E22" s="17">
        <v>20.22</v>
      </c>
      <c r="F22" s="17">
        <v>61.79</v>
      </c>
      <c r="G22" s="17">
        <v>20.29</v>
      </c>
      <c r="H22" s="17">
        <v>82.08</v>
      </c>
      <c r="I22" s="16">
        <v>55611</v>
      </c>
      <c r="J22" s="16">
        <v>18261</v>
      </c>
      <c r="K22" s="16">
        <v>73872</v>
      </c>
      <c r="L22" s="14">
        <f t="shared" si="0"/>
        <v>4.9247999999999994</v>
      </c>
      <c r="M22" s="14">
        <f t="shared" si="1"/>
        <v>2.4623999999999997</v>
      </c>
    </row>
    <row r="23" spans="1:13" ht="24">
      <c r="A23" s="11" t="s">
        <v>175</v>
      </c>
      <c r="B23" s="13">
        <v>600</v>
      </c>
      <c r="C23" s="13">
        <v>13.21</v>
      </c>
      <c r="D23" s="13">
        <v>7</v>
      </c>
      <c r="E23" s="13">
        <v>20.21</v>
      </c>
      <c r="F23" s="13">
        <v>165.28</v>
      </c>
      <c r="G23" s="13">
        <v>87.58</v>
      </c>
      <c r="H23" s="13">
        <v>252.86</v>
      </c>
      <c r="I23" s="12">
        <v>99168</v>
      </c>
      <c r="J23" s="12">
        <v>52548.3</v>
      </c>
      <c r="K23" s="12">
        <v>151716.29999999999</v>
      </c>
      <c r="L23" s="14">
        <f t="shared" si="0"/>
        <v>15.171629999999999</v>
      </c>
      <c r="M23" s="14">
        <f t="shared" si="1"/>
        <v>7.5858149999999993</v>
      </c>
    </row>
    <row r="24" spans="1:13">
      <c r="A24" s="15" t="s">
        <v>27</v>
      </c>
      <c r="B24" s="16">
        <v>500</v>
      </c>
      <c r="C24" s="17">
        <v>15.2</v>
      </c>
      <c r="D24" s="17">
        <v>5</v>
      </c>
      <c r="E24" s="17">
        <v>20.2</v>
      </c>
      <c r="F24" s="17">
        <v>105.06</v>
      </c>
      <c r="G24" s="17">
        <v>34.549999999999997</v>
      </c>
      <c r="H24" s="17">
        <v>139.61000000000001</v>
      </c>
      <c r="I24" s="16">
        <v>52530</v>
      </c>
      <c r="J24" s="16">
        <v>17276.25</v>
      </c>
      <c r="K24" s="16">
        <v>69806.25</v>
      </c>
      <c r="L24" s="14">
        <f t="shared" si="0"/>
        <v>8.3767499999999995</v>
      </c>
      <c r="M24" s="14">
        <f t="shared" si="1"/>
        <v>4.1883749999999997</v>
      </c>
    </row>
    <row r="25" spans="1:13">
      <c r="A25" s="11" t="s">
        <v>103</v>
      </c>
      <c r="B25" s="12">
        <v>3000</v>
      </c>
      <c r="C25" s="13">
        <v>14.07</v>
      </c>
      <c r="D25" s="13">
        <v>6</v>
      </c>
      <c r="E25" s="13">
        <v>20.07</v>
      </c>
      <c r="F25" s="13">
        <v>20.93</v>
      </c>
      <c r="G25" s="13">
        <v>8.93</v>
      </c>
      <c r="H25" s="13">
        <v>29.86</v>
      </c>
      <c r="I25" s="12">
        <v>62790</v>
      </c>
      <c r="J25" s="12">
        <v>26775</v>
      </c>
      <c r="K25" s="12">
        <v>89565</v>
      </c>
      <c r="L25" s="14">
        <f t="shared" si="0"/>
        <v>1.7912999999999999</v>
      </c>
      <c r="M25" s="14">
        <f t="shared" si="1"/>
        <v>0.89564999999999995</v>
      </c>
    </row>
    <row r="26" spans="1:13" ht="24">
      <c r="A26" s="15" t="s">
        <v>199</v>
      </c>
      <c r="B26" s="16">
        <v>6000</v>
      </c>
      <c r="C26" s="17">
        <v>15.05</v>
      </c>
      <c r="D26" s="17">
        <v>5</v>
      </c>
      <c r="E26" s="17">
        <v>20.05</v>
      </c>
      <c r="F26" s="17">
        <v>11.47</v>
      </c>
      <c r="G26" s="17">
        <v>3.81</v>
      </c>
      <c r="H26" s="17">
        <v>15.28</v>
      </c>
      <c r="I26" s="16">
        <v>68820</v>
      </c>
      <c r="J26" s="16">
        <v>22860</v>
      </c>
      <c r="K26" s="16">
        <v>91680</v>
      </c>
      <c r="L26" s="14">
        <f t="shared" si="0"/>
        <v>0.91680000000000006</v>
      </c>
      <c r="M26" s="14">
        <f t="shared" si="1"/>
        <v>0.45840000000000003</v>
      </c>
    </row>
    <row r="27" spans="1:13" ht="24">
      <c r="A27" s="11" t="s">
        <v>131</v>
      </c>
      <c r="B27" s="13">
        <v>600</v>
      </c>
      <c r="C27" s="13">
        <v>14.86</v>
      </c>
      <c r="D27" s="13">
        <v>5</v>
      </c>
      <c r="E27" s="13">
        <v>19.86</v>
      </c>
      <c r="F27" s="13">
        <v>119.86</v>
      </c>
      <c r="G27" s="13">
        <v>40.31</v>
      </c>
      <c r="H27" s="13">
        <v>160.16999999999999</v>
      </c>
      <c r="I27" s="12">
        <v>71916</v>
      </c>
      <c r="J27" s="12">
        <v>24186</v>
      </c>
      <c r="K27" s="12">
        <v>96102</v>
      </c>
      <c r="L27" s="14">
        <f t="shared" si="0"/>
        <v>9.610199999999999</v>
      </c>
      <c r="M27" s="14">
        <f t="shared" si="1"/>
        <v>4.8050999999999995</v>
      </c>
    </row>
    <row r="28" spans="1:13">
      <c r="A28" s="15" t="s">
        <v>38</v>
      </c>
      <c r="B28" s="16">
        <v>2000</v>
      </c>
      <c r="C28" s="17">
        <v>14.85</v>
      </c>
      <c r="D28" s="17">
        <v>5</v>
      </c>
      <c r="E28" s="17">
        <v>19.850000000000001</v>
      </c>
      <c r="F28" s="17">
        <v>36.33</v>
      </c>
      <c r="G28" s="17">
        <v>12.23</v>
      </c>
      <c r="H28" s="17">
        <v>48.56</v>
      </c>
      <c r="I28" s="16">
        <v>72660</v>
      </c>
      <c r="J28" s="16">
        <v>24460</v>
      </c>
      <c r="K28" s="16">
        <v>97120</v>
      </c>
      <c r="L28" s="14">
        <f t="shared" si="0"/>
        <v>2.9135999999999997</v>
      </c>
      <c r="M28" s="14">
        <f t="shared" si="1"/>
        <v>1.4567999999999999</v>
      </c>
    </row>
    <row r="29" spans="1:13" ht="24">
      <c r="A29" s="11" t="s">
        <v>39</v>
      </c>
      <c r="B29" s="13">
        <v>1250</v>
      </c>
      <c r="C29" s="13">
        <v>14.71</v>
      </c>
      <c r="D29" s="13">
        <v>5</v>
      </c>
      <c r="E29" s="13">
        <v>19.71</v>
      </c>
      <c r="F29" s="13">
        <v>40.56</v>
      </c>
      <c r="G29" s="13">
        <v>13.78</v>
      </c>
      <c r="H29" s="13">
        <v>54.34</v>
      </c>
      <c r="I29" s="12">
        <v>50700</v>
      </c>
      <c r="J29" s="12">
        <v>17225</v>
      </c>
      <c r="K29" s="12">
        <v>67925</v>
      </c>
      <c r="L29" s="14">
        <f t="shared" si="0"/>
        <v>3.2604000000000002</v>
      </c>
      <c r="M29" s="14">
        <f t="shared" si="1"/>
        <v>1.6302000000000001</v>
      </c>
    </row>
    <row r="30" spans="1:13" ht="24">
      <c r="A30" s="15" t="s">
        <v>107</v>
      </c>
      <c r="B30" s="16">
        <v>2250</v>
      </c>
      <c r="C30" s="17">
        <v>13.55</v>
      </c>
      <c r="D30" s="17">
        <v>6.04</v>
      </c>
      <c r="E30" s="17">
        <v>19.59</v>
      </c>
      <c r="F30" s="17">
        <v>25.06</v>
      </c>
      <c r="G30" s="17">
        <v>11.16</v>
      </c>
      <c r="H30" s="17">
        <v>36.22</v>
      </c>
      <c r="I30" s="16">
        <v>56385</v>
      </c>
      <c r="J30" s="16">
        <v>25121.119999999999</v>
      </c>
      <c r="K30" s="16">
        <v>81506.12</v>
      </c>
      <c r="L30" s="14">
        <f t="shared" si="0"/>
        <v>2.1734965333333331</v>
      </c>
      <c r="M30" s="14">
        <f t="shared" si="1"/>
        <v>1.0867482666666666</v>
      </c>
    </row>
    <row r="31" spans="1:13" ht="24">
      <c r="A31" s="11" t="s">
        <v>147</v>
      </c>
      <c r="B31" s="12">
        <v>6000</v>
      </c>
      <c r="C31" s="13">
        <v>14.35</v>
      </c>
      <c r="D31" s="13">
        <v>5</v>
      </c>
      <c r="E31" s="13">
        <v>19.350000000000001</v>
      </c>
      <c r="F31" s="13">
        <v>11.37</v>
      </c>
      <c r="G31" s="13">
        <v>3.96</v>
      </c>
      <c r="H31" s="13">
        <v>15.33</v>
      </c>
      <c r="I31" s="12">
        <v>68220</v>
      </c>
      <c r="J31" s="12">
        <v>23760</v>
      </c>
      <c r="K31" s="12">
        <v>91980</v>
      </c>
      <c r="L31" s="14">
        <f t="shared" si="0"/>
        <v>0.91980000000000006</v>
      </c>
      <c r="M31" s="14">
        <f t="shared" si="1"/>
        <v>0.45990000000000003</v>
      </c>
    </row>
    <row r="32" spans="1:13" ht="24">
      <c r="A32" s="15" t="s">
        <v>113</v>
      </c>
      <c r="B32" s="16">
        <v>1000</v>
      </c>
      <c r="C32" s="17">
        <v>11.29</v>
      </c>
      <c r="D32" s="17">
        <v>8</v>
      </c>
      <c r="E32" s="17">
        <v>19.29</v>
      </c>
      <c r="F32" s="17">
        <v>46.29</v>
      </c>
      <c r="G32" s="17">
        <v>32.799999999999997</v>
      </c>
      <c r="H32" s="17">
        <v>79.09</v>
      </c>
      <c r="I32" s="16">
        <v>46290</v>
      </c>
      <c r="J32" s="16">
        <v>32800</v>
      </c>
      <c r="K32" s="16">
        <v>79090</v>
      </c>
      <c r="L32" s="14">
        <f t="shared" si="0"/>
        <v>4.7454000000000001</v>
      </c>
      <c r="M32" s="14">
        <f t="shared" si="1"/>
        <v>2.3727</v>
      </c>
    </row>
    <row r="33" spans="1:13">
      <c r="A33" s="11" t="s">
        <v>104</v>
      </c>
      <c r="B33" s="12">
        <v>2500</v>
      </c>
      <c r="C33" s="13">
        <v>14.26</v>
      </c>
      <c r="D33" s="13">
        <v>5</v>
      </c>
      <c r="E33" s="13">
        <v>19.260000000000002</v>
      </c>
      <c r="F33" s="13">
        <v>20.83</v>
      </c>
      <c r="G33" s="13">
        <v>7.3</v>
      </c>
      <c r="H33" s="13">
        <v>28.13</v>
      </c>
      <c r="I33" s="12">
        <v>52075</v>
      </c>
      <c r="J33" s="12">
        <v>18256.25</v>
      </c>
      <c r="K33" s="12">
        <v>70331.25</v>
      </c>
      <c r="L33" s="14">
        <f t="shared" si="0"/>
        <v>1.6879500000000001</v>
      </c>
      <c r="M33" s="14">
        <f t="shared" si="1"/>
        <v>0.84397500000000003</v>
      </c>
    </row>
    <row r="34" spans="1:13" ht="24">
      <c r="A34" s="15" t="s">
        <v>108</v>
      </c>
      <c r="B34" s="16">
        <v>9000</v>
      </c>
      <c r="C34" s="17">
        <v>11.97</v>
      </c>
      <c r="D34" s="17">
        <v>7</v>
      </c>
      <c r="E34" s="17">
        <v>18.97</v>
      </c>
      <c r="F34" s="17">
        <v>8.9600000000000009</v>
      </c>
      <c r="G34" s="17">
        <v>5.24</v>
      </c>
      <c r="H34" s="17">
        <v>14.2</v>
      </c>
      <c r="I34" s="16">
        <v>80640</v>
      </c>
      <c r="J34" s="16">
        <v>47155.5</v>
      </c>
      <c r="K34" s="16">
        <v>127795.5</v>
      </c>
      <c r="L34" s="14">
        <f t="shared" si="0"/>
        <v>0.85197000000000001</v>
      </c>
      <c r="M34" s="14">
        <f t="shared" si="1"/>
        <v>0.425985</v>
      </c>
    </row>
    <row r="35" spans="1:13" ht="24">
      <c r="A35" s="11" t="s">
        <v>193</v>
      </c>
      <c r="B35" s="12">
        <v>3000</v>
      </c>
      <c r="C35" s="13">
        <v>13.94</v>
      </c>
      <c r="D35" s="13">
        <v>5</v>
      </c>
      <c r="E35" s="13">
        <v>18.940000000000001</v>
      </c>
      <c r="F35" s="13">
        <v>35.93</v>
      </c>
      <c r="G35" s="13">
        <v>12.89</v>
      </c>
      <c r="H35" s="13">
        <v>48.82</v>
      </c>
      <c r="I35" s="12">
        <v>107790</v>
      </c>
      <c r="J35" s="12">
        <v>38655</v>
      </c>
      <c r="K35" s="12">
        <v>146445</v>
      </c>
      <c r="L35" s="14">
        <f t="shared" si="0"/>
        <v>2.9288999999999996</v>
      </c>
      <c r="M35" s="14">
        <f t="shared" si="1"/>
        <v>1.4644499999999998</v>
      </c>
    </row>
    <row r="36" spans="1:13">
      <c r="A36" s="15" t="s">
        <v>118</v>
      </c>
      <c r="B36" s="17">
        <v>4500</v>
      </c>
      <c r="C36" s="17">
        <v>13.85</v>
      </c>
      <c r="D36" s="17">
        <v>5</v>
      </c>
      <c r="E36" s="17">
        <v>18.850000000000001</v>
      </c>
      <c r="F36" s="17">
        <v>18.62</v>
      </c>
      <c r="G36" s="17">
        <v>6.72</v>
      </c>
      <c r="H36" s="17">
        <v>25.34</v>
      </c>
      <c r="I36" s="16">
        <v>83790</v>
      </c>
      <c r="J36" s="16">
        <v>30240</v>
      </c>
      <c r="K36" s="16">
        <v>114030</v>
      </c>
      <c r="L36" s="14">
        <f t="shared" si="0"/>
        <v>1.5204</v>
      </c>
      <c r="M36" s="14">
        <f t="shared" si="1"/>
        <v>0.76019999999999999</v>
      </c>
    </row>
    <row r="37" spans="1:13" ht="24">
      <c r="A37" s="11" t="s">
        <v>163</v>
      </c>
      <c r="B37" s="12">
        <v>1500</v>
      </c>
      <c r="C37" s="13">
        <v>13.79</v>
      </c>
      <c r="D37" s="13">
        <v>5</v>
      </c>
      <c r="E37" s="13">
        <v>18.79</v>
      </c>
      <c r="F37" s="13">
        <v>35.03</v>
      </c>
      <c r="G37" s="13">
        <v>12.69</v>
      </c>
      <c r="H37" s="13">
        <v>47.72</v>
      </c>
      <c r="I37" s="12">
        <v>52545</v>
      </c>
      <c r="J37" s="12">
        <v>19038.75</v>
      </c>
      <c r="K37" s="12">
        <v>71583.75</v>
      </c>
      <c r="L37" s="14">
        <f t="shared" si="0"/>
        <v>2.8633499999999996</v>
      </c>
      <c r="M37" s="14">
        <f t="shared" si="1"/>
        <v>1.4316749999999998</v>
      </c>
    </row>
    <row r="38" spans="1:13" ht="24">
      <c r="A38" s="15" t="s">
        <v>159</v>
      </c>
      <c r="B38" s="16">
        <v>800</v>
      </c>
      <c r="C38" s="17">
        <v>13.74</v>
      </c>
      <c r="D38" s="17">
        <v>5</v>
      </c>
      <c r="E38" s="17">
        <v>18.739999999999998</v>
      </c>
      <c r="F38" s="17">
        <v>104.57</v>
      </c>
      <c r="G38" s="17">
        <v>38.04</v>
      </c>
      <c r="H38" s="17">
        <v>142.61000000000001</v>
      </c>
      <c r="I38" s="16">
        <v>83656</v>
      </c>
      <c r="J38" s="16">
        <v>30432</v>
      </c>
      <c r="K38" s="16">
        <v>114088</v>
      </c>
      <c r="L38" s="14">
        <f t="shared" si="0"/>
        <v>8.5565999999999995</v>
      </c>
      <c r="M38" s="14">
        <f t="shared" si="1"/>
        <v>4.2782999999999998</v>
      </c>
    </row>
    <row r="39" spans="1:13">
      <c r="A39" s="11" t="s">
        <v>97</v>
      </c>
      <c r="B39" s="12">
        <v>2000</v>
      </c>
      <c r="C39" s="13">
        <v>13.71</v>
      </c>
      <c r="D39" s="13">
        <v>5</v>
      </c>
      <c r="E39" s="13">
        <v>18.71</v>
      </c>
      <c r="F39" s="13">
        <v>34.119999999999997</v>
      </c>
      <c r="G39" s="13">
        <v>12.44</v>
      </c>
      <c r="H39" s="13">
        <v>46.56</v>
      </c>
      <c r="I39" s="12">
        <v>68240</v>
      </c>
      <c r="J39" s="12">
        <v>24870</v>
      </c>
      <c r="K39" s="12">
        <v>93110</v>
      </c>
      <c r="L39" s="14">
        <f t="shared" si="0"/>
        <v>2.7932999999999999</v>
      </c>
      <c r="M39" s="14">
        <f t="shared" si="1"/>
        <v>1.3966499999999999</v>
      </c>
    </row>
    <row r="40" spans="1:13">
      <c r="A40" s="15" t="s">
        <v>123</v>
      </c>
      <c r="B40" s="17">
        <v>1250</v>
      </c>
      <c r="C40" s="17">
        <v>13.69</v>
      </c>
      <c r="D40" s="17">
        <v>5</v>
      </c>
      <c r="E40" s="17">
        <v>18.690000000000001</v>
      </c>
      <c r="F40" s="17">
        <v>59.28</v>
      </c>
      <c r="G40" s="17">
        <v>21.65</v>
      </c>
      <c r="H40" s="17">
        <v>80.930000000000007</v>
      </c>
      <c r="I40" s="16">
        <v>74100</v>
      </c>
      <c r="J40" s="16">
        <v>27059.38</v>
      </c>
      <c r="K40" s="16">
        <v>101159.38</v>
      </c>
      <c r="L40" s="14">
        <f t="shared" si="0"/>
        <v>4.8556502400000001</v>
      </c>
      <c r="M40" s="14">
        <f t="shared" si="1"/>
        <v>2.4278251200000001</v>
      </c>
    </row>
    <row r="41" spans="1:13" ht="24">
      <c r="A41" s="11" t="s">
        <v>47</v>
      </c>
      <c r="B41" s="12">
        <v>500</v>
      </c>
      <c r="C41" s="13">
        <v>13.6</v>
      </c>
      <c r="D41" s="13">
        <v>5</v>
      </c>
      <c r="E41" s="13">
        <v>18.600000000000001</v>
      </c>
      <c r="F41" s="13">
        <v>178.76</v>
      </c>
      <c r="G41" s="13">
        <v>65.7</v>
      </c>
      <c r="H41" s="13">
        <v>244.46</v>
      </c>
      <c r="I41" s="12">
        <v>89380</v>
      </c>
      <c r="J41" s="12">
        <v>32848.75</v>
      </c>
      <c r="K41" s="12">
        <v>122228.75</v>
      </c>
      <c r="L41" s="14">
        <f t="shared" si="0"/>
        <v>14.667449999999999</v>
      </c>
      <c r="M41" s="14">
        <f t="shared" si="1"/>
        <v>7.3337249999999994</v>
      </c>
    </row>
    <row r="42" spans="1:13">
      <c r="A42" s="15" t="s">
        <v>134</v>
      </c>
      <c r="B42" s="16">
        <v>4500</v>
      </c>
      <c r="C42" s="17">
        <v>12.46</v>
      </c>
      <c r="D42" s="17">
        <v>6</v>
      </c>
      <c r="E42" s="17">
        <v>18.46</v>
      </c>
      <c r="F42" s="17">
        <v>10.37</v>
      </c>
      <c r="G42" s="17">
        <v>4.99</v>
      </c>
      <c r="H42" s="17">
        <v>15.36</v>
      </c>
      <c r="I42" s="16">
        <v>46665</v>
      </c>
      <c r="J42" s="16">
        <v>22464</v>
      </c>
      <c r="K42" s="16">
        <v>69129</v>
      </c>
      <c r="L42" s="14">
        <f t="shared" si="0"/>
        <v>0.92171999999999998</v>
      </c>
      <c r="M42" s="14">
        <f t="shared" si="1"/>
        <v>0.46085999999999999</v>
      </c>
    </row>
    <row r="43" spans="1:13" ht="24">
      <c r="A43" s="11" t="s">
        <v>187</v>
      </c>
      <c r="B43" s="13">
        <v>9000</v>
      </c>
      <c r="C43" s="13">
        <v>13.45</v>
      </c>
      <c r="D43" s="13">
        <v>5</v>
      </c>
      <c r="E43" s="13">
        <v>18.45</v>
      </c>
      <c r="F43" s="13">
        <v>10.27</v>
      </c>
      <c r="G43" s="13">
        <v>3.82</v>
      </c>
      <c r="H43" s="13">
        <v>14.09</v>
      </c>
      <c r="I43" s="12">
        <v>92430</v>
      </c>
      <c r="J43" s="12">
        <v>34357.5</v>
      </c>
      <c r="K43" s="12">
        <v>126787.5</v>
      </c>
      <c r="L43" s="14">
        <f t="shared" si="0"/>
        <v>0.84524999999999995</v>
      </c>
      <c r="M43" s="14">
        <f t="shared" si="1"/>
        <v>0.42262499999999997</v>
      </c>
    </row>
    <row r="44" spans="1:13">
      <c r="A44" s="15" t="s">
        <v>138</v>
      </c>
      <c r="B44" s="16">
        <v>8000</v>
      </c>
      <c r="C44" s="17">
        <v>13.1</v>
      </c>
      <c r="D44" s="17">
        <v>5.32</v>
      </c>
      <c r="E44" s="17">
        <v>18.420000000000002</v>
      </c>
      <c r="F44" s="17">
        <v>10.47</v>
      </c>
      <c r="G44" s="17">
        <v>4.25</v>
      </c>
      <c r="H44" s="17">
        <v>14.72</v>
      </c>
      <c r="I44" s="16">
        <v>83760</v>
      </c>
      <c r="J44" s="16">
        <v>34005.440000000002</v>
      </c>
      <c r="K44" s="16">
        <v>117765.44</v>
      </c>
      <c r="L44" s="14">
        <f t="shared" si="0"/>
        <v>0.88324080000000005</v>
      </c>
      <c r="M44" s="14">
        <f t="shared" si="1"/>
        <v>0.44162040000000002</v>
      </c>
    </row>
    <row r="45" spans="1:13" ht="24">
      <c r="A45" s="11" t="s">
        <v>165</v>
      </c>
      <c r="B45" s="12">
        <v>1300</v>
      </c>
      <c r="C45" s="13">
        <v>13.41</v>
      </c>
      <c r="D45" s="13">
        <v>5</v>
      </c>
      <c r="E45" s="13">
        <v>18.41</v>
      </c>
      <c r="F45" s="13">
        <v>50.33</v>
      </c>
      <c r="G45" s="13">
        <v>18.77</v>
      </c>
      <c r="H45" s="13">
        <v>69.099999999999994</v>
      </c>
      <c r="I45" s="12">
        <v>65429</v>
      </c>
      <c r="J45" s="12">
        <v>24394.5</v>
      </c>
      <c r="K45" s="12">
        <v>89823.5</v>
      </c>
      <c r="L45" s="14">
        <f t="shared" si="0"/>
        <v>4.1456999999999997</v>
      </c>
      <c r="M45" s="14">
        <f t="shared" si="1"/>
        <v>2.0728499999999999</v>
      </c>
    </row>
    <row r="46" spans="1:13">
      <c r="A46" s="15" t="s">
        <v>59</v>
      </c>
      <c r="B46" s="16">
        <v>2500</v>
      </c>
      <c r="C46" s="17">
        <v>13.04</v>
      </c>
      <c r="D46" s="17">
        <v>5</v>
      </c>
      <c r="E46" s="17">
        <v>18.04</v>
      </c>
      <c r="F46" s="17">
        <v>22.24</v>
      </c>
      <c r="G46" s="17">
        <v>8.5299999999999994</v>
      </c>
      <c r="H46" s="17">
        <v>30.77</v>
      </c>
      <c r="I46" s="16">
        <v>55600</v>
      </c>
      <c r="J46" s="16">
        <v>21312.5</v>
      </c>
      <c r="K46" s="16">
        <v>76912.5</v>
      </c>
      <c r="L46" s="14">
        <f t="shared" si="0"/>
        <v>1.8459000000000001</v>
      </c>
      <c r="M46" s="14">
        <f t="shared" si="1"/>
        <v>0.92295000000000005</v>
      </c>
    </row>
    <row r="47" spans="1:13" ht="24">
      <c r="A47" s="11" t="s">
        <v>172</v>
      </c>
      <c r="B47" s="12">
        <v>33141</v>
      </c>
      <c r="C47" s="13">
        <v>12.9</v>
      </c>
      <c r="D47" s="13">
        <v>5</v>
      </c>
      <c r="E47" s="13">
        <v>17.899999999999999</v>
      </c>
      <c r="F47" s="13">
        <v>1.91</v>
      </c>
      <c r="G47" s="13">
        <v>0.74</v>
      </c>
      <c r="H47" s="13">
        <v>2.65</v>
      </c>
      <c r="I47" s="12">
        <v>63299</v>
      </c>
      <c r="J47" s="12">
        <v>24524.34</v>
      </c>
      <c r="K47" s="12">
        <v>87823.34</v>
      </c>
      <c r="L47" s="14">
        <f t="shared" si="0"/>
        <v>0.15899943876165473</v>
      </c>
      <c r="M47" s="14">
        <f t="shared" si="1"/>
        <v>7.9499719380827366E-2</v>
      </c>
    </row>
    <row r="48" spans="1:13">
      <c r="A48" s="15" t="s">
        <v>154</v>
      </c>
      <c r="B48" s="17">
        <v>5500</v>
      </c>
      <c r="C48" s="17">
        <v>12.83</v>
      </c>
      <c r="D48" s="17">
        <v>5</v>
      </c>
      <c r="E48" s="17">
        <v>17.829999999999998</v>
      </c>
      <c r="F48" s="17">
        <v>8.86</v>
      </c>
      <c r="G48" s="17">
        <v>3.45</v>
      </c>
      <c r="H48" s="17">
        <v>12.31</v>
      </c>
      <c r="I48" s="16">
        <v>48730</v>
      </c>
      <c r="J48" s="16">
        <v>18988.75</v>
      </c>
      <c r="K48" s="16">
        <v>67718.75</v>
      </c>
      <c r="L48" s="14">
        <f t="shared" si="0"/>
        <v>0.73875000000000002</v>
      </c>
      <c r="M48" s="14">
        <f t="shared" si="1"/>
        <v>0.36937500000000001</v>
      </c>
    </row>
    <row r="49" spans="1:13" ht="24">
      <c r="A49" s="11" t="s">
        <v>21</v>
      </c>
      <c r="B49" s="13">
        <v>250</v>
      </c>
      <c r="C49" s="13">
        <v>12.79</v>
      </c>
      <c r="D49" s="13">
        <v>5</v>
      </c>
      <c r="E49" s="13">
        <v>17.79</v>
      </c>
      <c r="F49" s="13">
        <v>306.70999999999998</v>
      </c>
      <c r="G49" s="13">
        <v>119.83</v>
      </c>
      <c r="H49" s="13">
        <v>426.54</v>
      </c>
      <c r="I49" s="12">
        <v>76678</v>
      </c>
      <c r="J49" s="12">
        <v>29956.25</v>
      </c>
      <c r="K49" s="12">
        <v>106634.25</v>
      </c>
      <c r="L49" s="14">
        <f t="shared" si="0"/>
        <v>25.592219999999998</v>
      </c>
      <c r="M49" s="14">
        <f t="shared" si="1"/>
        <v>12.796109999999999</v>
      </c>
    </row>
    <row r="50" spans="1:13" ht="24">
      <c r="A50" s="15" t="s">
        <v>205</v>
      </c>
      <c r="B50" s="16">
        <v>900</v>
      </c>
      <c r="C50" s="17">
        <v>12.78</v>
      </c>
      <c r="D50" s="17">
        <v>5</v>
      </c>
      <c r="E50" s="17">
        <v>17.78</v>
      </c>
      <c r="F50" s="17">
        <v>65.63</v>
      </c>
      <c r="G50" s="17">
        <v>25.67</v>
      </c>
      <c r="H50" s="17">
        <v>91.3</v>
      </c>
      <c r="I50" s="16">
        <v>59067</v>
      </c>
      <c r="J50" s="16">
        <v>23103</v>
      </c>
      <c r="K50" s="16">
        <v>82170</v>
      </c>
      <c r="L50" s="14">
        <f t="shared" si="0"/>
        <v>5.4779999999999998</v>
      </c>
      <c r="M50" s="14">
        <f t="shared" si="1"/>
        <v>2.7389999999999999</v>
      </c>
    </row>
    <row r="51" spans="1:13" ht="24">
      <c r="A51" s="11" t="s">
        <v>64</v>
      </c>
      <c r="B51" s="12">
        <v>1100</v>
      </c>
      <c r="C51" s="13">
        <v>12.74</v>
      </c>
      <c r="D51" s="13">
        <v>5</v>
      </c>
      <c r="E51" s="13">
        <v>17.739999999999998</v>
      </c>
      <c r="F51" s="13">
        <v>86.37</v>
      </c>
      <c r="G51" s="13">
        <v>33.880000000000003</v>
      </c>
      <c r="H51" s="13">
        <v>120.25</v>
      </c>
      <c r="I51" s="12">
        <v>95007</v>
      </c>
      <c r="J51" s="12">
        <v>37270.75</v>
      </c>
      <c r="K51" s="12">
        <v>132277.75</v>
      </c>
      <c r="L51" s="14">
        <f t="shared" si="0"/>
        <v>7.2151500000000004</v>
      </c>
      <c r="M51" s="14">
        <f t="shared" si="1"/>
        <v>3.6075750000000002</v>
      </c>
    </row>
    <row r="52" spans="1:13">
      <c r="A52" s="15" t="s">
        <v>115</v>
      </c>
      <c r="B52" s="16">
        <v>2250</v>
      </c>
      <c r="C52" s="17">
        <v>11.71</v>
      </c>
      <c r="D52" s="17">
        <v>6</v>
      </c>
      <c r="E52" s="17">
        <v>17.71</v>
      </c>
      <c r="F52" s="17">
        <v>24.67</v>
      </c>
      <c r="G52" s="17">
        <v>12.63</v>
      </c>
      <c r="H52" s="17">
        <v>37.299999999999997</v>
      </c>
      <c r="I52" s="16">
        <v>55508</v>
      </c>
      <c r="J52" s="16">
        <v>28417.5</v>
      </c>
      <c r="K52" s="16">
        <v>83925.5</v>
      </c>
      <c r="L52" s="14">
        <f t="shared" si="0"/>
        <v>2.2380133333333334</v>
      </c>
      <c r="M52" s="14">
        <f t="shared" si="1"/>
        <v>1.1190066666666667</v>
      </c>
    </row>
    <row r="53" spans="1:13">
      <c r="A53" s="11" t="s">
        <v>179</v>
      </c>
      <c r="B53" s="13">
        <v>45000</v>
      </c>
      <c r="C53" s="13">
        <v>12.65</v>
      </c>
      <c r="D53" s="13">
        <v>5</v>
      </c>
      <c r="E53" s="13">
        <v>17.649999999999999</v>
      </c>
      <c r="F53" s="13">
        <v>0.81</v>
      </c>
      <c r="G53" s="13">
        <v>0.32</v>
      </c>
      <c r="H53" s="13">
        <v>1.1299999999999999</v>
      </c>
      <c r="I53" s="12">
        <v>36450</v>
      </c>
      <c r="J53" s="12">
        <v>14400</v>
      </c>
      <c r="K53" s="12">
        <v>50850</v>
      </c>
      <c r="L53" s="14">
        <f t="shared" si="0"/>
        <v>6.7799999999999999E-2</v>
      </c>
      <c r="M53" s="14">
        <f t="shared" si="1"/>
        <v>3.39E-2</v>
      </c>
    </row>
    <row r="54" spans="1:13">
      <c r="A54" s="15" t="s">
        <v>58</v>
      </c>
      <c r="B54" s="16">
        <v>400</v>
      </c>
      <c r="C54" s="17">
        <v>12.49</v>
      </c>
      <c r="D54" s="17">
        <v>5</v>
      </c>
      <c r="E54" s="17">
        <v>17.489999999999998</v>
      </c>
      <c r="F54" s="17">
        <v>187.74</v>
      </c>
      <c r="G54" s="17">
        <v>75.150000000000006</v>
      </c>
      <c r="H54" s="17">
        <v>262.89</v>
      </c>
      <c r="I54" s="16">
        <v>75096</v>
      </c>
      <c r="J54" s="16">
        <v>30059</v>
      </c>
      <c r="K54" s="16">
        <v>105155</v>
      </c>
      <c r="L54" s="14">
        <f t="shared" si="0"/>
        <v>15.773250000000001</v>
      </c>
      <c r="M54" s="14">
        <f t="shared" si="1"/>
        <v>7.8866250000000004</v>
      </c>
    </row>
    <row r="55" spans="1:13" ht="24">
      <c r="A55" s="11" t="s">
        <v>46</v>
      </c>
      <c r="B55" s="12">
        <v>1500</v>
      </c>
      <c r="C55" s="13">
        <v>12.43</v>
      </c>
      <c r="D55" s="13">
        <v>5</v>
      </c>
      <c r="E55" s="13">
        <v>17.43</v>
      </c>
      <c r="F55" s="13">
        <v>34.229999999999997</v>
      </c>
      <c r="G55" s="13">
        <v>13.77</v>
      </c>
      <c r="H55" s="13">
        <v>48</v>
      </c>
      <c r="I55" s="12">
        <v>51345</v>
      </c>
      <c r="J55" s="12">
        <v>20647.5</v>
      </c>
      <c r="K55" s="12">
        <v>71992.5</v>
      </c>
      <c r="L55" s="14">
        <f t="shared" si="0"/>
        <v>2.8797000000000001</v>
      </c>
      <c r="M55" s="14">
        <f t="shared" si="1"/>
        <v>1.4398500000000001</v>
      </c>
    </row>
    <row r="56" spans="1:13">
      <c r="A56" s="15" t="s">
        <v>141</v>
      </c>
      <c r="B56" s="17">
        <v>750</v>
      </c>
      <c r="C56" s="17">
        <v>12.4</v>
      </c>
      <c r="D56" s="17">
        <v>5</v>
      </c>
      <c r="E56" s="17">
        <v>17.399999999999999</v>
      </c>
      <c r="F56" s="17">
        <v>147.78</v>
      </c>
      <c r="G56" s="17">
        <v>59.57</v>
      </c>
      <c r="H56" s="17">
        <v>207.35</v>
      </c>
      <c r="I56" s="16">
        <v>110835</v>
      </c>
      <c r="J56" s="16">
        <v>44675.63</v>
      </c>
      <c r="K56" s="16">
        <v>155510.63</v>
      </c>
      <c r="L56" s="14">
        <f t="shared" si="0"/>
        <v>12.4408504</v>
      </c>
      <c r="M56" s="14">
        <f t="shared" si="1"/>
        <v>6.2204252000000002</v>
      </c>
    </row>
    <row r="57" spans="1:13" ht="24">
      <c r="A57" s="11" t="s">
        <v>73</v>
      </c>
      <c r="B57" s="12">
        <v>5000</v>
      </c>
      <c r="C57" s="13">
        <v>12.31</v>
      </c>
      <c r="D57" s="13">
        <v>5.08</v>
      </c>
      <c r="E57" s="13">
        <v>17.39</v>
      </c>
      <c r="F57" s="13">
        <v>12.48</v>
      </c>
      <c r="G57" s="13">
        <v>5.15</v>
      </c>
      <c r="H57" s="13">
        <v>17.63</v>
      </c>
      <c r="I57" s="12">
        <v>62400</v>
      </c>
      <c r="J57" s="12">
        <v>25742.9</v>
      </c>
      <c r="K57" s="12">
        <v>88142.9</v>
      </c>
      <c r="L57" s="14">
        <f t="shared" si="0"/>
        <v>1.0577147999999998</v>
      </c>
      <c r="M57" s="14">
        <f t="shared" si="1"/>
        <v>0.52885739999999992</v>
      </c>
    </row>
    <row r="58" spans="1:13">
      <c r="A58" s="15" t="s">
        <v>116</v>
      </c>
      <c r="B58" s="16">
        <v>1500</v>
      </c>
      <c r="C58" s="17">
        <v>11.38</v>
      </c>
      <c r="D58" s="17">
        <v>6</v>
      </c>
      <c r="E58" s="17">
        <v>17.38</v>
      </c>
      <c r="F58" s="17">
        <v>56.91</v>
      </c>
      <c r="G58" s="17">
        <v>29.98</v>
      </c>
      <c r="H58" s="17">
        <v>86.89</v>
      </c>
      <c r="I58" s="16">
        <v>85365</v>
      </c>
      <c r="J58" s="16">
        <v>44968.5</v>
      </c>
      <c r="K58" s="16">
        <v>130333.5</v>
      </c>
      <c r="L58" s="14">
        <f t="shared" si="0"/>
        <v>5.2133399999999996</v>
      </c>
      <c r="M58" s="14">
        <f t="shared" si="1"/>
        <v>2.6066699999999998</v>
      </c>
    </row>
    <row r="59" spans="1:13">
      <c r="A59" s="11" t="s">
        <v>176</v>
      </c>
      <c r="B59" s="12">
        <v>800</v>
      </c>
      <c r="C59" s="13">
        <v>11.31</v>
      </c>
      <c r="D59" s="13">
        <v>6.06</v>
      </c>
      <c r="E59" s="13">
        <v>17.37</v>
      </c>
      <c r="F59" s="13">
        <v>47.55</v>
      </c>
      <c r="G59" s="13">
        <v>25.47</v>
      </c>
      <c r="H59" s="13">
        <v>73.02</v>
      </c>
      <c r="I59" s="12">
        <v>38040</v>
      </c>
      <c r="J59" s="12">
        <v>20378.57</v>
      </c>
      <c r="K59" s="12">
        <v>58418.57</v>
      </c>
      <c r="L59" s="14">
        <f t="shared" si="0"/>
        <v>4.3813927499999998</v>
      </c>
      <c r="M59" s="14">
        <f t="shared" si="1"/>
        <v>2.1906963749999999</v>
      </c>
    </row>
    <row r="60" spans="1:13">
      <c r="A60" s="15" t="s">
        <v>9</v>
      </c>
      <c r="B60" s="16">
        <v>11000</v>
      </c>
      <c r="C60" s="17">
        <v>12.37</v>
      </c>
      <c r="D60" s="17">
        <v>5</v>
      </c>
      <c r="E60" s="17">
        <v>17.37</v>
      </c>
      <c r="F60" s="17">
        <v>5.34</v>
      </c>
      <c r="G60" s="17">
        <v>2.16</v>
      </c>
      <c r="H60" s="17">
        <v>7.5</v>
      </c>
      <c r="I60" s="16">
        <v>58740</v>
      </c>
      <c r="J60" s="16">
        <v>23732.5</v>
      </c>
      <c r="K60" s="16">
        <v>82472.5</v>
      </c>
      <c r="L60" s="14">
        <f t="shared" si="0"/>
        <v>0.44984999999999997</v>
      </c>
      <c r="M60" s="14">
        <f t="shared" si="1"/>
        <v>0.22492499999999999</v>
      </c>
    </row>
    <row r="61" spans="1:13">
      <c r="A61" s="11" t="s">
        <v>98</v>
      </c>
      <c r="B61" s="13">
        <v>600</v>
      </c>
      <c r="C61" s="13">
        <v>12.31</v>
      </c>
      <c r="D61" s="13">
        <v>5</v>
      </c>
      <c r="E61" s="13">
        <v>17.309999999999999</v>
      </c>
      <c r="F61" s="13">
        <v>120.6</v>
      </c>
      <c r="G61" s="13">
        <v>48.96</v>
      </c>
      <c r="H61" s="13">
        <v>169.56</v>
      </c>
      <c r="I61" s="12">
        <v>72360</v>
      </c>
      <c r="J61" s="12">
        <v>29374.5</v>
      </c>
      <c r="K61" s="12">
        <v>101734.5</v>
      </c>
      <c r="L61" s="14">
        <f t="shared" si="0"/>
        <v>10.173449999999999</v>
      </c>
      <c r="M61" s="14">
        <f t="shared" si="1"/>
        <v>5.0867249999999995</v>
      </c>
    </row>
    <row r="62" spans="1:13" ht="24">
      <c r="A62" s="15" t="s">
        <v>23</v>
      </c>
      <c r="B62" s="16">
        <v>4000</v>
      </c>
      <c r="C62" s="17">
        <v>12.25</v>
      </c>
      <c r="D62" s="17">
        <v>5</v>
      </c>
      <c r="E62" s="17">
        <v>17.25</v>
      </c>
      <c r="F62" s="17">
        <v>13.49</v>
      </c>
      <c r="G62" s="17">
        <v>5.5</v>
      </c>
      <c r="H62" s="17">
        <v>18.989999999999998</v>
      </c>
      <c r="I62" s="16">
        <v>53960</v>
      </c>
      <c r="J62" s="16">
        <v>22010</v>
      </c>
      <c r="K62" s="16">
        <v>75970</v>
      </c>
      <c r="L62" s="14">
        <f t="shared" si="0"/>
        <v>1.1395500000000001</v>
      </c>
      <c r="M62" s="14">
        <f t="shared" si="1"/>
        <v>0.56977500000000003</v>
      </c>
    </row>
    <row r="63" spans="1:13">
      <c r="A63" s="11" t="s">
        <v>26</v>
      </c>
      <c r="B63" s="13">
        <v>4950</v>
      </c>
      <c r="C63" s="13">
        <v>12.23</v>
      </c>
      <c r="D63" s="13">
        <v>5</v>
      </c>
      <c r="E63" s="13">
        <v>17.23</v>
      </c>
      <c r="F63" s="13">
        <v>11.68</v>
      </c>
      <c r="G63" s="13">
        <v>4.7699999999999996</v>
      </c>
      <c r="H63" s="13">
        <v>16.45</v>
      </c>
      <c r="I63" s="12">
        <v>57816</v>
      </c>
      <c r="J63" s="12">
        <v>23623.88</v>
      </c>
      <c r="K63" s="12">
        <v>81439.88</v>
      </c>
      <c r="L63" s="14">
        <f t="shared" si="0"/>
        <v>0.9871500606060607</v>
      </c>
      <c r="M63" s="14">
        <f t="shared" si="1"/>
        <v>0.49357503030303035</v>
      </c>
    </row>
    <row r="64" spans="1:13" ht="24">
      <c r="A64" s="15" t="s">
        <v>132</v>
      </c>
      <c r="B64" s="16">
        <v>2400</v>
      </c>
      <c r="C64" s="17">
        <v>12.19</v>
      </c>
      <c r="D64" s="17">
        <v>5</v>
      </c>
      <c r="E64" s="17">
        <v>17.190000000000001</v>
      </c>
      <c r="F64" s="17">
        <v>21.04</v>
      </c>
      <c r="G64" s="17">
        <v>8.6300000000000008</v>
      </c>
      <c r="H64" s="17">
        <v>29.67</v>
      </c>
      <c r="I64" s="16">
        <v>50496</v>
      </c>
      <c r="J64" s="16">
        <v>20706</v>
      </c>
      <c r="K64" s="16">
        <v>71202</v>
      </c>
      <c r="L64" s="14">
        <f t="shared" si="0"/>
        <v>1.7800499999999999</v>
      </c>
      <c r="M64" s="14">
        <f t="shared" si="1"/>
        <v>0.89002499999999996</v>
      </c>
    </row>
    <row r="65" spans="1:13">
      <c r="A65" s="11" t="s">
        <v>167</v>
      </c>
      <c r="B65" s="12">
        <v>13000</v>
      </c>
      <c r="C65" s="13">
        <v>12.17</v>
      </c>
      <c r="D65" s="13">
        <v>5</v>
      </c>
      <c r="E65" s="13">
        <v>17.170000000000002</v>
      </c>
      <c r="F65" s="13">
        <v>3.83</v>
      </c>
      <c r="G65" s="13">
        <v>1.57</v>
      </c>
      <c r="H65" s="13">
        <v>5.4</v>
      </c>
      <c r="I65" s="12">
        <v>49790</v>
      </c>
      <c r="J65" s="12">
        <v>20442.5</v>
      </c>
      <c r="K65" s="12">
        <v>70232.5</v>
      </c>
      <c r="L65" s="14">
        <f t="shared" si="0"/>
        <v>0.32414999999999999</v>
      </c>
      <c r="M65" s="14">
        <f t="shared" si="1"/>
        <v>0.162075</v>
      </c>
    </row>
    <row r="66" spans="1:13" ht="24">
      <c r="A66" s="15" t="s">
        <v>111</v>
      </c>
      <c r="B66" s="16">
        <v>500</v>
      </c>
      <c r="C66" s="17">
        <v>12.12</v>
      </c>
      <c r="D66" s="17">
        <v>5</v>
      </c>
      <c r="E66" s="17">
        <v>17.12</v>
      </c>
      <c r="F66" s="17">
        <v>131.27000000000001</v>
      </c>
      <c r="G66" s="17">
        <v>54.11</v>
      </c>
      <c r="H66" s="17">
        <v>185.38</v>
      </c>
      <c r="I66" s="16">
        <v>65635</v>
      </c>
      <c r="J66" s="16">
        <v>27055</v>
      </c>
      <c r="K66" s="16">
        <v>92690</v>
      </c>
      <c r="L66" s="14">
        <f t="shared" si="0"/>
        <v>11.1228</v>
      </c>
      <c r="M66" s="14">
        <f t="shared" si="1"/>
        <v>5.5613999999999999</v>
      </c>
    </row>
    <row r="67" spans="1:13">
      <c r="A67" s="11" t="s">
        <v>129</v>
      </c>
      <c r="B67" s="13">
        <v>1200</v>
      </c>
      <c r="C67" s="13">
        <v>11.99</v>
      </c>
      <c r="D67" s="13">
        <v>5</v>
      </c>
      <c r="E67" s="13">
        <v>16.989999999999998</v>
      </c>
      <c r="F67" s="13">
        <v>49.03</v>
      </c>
      <c r="G67" s="13">
        <v>20.45</v>
      </c>
      <c r="H67" s="13">
        <v>69.48</v>
      </c>
      <c r="I67" s="12">
        <v>58836</v>
      </c>
      <c r="J67" s="12">
        <v>24534</v>
      </c>
      <c r="K67" s="12">
        <v>83370</v>
      </c>
      <c r="L67" s="14">
        <f t="shared" si="0"/>
        <v>4.1684999999999999</v>
      </c>
      <c r="M67" s="14">
        <f t="shared" si="1"/>
        <v>2.0842499999999999</v>
      </c>
    </row>
    <row r="68" spans="1:13">
      <c r="A68" s="15" t="s">
        <v>94</v>
      </c>
      <c r="B68" s="16">
        <v>25000</v>
      </c>
      <c r="C68" s="17">
        <v>11.87</v>
      </c>
      <c r="D68" s="17">
        <v>5</v>
      </c>
      <c r="E68" s="17">
        <v>16.87</v>
      </c>
      <c r="F68" s="17">
        <v>1.71</v>
      </c>
      <c r="G68" s="17">
        <v>0.72</v>
      </c>
      <c r="H68" s="17">
        <v>2.4300000000000002</v>
      </c>
      <c r="I68" s="16">
        <v>42750</v>
      </c>
      <c r="J68" s="16">
        <v>18000</v>
      </c>
      <c r="K68" s="16">
        <v>60750</v>
      </c>
      <c r="L68" s="14">
        <f t="shared" ref="L68:L131" si="2">K68*2*3%/B68</f>
        <v>0.14580000000000001</v>
      </c>
      <c r="M68" s="14">
        <f t="shared" ref="M68:M131" si="3">K68*3%/B68</f>
        <v>7.2900000000000006E-2</v>
      </c>
    </row>
    <row r="69" spans="1:13">
      <c r="A69" s="11" t="s">
        <v>32</v>
      </c>
      <c r="B69" s="12">
        <v>7500</v>
      </c>
      <c r="C69" s="13">
        <v>11.75</v>
      </c>
      <c r="D69" s="13">
        <v>5</v>
      </c>
      <c r="E69" s="13">
        <v>16.75</v>
      </c>
      <c r="F69" s="13">
        <v>8.27</v>
      </c>
      <c r="G69" s="13">
        <v>3.52</v>
      </c>
      <c r="H69" s="13">
        <v>11.79</v>
      </c>
      <c r="I69" s="12">
        <v>62025</v>
      </c>
      <c r="J69" s="12">
        <v>26381.25</v>
      </c>
      <c r="K69" s="12">
        <v>88406.25</v>
      </c>
      <c r="L69" s="14">
        <f t="shared" si="2"/>
        <v>0.70725000000000005</v>
      </c>
      <c r="M69" s="14">
        <f t="shared" si="3"/>
        <v>0.35362500000000002</v>
      </c>
    </row>
    <row r="70" spans="1:13">
      <c r="A70" s="15" t="s">
        <v>202</v>
      </c>
      <c r="B70" s="16">
        <v>3000</v>
      </c>
      <c r="C70" s="17">
        <v>11.65</v>
      </c>
      <c r="D70" s="17">
        <v>5</v>
      </c>
      <c r="E70" s="17">
        <v>16.649999999999999</v>
      </c>
      <c r="F70" s="17">
        <v>22.08</v>
      </c>
      <c r="G70" s="17">
        <v>9.48</v>
      </c>
      <c r="H70" s="17">
        <v>31.56</v>
      </c>
      <c r="I70" s="16">
        <v>66240</v>
      </c>
      <c r="J70" s="16">
        <v>28425</v>
      </c>
      <c r="K70" s="16">
        <v>94665</v>
      </c>
      <c r="L70" s="14">
        <f t="shared" si="2"/>
        <v>1.8933</v>
      </c>
      <c r="M70" s="14">
        <f t="shared" si="3"/>
        <v>0.94664999999999999</v>
      </c>
    </row>
    <row r="71" spans="1:13" ht="24">
      <c r="A71" s="11" t="s">
        <v>5</v>
      </c>
      <c r="B71" s="12">
        <v>4000</v>
      </c>
      <c r="C71" s="13">
        <v>11.25</v>
      </c>
      <c r="D71" s="13">
        <v>5.38</v>
      </c>
      <c r="E71" s="13">
        <v>16.63</v>
      </c>
      <c r="F71" s="13">
        <v>19.89</v>
      </c>
      <c r="G71" s="13">
        <v>9.5</v>
      </c>
      <c r="H71" s="13">
        <v>29.39</v>
      </c>
      <c r="I71" s="12">
        <v>79560</v>
      </c>
      <c r="J71" s="12">
        <v>38015.08</v>
      </c>
      <c r="K71" s="12">
        <v>117575.08</v>
      </c>
      <c r="L71" s="14">
        <f t="shared" si="2"/>
        <v>1.7636262</v>
      </c>
      <c r="M71" s="14">
        <f t="shared" si="3"/>
        <v>0.88181310000000002</v>
      </c>
    </row>
    <row r="72" spans="1:13" ht="24">
      <c r="A72" s="15" t="s">
        <v>151</v>
      </c>
      <c r="B72" s="16">
        <v>3000</v>
      </c>
      <c r="C72" s="17">
        <v>11.58</v>
      </c>
      <c r="D72" s="17">
        <v>5</v>
      </c>
      <c r="E72" s="17">
        <v>16.579999999999998</v>
      </c>
      <c r="F72" s="17">
        <v>25.38</v>
      </c>
      <c r="G72" s="17">
        <v>10.95</v>
      </c>
      <c r="H72" s="17">
        <v>36.33</v>
      </c>
      <c r="I72" s="16">
        <v>76140</v>
      </c>
      <c r="J72" s="16">
        <v>32857.5</v>
      </c>
      <c r="K72" s="16">
        <v>108997.5</v>
      </c>
      <c r="L72" s="14">
        <f t="shared" si="2"/>
        <v>2.1799499999999998</v>
      </c>
      <c r="M72" s="14">
        <f t="shared" si="3"/>
        <v>1.0899749999999999</v>
      </c>
    </row>
    <row r="73" spans="1:13">
      <c r="A73" s="11" t="s">
        <v>75</v>
      </c>
      <c r="B73" s="12">
        <v>4500</v>
      </c>
      <c r="C73" s="13">
        <v>11.55</v>
      </c>
      <c r="D73" s="13">
        <v>5</v>
      </c>
      <c r="E73" s="13">
        <v>16.55</v>
      </c>
      <c r="F73" s="13">
        <v>13.49</v>
      </c>
      <c r="G73" s="13">
        <v>5.84</v>
      </c>
      <c r="H73" s="13">
        <v>19.329999999999998</v>
      </c>
      <c r="I73" s="12">
        <v>60705</v>
      </c>
      <c r="J73" s="12">
        <v>26257.5</v>
      </c>
      <c r="K73" s="12">
        <v>86962.5</v>
      </c>
      <c r="L73" s="14">
        <f t="shared" si="2"/>
        <v>1.1595</v>
      </c>
      <c r="M73" s="14">
        <f t="shared" si="3"/>
        <v>0.57974999999999999</v>
      </c>
    </row>
    <row r="74" spans="1:13">
      <c r="A74" s="15" t="s">
        <v>203</v>
      </c>
      <c r="B74" s="16">
        <v>1000</v>
      </c>
      <c r="C74" s="17">
        <v>11.54</v>
      </c>
      <c r="D74" s="17">
        <v>5</v>
      </c>
      <c r="E74" s="17">
        <v>16.54</v>
      </c>
      <c r="F74" s="17">
        <v>62.13</v>
      </c>
      <c r="G74" s="17">
        <v>26.91</v>
      </c>
      <c r="H74" s="17">
        <v>89.04</v>
      </c>
      <c r="I74" s="16">
        <v>62130</v>
      </c>
      <c r="J74" s="16">
        <v>26907.5</v>
      </c>
      <c r="K74" s="16">
        <v>89037.5</v>
      </c>
      <c r="L74" s="14">
        <f t="shared" si="2"/>
        <v>5.3422499999999999</v>
      </c>
      <c r="M74" s="14">
        <f t="shared" si="3"/>
        <v>2.671125</v>
      </c>
    </row>
    <row r="75" spans="1:13">
      <c r="A75" s="11" t="s">
        <v>148</v>
      </c>
      <c r="B75" s="13">
        <v>25</v>
      </c>
      <c r="C75" s="13">
        <v>11.5</v>
      </c>
      <c r="D75" s="13">
        <v>5</v>
      </c>
      <c r="E75" s="13">
        <v>16.5</v>
      </c>
      <c r="F75" s="13">
        <v>3318.12</v>
      </c>
      <c r="G75" s="13">
        <v>1441.79</v>
      </c>
      <c r="H75" s="13">
        <v>4759.91</v>
      </c>
      <c r="I75" s="12">
        <v>82953</v>
      </c>
      <c r="J75" s="12">
        <v>36044.629999999997</v>
      </c>
      <c r="K75" s="12">
        <v>118997.63</v>
      </c>
      <c r="L75" s="14">
        <f t="shared" si="2"/>
        <v>285.594312</v>
      </c>
      <c r="M75" s="14">
        <f t="shared" si="3"/>
        <v>142.797156</v>
      </c>
    </row>
    <row r="76" spans="1:13" ht="24">
      <c r="A76" s="15" t="s">
        <v>185</v>
      </c>
      <c r="B76" s="16">
        <v>1500</v>
      </c>
      <c r="C76" s="17">
        <v>11.48</v>
      </c>
      <c r="D76" s="17">
        <v>5</v>
      </c>
      <c r="E76" s="17">
        <v>16.48</v>
      </c>
      <c r="F76" s="17">
        <v>21.85</v>
      </c>
      <c r="G76" s="17">
        <v>9.52</v>
      </c>
      <c r="H76" s="17">
        <v>31.37</v>
      </c>
      <c r="I76" s="16">
        <v>32775</v>
      </c>
      <c r="J76" s="16">
        <v>14272.5</v>
      </c>
      <c r="K76" s="16">
        <v>47047.5</v>
      </c>
      <c r="L76" s="14">
        <f t="shared" si="2"/>
        <v>1.8818999999999999</v>
      </c>
      <c r="M76" s="14">
        <f t="shared" si="3"/>
        <v>0.94094999999999995</v>
      </c>
    </row>
    <row r="77" spans="1:13">
      <c r="A77" s="11" t="s">
        <v>146</v>
      </c>
      <c r="B77" s="13">
        <v>3750</v>
      </c>
      <c r="C77" s="13">
        <v>11.46</v>
      </c>
      <c r="D77" s="13">
        <v>5</v>
      </c>
      <c r="E77" s="13">
        <v>16.46</v>
      </c>
      <c r="F77" s="13">
        <v>17.82</v>
      </c>
      <c r="G77" s="13">
        <v>7.77</v>
      </c>
      <c r="H77" s="13">
        <v>25.59</v>
      </c>
      <c r="I77" s="12">
        <v>66825</v>
      </c>
      <c r="J77" s="12">
        <v>29137.5</v>
      </c>
      <c r="K77" s="12">
        <v>95962.5</v>
      </c>
      <c r="L77" s="14">
        <f t="shared" si="2"/>
        <v>1.5354000000000001</v>
      </c>
      <c r="M77" s="14">
        <f t="shared" si="3"/>
        <v>0.76770000000000005</v>
      </c>
    </row>
    <row r="78" spans="1:13" ht="24">
      <c r="A78" s="15" t="s">
        <v>135</v>
      </c>
      <c r="B78" s="16">
        <v>1500</v>
      </c>
      <c r="C78" s="17">
        <v>11.39</v>
      </c>
      <c r="D78" s="17">
        <v>5</v>
      </c>
      <c r="E78" s="17">
        <v>16.39</v>
      </c>
      <c r="F78" s="17">
        <v>49.43</v>
      </c>
      <c r="G78" s="17">
        <v>21.7</v>
      </c>
      <c r="H78" s="17">
        <v>71.13</v>
      </c>
      <c r="I78" s="16">
        <v>74145</v>
      </c>
      <c r="J78" s="16">
        <v>32542.5</v>
      </c>
      <c r="K78" s="16">
        <v>106687.5</v>
      </c>
      <c r="L78" s="14">
        <f t="shared" si="2"/>
        <v>4.2675000000000001</v>
      </c>
      <c r="M78" s="14">
        <f t="shared" si="3"/>
        <v>2.13375</v>
      </c>
    </row>
    <row r="79" spans="1:13" ht="24">
      <c r="A79" s="11" t="s">
        <v>65</v>
      </c>
      <c r="B79" s="12">
        <v>2000</v>
      </c>
      <c r="C79" s="13">
        <v>11.39</v>
      </c>
      <c r="D79" s="13">
        <v>5</v>
      </c>
      <c r="E79" s="13">
        <v>16.39</v>
      </c>
      <c r="F79" s="13">
        <v>28.72</v>
      </c>
      <c r="G79" s="13">
        <v>12.6</v>
      </c>
      <c r="H79" s="13">
        <v>41.32</v>
      </c>
      <c r="I79" s="12">
        <v>57440</v>
      </c>
      <c r="J79" s="12">
        <v>25200</v>
      </c>
      <c r="K79" s="12">
        <v>82640</v>
      </c>
      <c r="L79" s="14">
        <f t="shared" si="2"/>
        <v>2.4791999999999996</v>
      </c>
      <c r="M79" s="14">
        <f t="shared" si="3"/>
        <v>1.2395999999999998</v>
      </c>
    </row>
    <row r="80" spans="1:13" ht="24">
      <c r="A80" s="15" t="s">
        <v>41</v>
      </c>
      <c r="B80" s="16">
        <v>2800</v>
      </c>
      <c r="C80" s="17">
        <v>11.39</v>
      </c>
      <c r="D80" s="17">
        <v>5</v>
      </c>
      <c r="E80" s="17">
        <v>16.39</v>
      </c>
      <c r="F80" s="17">
        <v>16.579999999999998</v>
      </c>
      <c r="G80" s="17">
        <v>7.28</v>
      </c>
      <c r="H80" s="17">
        <v>23.86</v>
      </c>
      <c r="I80" s="16">
        <v>46424</v>
      </c>
      <c r="J80" s="16">
        <v>20370</v>
      </c>
      <c r="K80" s="16">
        <v>66794</v>
      </c>
      <c r="L80" s="14">
        <f t="shared" si="2"/>
        <v>1.4313</v>
      </c>
      <c r="M80" s="14">
        <f t="shared" si="3"/>
        <v>0.71565000000000001</v>
      </c>
    </row>
    <row r="81" spans="1:13" ht="24">
      <c r="A81" s="11" t="s">
        <v>8</v>
      </c>
      <c r="B81" s="13">
        <v>500</v>
      </c>
      <c r="C81" s="13">
        <v>11.39</v>
      </c>
      <c r="D81" s="13">
        <v>5</v>
      </c>
      <c r="E81" s="13">
        <v>16.39</v>
      </c>
      <c r="F81" s="13">
        <v>122.93</v>
      </c>
      <c r="G81" s="13">
        <v>53.95</v>
      </c>
      <c r="H81" s="13">
        <v>176.88</v>
      </c>
      <c r="I81" s="12">
        <v>61465</v>
      </c>
      <c r="J81" s="12">
        <v>26973.75</v>
      </c>
      <c r="K81" s="12">
        <v>88438.75</v>
      </c>
      <c r="L81" s="14">
        <f t="shared" si="2"/>
        <v>10.61265</v>
      </c>
      <c r="M81" s="14">
        <f t="shared" si="3"/>
        <v>5.3063250000000002</v>
      </c>
    </row>
    <row r="82" spans="1:13" ht="24">
      <c r="A82" s="15" t="s">
        <v>45</v>
      </c>
      <c r="B82" s="17">
        <v>12000</v>
      </c>
      <c r="C82" s="17">
        <v>11.24</v>
      </c>
      <c r="D82" s="17">
        <v>5.14</v>
      </c>
      <c r="E82" s="17">
        <v>16.38</v>
      </c>
      <c r="F82" s="17">
        <v>4.24</v>
      </c>
      <c r="G82" s="17">
        <v>1.94</v>
      </c>
      <c r="H82" s="17">
        <v>6.18</v>
      </c>
      <c r="I82" s="16">
        <v>50880</v>
      </c>
      <c r="J82" s="16">
        <v>23253.360000000001</v>
      </c>
      <c r="K82" s="16">
        <v>74133.36</v>
      </c>
      <c r="L82" s="14">
        <f t="shared" si="2"/>
        <v>0.37066679999999996</v>
      </c>
      <c r="M82" s="14">
        <f t="shared" si="3"/>
        <v>0.18533339999999998</v>
      </c>
    </row>
    <row r="83" spans="1:13" ht="24">
      <c r="A83" s="11" t="s">
        <v>124</v>
      </c>
      <c r="B83" s="12">
        <v>6000</v>
      </c>
      <c r="C83" s="13">
        <v>11.37</v>
      </c>
      <c r="D83" s="13">
        <v>5</v>
      </c>
      <c r="E83" s="13">
        <v>16.37</v>
      </c>
      <c r="F83" s="13">
        <v>9.39</v>
      </c>
      <c r="G83" s="13">
        <v>4.13</v>
      </c>
      <c r="H83" s="13">
        <v>13.52</v>
      </c>
      <c r="I83" s="12">
        <v>56340</v>
      </c>
      <c r="J83" s="12">
        <v>24765</v>
      </c>
      <c r="K83" s="12">
        <v>81105</v>
      </c>
      <c r="L83" s="14">
        <f t="shared" si="2"/>
        <v>0.81105000000000005</v>
      </c>
      <c r="M83" s="14">
        <f t="shared" si="3"/>
        <v>0.40552500000000002</v>
      </c>
    </row>
    <row r="84" spans="1:13" ht="24">
      <c r="A84" s="15" t="s">
        <v>31</v>
      </c>
      <c r="B84" s="17">
        <v>1700</v>
      </c>
      <c r="C84" s="17">
        <v>11.37</v>
      </c>
      <c r="D84" s="17">
        <v>5</v>
      </c>
      <c r="E84" s="17">
        <v>16.37</v>
      </c>
      <c r="F84" s="17">
        <v>34.21</v>
      </c>
      <c r="G84" s="17">
        <v>15.04</v>
      </c>
      <c r="H84" s="17">
        <v>49.25</v>
      </c>
      <c r="I84" s="16">
        <v>58157</v>
      </c>
      <c r="J84" s="16">
        <v>25559.5</v>
      </c>
      <c r="K84" s="16">
        <v>83716.5</v>
      </c>
      <c r="L84" s="14">
        <f t="shared" si="2"/>
        <v>2.9546999999999999</v>
      </c>
      <c r="M84" s="14">
        <f t="shared" si="3"/>
        <v>1.4773499999999999</v>
      </c>
    </row>
    <row r="85" spans="1:13" ht="24">
      <c r="A85" s="11" t="s">
        <v>194</v>
      </c>
      <c r="B85" s="13">
        <v>8500</v>
      </c>
      <c r="C85" s="13">
        <v>11.36</v>
      </c>
      <c r="D85" s="13">
        <v>5</v>
      </c>
      <c r="E85" s="13">
        <v>16.36</v>
      </c>
      <c r="F85" s="13">
        <v>4.33</v>
      </c>
      <c r="G85" s="13">
        <v>1.91</v>
      </c>
      <c r="H85" s="13">
        <v>6.24</v>
      </c>
      <c r="I85" s="12">
        <v>36805</v>
      </c>
      <c r="J85" s="12">
        <v>16192.5</v>
      </c>
      <c r="K85" s="12">
        <v>52997.5</v>
      </c>
      <c r="L85" s="14">
        <f t="shared" si="2"/>
        <v>0.37409999999999999</v>
      </c>
      <c r="M85" s="14">
        <f t="shared" si="3"/>
        <v>0.18704999999999999</v>
      </c>
    </row>
    <row r="86" spans="1:13">
      <c r="A86" s="15" t="s">
        <v>4</v>
      </c>
      <c r="B86" s="17">
        <v>400</v>
      </c>
      <c r="C86" s="17">
        <v>11.36</v>
      </c>
      <c r="D86" s="17">
        <v>5</v>
      </c>
      <c r="E86" s="17">
        <v>16.36</v>
      </c>
      <c r="F86" s="17">
        <v>164.41</v>
      </c>
      <c r="G86" s="17">
        <v>72.36</v>
      </c>
      <c r="H86" s="17">
        <v>236.77</v>
      </c>
      <c r="I86" s="16">
        <v>65764</v>
      </c>
      <c r="J86" s="16">
        <v>28942</v>
      </c>
      <c r="K86" s="16">
        <v>94706</v>
      </c>
      <c r="L86" s="14">
        <f t="shared" si="2"/>
        <v>14.2059</v>
      </c>
      <c r="M86" s="14">
        <f t="shared" si="3"/>
        <v>7.1029499999999999</v>
      </c>
    </row>
    <row r="87" spans="1:13" ht="24">
      <c r="A87" s="11" t="s">
        <v>198</v>
      </c>
      <c r="B87" s="12">
        <v>200</v>
      </c>
      <c r="C87" s="13">
        <v>11.35</v>
      </c>
      <c r="D87" s="13">
        <v>5</v>
      </c>
      <c r="E87" s="13">
        <v>16.350000000000001</v>
      </c>
      <c r="F87" s="13">
        <v>422.57</v>
      </c>
      <c r="G87" s="13">
        <v>186</v>
      </c>
      <c r="H87" s="13">
        <v>608.57000000000005</v>
      </c>
      <c r="I87" s="12">
        <v>84514</v>
      </c>
      <c r="J87" s="12">
        <v>37200</v>
      </c>
      <c r="K87" s="12">
        <v>121714</v>
      </c>
      <c r="L87" s="14">
        <f t="shared" si="2"/>
        <v>36.514200000000002</v>
      </c>
      <c r="M87" s="14">
        <f t="shared" si="3"/>
        <v>18.257100000000001</v>
      </c>
    </row>
    <row r="88" spans="1:13" ht="24">
      <c r="A88" s="15" t="s">
        <v>153</v>
      </c>
      <c r="B88" s="16">
        <v>500</v>
      </c>
      <c r="C88" s="17">
        <v>11.35</v>
      </c>
      <c r="D88" s="17">
        <v>5</v>
      </c>
      <c r="E88" s="17">
        <v>16.350000000000001</v>
      </c>
      <c r="F88" s="17">
        <v>112.05</v>
      </c>
      <c r="G88" s="17">
        <v>49.32</v>
      </c>
      <c r="H88" s="17">
        <v>161.37</v>
      </c>
      <c r="I88" s="16">
        <v>56025</v>
      </c>
      <c r="J88" s="16">
        <v>24661.25</v>
      </c>
      <c r="K88" s="16">
        <v>80686.25</v>
      </c>
      <c r="L88" s="14">
        <f t="shared" si="2"/>
        <v>9.6823499999999996</v>
      </c>
      <c r="M88" s="14">
        <f t="shared" si="3"/>
        <v>4.8411749999999998</v>
      </c>
    </row>
    <row r="89" spans="1:13" ht="24">
      <c r="A89" s="11" t="s">
        <v>10</v>
      </c>
      <c r="B89" s="12">
        <v>700</v>
      </c>
      <c r="C89" s="13">
        <v>11.35</v>
      </c>
      <c r="D89" s="13">
        <v>5</v>
      </c>
      <c r="E89" s="13">
        <v>16.350000000000001</v>
      </c>
      <c r="F89" s="13">
        <v>89.57</v>
      </c>
      <c r="G89" s="13">
        <v>39.450000000000003</v>
      </c>
      <c r="H89" s="13">
        <v>129.02000000000001</v>
      </c>
      <c r="I89" s="12">
        <v>62699</v>
      </c>
      <c r="J89" s="12">
        <v>27611.5</v>
      </c>
      <c r="K89" s="12">
        <v>90310.5</v>
      </c>
      <c r="L89" s="14">
        <f t="shared" si="2"/>
        <v>7.7408999999999999</v>
      </c>
      <c r="M89" s="14">
        <f t="shared" si="3"/>
        <v>3.8704499999999999</v>
      </c>
    </row>
    <row r="90" spans="1:13">
      <c r="A90" s="15" t="s">
        <v>174</v>
      </c>
      <c r="B90" s="17">
        <v>500</v>
      </c>
      <c r="C90" s="17">
        <v>11.34</v>
      </c>
      <c r="D90" s="17">
        <v>5</v>
      </c>
      <c r="E90" s="17">
        <v>16.34</v>
      </c>
      <c r="F90" s="17">
        <v>221.86</v>
      </c>
      <c r="G90" s="17">
        <v>97.76</v>
      </c>
      <c r="H90" s="17">
        <v>319.62</v>
      </c>
      <c r="I90" s="16">
        <v>110930</v>
      </c>
      <c r="J90" s="16">
        <v>48880</v>
      </c>
      <c r="K90" s="16">
        <v>159810</v>
      </c>
      <c r="L90" s="14">
        <f t="shared" si="2"/>
        <v>19.177199999999999</v>
      </c>
      <c r="M90" s="14">
        <f t="shared" si="3"/>
        <v>9.5885999999999996</v>
      </c>
    </row>
    <row r="91" spans="1:13">
      <c r="A91" s="11" t="s">
        <v>171</v>
      </c>
      <c r="B91" s="13">
        <v>500</v>
      </c>
      <c r="C91" s="13">
        <v>11.34</v>
      </c>
      <c r="D91" s="13">
        <v>5</v>
      </c>
      <c r="E91" s="13">
        <v>16.34</v>
      </c>
      <c r="F91" s="13">
        <v>108.83</v>
      </c>
      <c r="G91" s="13">
        <v>47.95</v>
      </c>
      <c r="H91" s="13">
        <v>156.78</v>
      </c>
      <c r="I91" s="12">
        <v>54415</v>
      </c>
      <c r="J91" s="12">
        <v>23973.75</v>
      </c>
      <c r="K91" s="12">
        <v>78388.75</v>
      </c>
      <c r="L91" s="14">
        <f t="shared" si="2"/>
        <v>9.4066499999999991</v>
      </c>
      <c r="M91" s="14">
        <f t="shared" si="3"/>
        <v>4.7033249999999995</v>
      </c>
    </row>
    <row r="92" spans="1:13">
      <c r="A92" s="15" t="s">
        <v>125</v>
      </c>
      <c r="B92" s="16">
        <v>2600</v>
      </c>
      <c r="C92" s="17">
        <v>11.34</v>
      </c>
      <c r="D92" s="17">
        <v>5</v>
      </c>
      <c r="E92" s="17">
        <v>16.34</v>
      </c>
      <c r="F92" s="17">
        <v>38.29</v>
      </c>
      <c r="G92" s="17">
        <v>16.88</v>
      </c>
      <c r="H92" s="17">
        <v>55.17</v>
      </c>
      <c r="I92" s="16">
        <v>99554</v>
      </c>
      <c r="J92" s="16">
        <v>43888</v>
      </c>
      <c r="K92" s="16">
        <v>143442</v>
      </c>
      <c r="L92" s="14">
        <f t="shared" si="2"/>
        <v>3.3102</v>
      </c>
      <c r="M92" s="14">
        <f t="shared" si="3"/>
        <v>1.6551</v>
      </c>
    </row>
    <row r="93" spans="1:13" ht="24">
      <c r="A93" s="11" t="s">
        <v>71</v>
      </c>
      <c r="B93" s="12">
        <v>600</v>
      </c>
      <c r="C93" s="13">
        <v>11.34</v>
      </c>
      <c r="D93" s="13">
        <v>5</v>
      </c>
      <c r="E93" s="13">
        <v>16.34</v>
      </c>
      <c r="F93" s="13">
        <v>80.92</v>
      </c>
      <c r="G93" s="13">
        <v>35.68</v>
      </c>
      <c r="H93" s="13">
        <v>116.6</v>
      </c>
      <c r="I93" s="12">
        <v>48552</v>
      </c>
      <c r="J93" s="12">
        <v>21405</v>
      </c>
      <c r="K93" s="12">
        <v>69957</v>
      </c>
      <c r="L93" s="14">
        <f t="shared" si="2"/>
        <v>6.9957000000000003</v>
      </c>
      <c r="M93" s="14">
        <f t="shared" si="3"/>
        <v>3.4978500000000001</v>
      </c>
    </row>
    <row r="94" spans="1:13">
      <c r="A94" s="15" t="s">
        <v>50</v>
      </c>
      <c r="B94" s="16">
        <v>700</v>
      </c>
      <c r="C94" s="17">
        <v>11.34</v>
      </c>
      <c r="D94" s="17">
        <v>5</v>
      </c>
      <c r="E94" s="17">
        <v>16.34</v>
      </c>
      <c r="F94" s="17">
        <v>125.51</v>
      </c>
      <c r="G94" s="17">
        <v>55.33</v>
      </c>
      <c r="H94" s="17">
        <v>180.84</v>
      </c>
      <c r="I94" s="16">
        <v>87857</v>
      </c>
      <c r="J94" s="16">
        <v>38727.5</v>
      </c>
      <c r="K94" s="16">
        <v>126584.5</v>
      </c>
      <c r="L94" s="14">
        <f t="shared" si="2"/>
        <v>10.850099999999999</v>
      </c>
      <c r="M94" s="14">
        <f t="shared" si="3"/>
        <v>5.4250499999999997</v>
      </c>
    </row>
    <row r="95" spans="1:13">
      <c r="A95" s="11" t="s">
        <v>140</v>
      </c>
      <c r="B95" s="13">
        <v>27000</v>
      </c>
      <c r="C95" s="13">
        <v>11.33</v>
      </c>
      <c r="D95" s="13">
        <v>5</v>
      </c>
      <c r="E95" s="13">
        <v>16.329999999999998</v>
      </c>
      <c r="F95" s="13">
        <v>2.76</v>
      </c>
      <c r="G95" s="13">
        <v>1.22</v>
      </c>
      <c r="H95" s="13">
        <v>3.98</v>
      </c>
      <c r="I95" s="12">
        <v>74520</v>
      </c>
      <c r="J95" s="12">
        <v>32872.5</v>
      </c>
      <c r="K95" s="12">
        <v>107392.5</v>
      </c>
      <c r="L95" s="14">
        <f t="shared" si="2"/>
        <v>0.23865</v>
      </c>
      <c r="M95" s="14">
        <f t="shared" si="3"/>
        <v>0.119325</v>
      </c>
    </row>
    <row r="96" spans="1:13" ht="24">
      <c r="A96" s="15" t="s">
        <v>12</v>
      </c>
      <c r="B96" s="16">
        <v>500</v>
      </c>
      <c r="C96" s="17">
        <v>11.33</v>
      </c>
      <c r="D96" s="17">
        <v>5</v>
      </c>
      <c r="E96" s="17">
        <v>16.329999999999998</v>
      </c>
      <c r="F96" s="17">
        <v>130.69</v>
      </c>
      <c r="G96" s="17">
        <v>57.64</v>
      </c>
      <c r="H96" s="17">
        <v>188.33</v>
      </c>
      <c r="I96" s="16">
        <v>65345</v>
      </c>
      <c r="J96" s="16">
        <v>28817.5</v>
      </c>
      <c r="K96" s="16">
        <v>94162.5</v>
      </c>
      <c r="L96" s="14">
        <f t="shared" si="2"/>
        <v>11.2995</v>
      </c>
      <c r="M96" s="14">
        <f t="shared" si="3"/>
        <v>5.64975</v>
      </c>
    </row>
    <row r="97" spans="1:13" ht="24">
      <c r="A97" s="11" t="s">
        <v>11</v>
      </c>
      <c r="B97" s="12">
        <v>2500</v>
      </c>
      <c r="C97" s="13">
        <v>11.33</v>
      </c>
      <c r="D97" s="13">
        <v>5</v>
      </c>
      <c r="E97" s="13">
        <v>16.329999999999998</v>
      </c>
      <c r="F97" s="13">
        <v>23.11</v>
      </c>
      <c r="G97" s="13">
        <v>10.199999999999999</v>
      </c>
      <c r="H97" s="13">
        <v>33.31</v>
      </c>
      <c r="I97" s="12">
        <v>57775</v>
      </c>
      <c r="J97" s="12">
        <v>25487.5</v>
      </c>
      <c r="K97" s="12">
        <v>83262.5</v>
      </c>
      <c r="L97" s="14">
        <f t="shared" si="2"/>
        <v>1.9983</v>
      </c>
      <c r="M97" s="14">
        <f t="shared" si="3"/>
        <v>0.99914999999999998</v>
      </c>
    </row>
    <row r="98" spans="1:13">
      <c r="A98" s="15" t="s">
        <v>122</v>
      </c>
      <c r="B98" s="16">
        <v>1000</v>
      </c>
      <c r="C98" s="17">
        <v>11.32</v>
      </c>
      <c r="D98" s="17">
        <v>5</v>
      </c>
      <c r="E98" s="17">
        <v>16.32</v>
      </c>
      <c r="F98" s="17">
        <v>88.75</v>
      </c>
      <c r="G98" s="17">
        <v>39.17</v>
      </c>
      <c r="H98" s="17">
        <v>127.92</v>
      </c>
      <c r="I98" s="16">
        <v>88750</v>
      </c>
      <c r="J98" s="16">
        <v>39172.5</v>
      </c>
      <c r="K98" s="16">
        <v>127922.5</v>
      </c>
      <c r="L98" s="14">
        <f t="shared" si="2"/>
        <v>7.6753499999999999</v>
      </c>
      <c r="M98" s="14">
        <f t="shared" si="3"/>
        <v>3.8376749999999999</v>
      </c>
    </row>
    <row r="99" spans="1:13" ht="24">
      <c r="A99" s="11" t="s">
        <v>114</v>
      </c>
      <c r="B99" s="12">
        <v>800</v>
      </c>
      <c r="C99" s="13">
        <v>11.32</v>
      </c>
      <c r="D99" s="13">
        <v>5</v>
      </c>
      <c r="E99" s="13">
        <v>16.32</v>
      </c>
      <c r="F99" s="13">
        <v>128.35</v>
      </c>
      <c r="G99" s="13">
        <v>56.67</v>
      </c>
      <c r="H99" s="13">
        <v>185.02</v>
      </c>
      <c r="I99" s="12">
        <v>102680</v>
      </c>
      <c r="J99" s="12">
        <v>45338</v>
      </c>
      <c r="K99" s="12">
        <v>148018</v>
      </c>
      <c r="L99" s="14">
        <f t="shared" si="2"/>
        <v>11.10135</v>
      </c>
      <c r="M99" s="14">
        <f t="shared" si="3"/>
        <v>5.550675</v>
      </c>
    </row>
    <row r="100" spans="1:13" ht="24">
      <c r="A100" s="15" t="s">
        <v>99</v>
      </c>
      <c r="B100" s="16">
        <v>300</v>
      </c>
      <c r="C100" s="17">
        <v>11.32</v>
      </c>
      <c r="D100" s="17">
        <v>5</v>
      </c>
      <c r="E100" s="17">
        <v>16.32</v>
      </c>
      <c r="F100" s="17">
        <v>174.63</v>
      </c>
      <c r="G100" s="17">
        <v>77.09</v>
      </c>
      <c r="H100" s="17">
        <v>251.72</v>
      </c>
      <c r="I100" s="16">
        <v>52389</v>
      </c>
      <c r="J100" s="16">
        <v>23127</v>
      </c>
      <c r="K100" s="16">
        <v>75516</v>
      </c>
      <c r="L100" s="14">
        <f t="shared" si="2"/>
        <v>15.103199999999999</v>
      </c>
      <c r="M100" s="14">
        <f t="shared" si="3"/>
        <v>7.5515999999999996</v>
      </c>
    </row>
    <row r="101" spans="1:13" ht="24">
      <c r="A101" s="11" t="s">
        <v>93</v>
      </c>
      <c r="B101" s="12">
        <v>11000</v>
      </c>
      <c r="C101" s="13">
        <v>11.32</v>
      </c>
      <c r="D101" s="13">
        <v>5</v>
      </c>
      <c r="E101" s="13">
        <v>16.32</v>
      </c>
      <c r="F101" s="13">
        <v>4.03</v>
      </c>
      <c r="G101" s="13">
        <v>1.78</v>
      </c>
      <c r="H101" s="13">
        <v>5.81</v>
      </c>
      <c r="I101" s="12">
        <v>44330</v>
      </c>
      <c r="J101" s="12">
        <v>19580</v>
      </c>
      <c r="K101" s="12">
        <v>63910</v>
      </c>
      <c r="L101" s="14">
        <f t="shared" si="2"/>
        <v>0.34859999999999997</v>
      </c>
      <c r="M101" s="14">
        <f t="shared" si="3"/>
        <v>0.17429999999999998</v>
      </c>
    </row>
    <row r="102" spans="1:13" ht="24">
      <c r="A102" s="15" t="s">
        <v>89</v>
      </c>
      <c r="B102" s="16">
        <v>1300</v>
      </c>
      <c r="C102" s="17">
        <v>11.32</v>
      </c>
      <c r="D102" s="17">
        <v>5</v>
      </c>
      <c r="E102" s="17">
        <v>16.32</v>
      </c>
      <c r="F102" s="17">
        <v>39.909999999999997</v>
      </c>
      <c r="G102" s="17">
        <v>17.62</v>
      </c>
      <c r="H102" s="17">
        <v>57.53</v>
      </c>
      <c r="I102" s="16">
        <v>51883</v>
      </c>
      <c r="J102" s="16">
        <v>22899.5</v>
      </c>
      <c r="K102" s="16">
        <v>74782.5</v>
      </c>
      <c r="L102" s="14">
        <f t="shared" si="2"/>
        <v>3.4514999999999998</v>
      </c>
      <c r="M102" s="14">
        <f t="shared" si="3"/>
        <v>1.7257499999999999</v>
      </c>
    </row>
    <row r="103" spans="1:13" ht="24">
      <c r="A103" s="11" t="s">
        <v>85</v>
      </c>
      <c r="B103" s="13">
        <v>600</v>
      </c>
      <c r="C103" s="13">
        <v>11.32</v>
      </c>
      <c r="D103" s="13">
        <v>5</v>
      </c>
      <c r="E103" s="13">
        <v>16.32</v>
      </c>
      <c r="F103" s="13">
        <v>185.58</v>
      </c>
      <c r="G103" s="13">
        <v>81.94</v>
      </c>
      <c r="H103" s="13">
        <v>267.52</v>
      </c>
      <c r="I103" s="12">
        <v>111348</v>
      </c>
      <c r="J103" s="12">
        <v>49162.5</v>
      </c>
      <c r="K103" s="12">
        <v>160510.5</v>
      </c>
      <c r="L103" s="14">
        <f t="shared" si="2"/>
        <v>16.05105</v>
      </c>
      <c r="M103" s="14">
        <f t="shared" si="3"/>
        <v>8.025525</v>
      </c>
    </row>
    <row r="104" spans="1:13" ht="24">
      <c r="A104" s="15" t="s">
        <v>83</v>
      </c>
      <c r="B104" s="17">
        <v>3500</v>
      </c>
      <c r="C104" s="17">
        <v>11.32</v>
      </c>
      <c r="D104" s="17">
        <v>5</v>
      </c>
      <c r="E104" s="17">
        <v>16.32</v>
      </c>
      <c r="F104" s="17">
        <v>27.23</v>
      </c>
      <c r="G104" s="17">
        <v>12.02</v>
      </c>
      <c r="H104" s="17">
        <v>39.25</v>
      </c>
      <c r="I104" s="16">
        <v>95305</v>
      </c>
      <c r="J104" s="16">
        <v>42061.25</v>
      </c>
      <c r="K104" s="16">
        <v>137366.25</v>
      </c>
      <c r="L104" s="14">
        <f t="shared" si="2"/>
        <v>2.3548499999999999</v>
      </c>
      <c r="M104" s="14">
        <f t="shared" si="3"/>
        <v>1.1774249999999999</v>
      </c>
    </row>
    <row r="105" spans="1:13" ht="24">
      <c r="A105" s="11" t="s">
        <v>68</v>
      </c>
      <c r="B105" s="12">
        <v>1000</v>
      </c>
      <c r="C105" s="13">
        <v>11.32</v>
      </c>
      <c r="D105" s="13">
        <v>5</v>
      </c>
      <c r="E105" s="13">
        <v>16.32</v>
      </c>
      <c r="F105" s="13">
        <v>70.959999999999994</v>
      </c>
      <c r="G105" s="13">
        <v>31.34</v>
      </c>
      <c r="H105" s="13">
        <v>102.3</v>
      </c>
      <c r="I105" s="12">
        <v>70960</v>
      </c>
      <c r="J105" s="12">
        <v>31342.5</v>
      </c>
      <c r="K105" s="12">
        <v>102302.5</v>
      </c>
      <c r="L105" s="14">
        <f t="shared" si="2"/>
        <v>6.1381499999999996</v>
      </c>
      <c r="M105" s="14">
        <f t="shared" si="3"/>
        <v>3.0690749999999998</v>
      </c>
    </row>
    <row r="106" spans="1:13" ht="24">
      <c r="A106" s="15" t="s">
        <v>43</v>
      </c>
      <c r="B106" s="16">
        <v>550</v>
      </c>
      <c r="C106" s="17">
        <v>11.32</v>
      </c>
      <c r="D106" s="17">
        <v>5</v>
      </c>
      <c r="E106" s="17">
        <v>16.32</v>
      </c>
      <c r="F106" s="17">
        <v>96.53</v>
      </c>
      <c r="G106" s="17">
        <v>42.63</v>
      </c>
      <c r="H106" s="17">
        <v>139.16</v>
      </c>
      <c r="I106" s="16">
        <v>53092</v>
      </c>
      <c r="J106" s="16">
        <v>23447.88</v>
      </c>
      <c r="K106" s="16">
        <v>76539.88</v>
      </c>
      <c r="L106" s="14">
        <f t="shared" si="2"/>
        <v>8.3498050909090917</v>
      </c>
      <c r="M106" s="14">
        <f t="shared" si="3"/>
        <v>4.1749025454545459</v>
      </c>
    </row>
    <row r="107" spans="1:13" ht="24">
      <c r="A107" s="11" t="s">
        <v>22</v>
      </c>
      <c r="B107" s="12">
        <v>800</v>
      </c>
      <c r="C107" s="13">
        <v>11.32</v>
      </c>
      <c r="D107" s="13">
        <v>5</v>
      </c>
      <c r="E107" s="13">
        <v>16.32</v>
      </c>
      <c r="F107" s="13">
        <v>126.04</v>
      </c>
      <c r="G107" s="13">
        <v>55.67</v>
      </c>
      <c r="H107" s="13">
        <v>181.71</v>
      </c>
      <c r="I107" s="12">
        <v>100832</v>
      </c>
      <c r="J107" s="12">
        <v>44534</v>
      </c>
      <c r="K107" s="12">
        <v>145366</v>
      </c>
      <c r="L107" s="14">
        <f t="shared" si="2"/>
        <v>10.902449999999998</v>
      </c>
      <c r="M107" s="14">
        <f t="shared" si="3"/>
        <v>5.4512249999999991</v>
      </c>
    </row>
    <row r="108" spans="1:13">
      <c r="A108" s="15" t="s">
        <v>191</v>
      </c>
      <c r="B108" s="16">
        <v>750</v>
      </c>
      <c r="C108" s="17">
        <v>11.31</v>
      </c>
      <c r="D108" s="17">
        <v>5</v>
      </c>
      <c r="E108" s="17">
        <v>16.309999999999999</v>
      </c>
      <c r="F108" s="17">
        <v>98.65</v>
      </c>
      <c r="G108" s="17">
        <v>43.6</v>
      </c>
      <c r="H108" s="17">
        <v>142.25</v>
      </c>
      <c r="I108" s="16">
        <v>73988</v>
      </c>
      <c r="J108" s="16">
        <v>32700</v>
      </c>
      <c r="K108" s="16">
        <v>106688</v>
      </c>
      <c r="L108" s="14">
        <f t="shared" si="2"/>
        <v>8.5350400000000004</v>
      </c>
      <c r="M108" s="14">
        <f>K108*3%/B108</f>
        <v>4.2675200000000002</v>
      </c>
    </row>
    <row r="109" spans="1:13" ht="24">
      <c r="A109" s="11" t="s">
        <v>182</v>
      </c>
      <c r="B109" s="12">
        <v>800</v>
      </c>
      <c r="C109" s="13">
        <v>11.31</v>
      </c>
      <c r="D109" s="13">
        <v>5</v>
      </c>
      <c r="E109" s="13">
        <v>16.309999999999999</v>
      </c>
      <c r="F109" s="13">
        <v>55.57</v>
      </c>
      <c r="G109" s="13">
        <v>24.56</v>
      </c>
      <c r="H109" s="13">
        <v>80.13</v>
      </c>
      <c r="I109" s="12">
        <v>44456</v>
      </c>
      <c r="J109" s="12">
        <v>19644</v>
      </c>
      <c r="K109" s="12">
        <v>64100</v>
      </c>
      <c r="L109" s="14">
        <f t="shared" si="2"/>
        <v>4.8075000000000001</v>
      </c>
      <c r="M109" s="14">
        <f t="shared" si="3"/>
        <v>2.4037500000000001</v>
      </c>
    </row>
    <row r="110" spans="1:13" ht="24">
      <c r="A110" s="15" t="s">
        <v>170</v>
      </c>
      <c r="B110" s="16">
        <v>50</v>
      </c>
      <c r="C110" s="17">
        <v>11.31</v>
      </c>
      <c r="D110" s="17">
        <v>5</v>
      </c>
      <c r="E110" s="17">
        <v>16.309999999999999</v>
      </c>
      <c r="F110" s="17">
        <v>1672.3</v>
      </c>
      <c r="G110" s="17">
        <v>738.99</v>
      </c>
      <c r="H110" s="17">
        <v>2411.29</v>
      </c>
      <c r="I110" s="16">
        <v>83615</v>
      </c>
      <c r="J110" s="16">
        <v>36949.25</v>
      </c>
      <c r="K110" s="16">
        <v>120564.25</v>
      </c>
      <c r="L110" s="14">
        <f t="shared" si="2"/>
        <v>144.6771</v>
      </c>
      <c r="M110" s="14">
        <f t="shared" si="3"/>
        <v>72.338549999999998</v>
      </c>
    </row>
    <row r="111" spans="1:13">
      <c r="A111" s="11" t="s">
        <v>169</v>
      </c>
      <c r="B111" s="13">
        <v>3000</v>
      </c>
      <c r="C111" s="13">
        <v>11.31</v>
      </c>
      <c r="D111" s="13">
        <v>5</v>
      </c>
      <c r="E111" s="13">
        <v>16.309999999999999</v>
      </c>
      <c r="F111" s="13">
        <v>32.32</v>
      </c>
      <c r="G111" s="13">
        <v>14.28</v>
      </c>
      <c r="H111" s="13">
        <v>46.6</v>
      </c>
      <c r="I111" s="12">
        <v>96960</v>
      </c>
      <c r="J111" s="12">
        <v>42840</v>
      </c>
      <c r="K111" s="12">
        <v>139800</v>
      </c>
      <c r="L111" s="14">
        <f t="shared" si="2"/>
        <v>2.7959999999999998</v>
      </c>
      <c r="M111" s="14">
        <f t="shared" si="3"/>
        <v>1.3979999999999999</v>
      </c>
    </row>
    <row r="112" spans="1:13">
      <c r="A112" s="15" t="s">
        <v>162</v>
      </c>
      <c r="B112" s="17">
        <v>6000</v>
      </c>
      <c r="C112" s="17">
        <v>11.31</v>
      </c>
      <c r="D112" s="17">
        <v>5</v>
      </c>
      <c r="E112" s="17">
        <v>16.309999999999999</v>
      </c>
      <c r="F112" s="17">
        <v>13.45</v>
      </c>
      <c r="G112" s="17">
        <v>5.94</v>
      </c>
      <c r="H112" s="17">
        <v>19.39</v>
      </c>
      <c r="I112" s="16">
        <v>80700</v>
      </c>
      <c r="J112" s="16">
        <v>35655</v>
      </c>
      <c r="K112" s="16">
        <v>116355</v>
      </c>
      <c r="L112" s="14">
        <f t="shared" si="2"/>
        <v>1.1635500000000001</v>
      </c>
      <c r="M112" s="14">
        <f t="shared" si="3"/>
        <v>0.58177500000000004</v>
      </c>
    </row>
    <row r="113" spans="1:13" ht="24">
      <c r="A113" s="11" t="s">
        <v>160</v>
      </c>
      <c r="B113" s="12">
        <v>1200</v>
      </c>
      <c r="C113" s="13">
        <v>11.31</v>
      </c>
      <c r="D113" s="13">
        <v>5</v>
      </c>
      <c r="E113" s="13">
        <v>16.309999999999999</v>
      </c>
      <c r="F113" s="13">
        <v>59.16</v>
      </c>
      <c r="G113" s="13">
        <v>26.15</v>
      </c>
      <c r="H113" s="13">
        <v>85.31</v>
      </c>
      <c r="I113" s="12">
        <v>70992</v>
      </c>
      <c r="J113" s="12">
        <v>31374</v>
      </c>
      <c r="K113" s="12">
        <v>102366</v>
      </c>
      <c r="L113" s="14">
        <f t="shared" si="2"/>
        <v>5.1182999999999996</v>
      </c>
      <c r="M113" s="14">
        <f t="shared" si="3"/>
        <v>2.5591499999999998</v>
      </c>
    </row>
    <row r="114" spans="1:13" ht="24">
      <c r="A114" s="15" t="s">
        <v>139</v>
      </c>
      <c r="B114" s="17">
        <v>50</v>
      </c>
      <c r="C114" s="17">
        <v>11.31</v>
      </c>
      <c r="D114" s="17">
        <v>5</v>
      </c>
      <c r="E114" s="17">
        <v>16.309999999999999</v>
      </c>
      <c r="F114" s="16">
        <v>1158.68</v>
      </c>
      <c r="G114" s="16">
        <v>511.97</v>
      </c>
      <c r="H114" s="16">
        <v>1670.65</v>
      </c>
      <c r="I114" s="16">
        <v>57934</v>
      </c>
      <c r="J114" s="16">
        <v>25598.38</v>
      </c>
      <c r="K114" s="16">
        <v>83532.38</v>
      </c>
      <c r="L114" s="14">
        <f t="shared" si="2"/>
        <v>100.238856</v>
      </c>
      <c r="M114" s="14">
        <f t="shared" si="3"/>
        <v>50.119427999999999</v>
      </c>
    </row>
    <row r="115" spans="1:13">
      <c r="A115" s="11" t="s">
        <v>126</v>
      </c>
      <c r="B115" s="13">
        <v>75</v>
      </c>
      <c r="C115" s="13">
        <v>11.31</v>
      </c>
      <c r="D115" s="13">
        <v>5</v>
      </c>
      <c r="E115" s="13">
        <v>16.309999999999999</v>
      </c>
      <c r="F115" s="12">
        <v>808.2</v>
      </c>
      <c r="G115" s="13">
        <v>357.01</v>
      </c>
      <c r="H115" s="12">
        <v>1165.21</v>
      </c>
      <c r="I115" s="12">
        <v>60615</v>
      </c>
      <c r="J115" s="12">
        <v>26775.56</v>
      </c>
      <c r="K115" s="12">
        <v>87390.56</v>
      </c>
      <c r="L115" s="14">
        <f t="shared" si="2"/>
        <v>69.912447999999998</v>
      </c>
      <c r="M115" s="14">
        <f t="shared" si="3"/>
        <v>34.956223999999999</v>
      </c>
    </row>
    <row r="116" spans="1:13" ht="24">
      <c r="A116" s="15" t="s">
        <v>119</v>
      </c>
      <c r="B116" s="16">
        <v>1100</v>
      </c>
      <c r="C116" s="17">
        <v>11.31</v>
      </c>
      <c r="D116" s="17">
        <v>5</v>
      </c>
      <c r="E116" s="17">
        <v>16.309999999999999</v>
      </c>
      <c r="F116" s="17">
        <v>48.77</v>
      </c>
      <c r="G116" s="17">
        <v>21.55</v>
      </c>
      <c r="H116" s="17">
        <v>70.319999999999993</v>
      </c>
      <c r="I116" s="16">
        <v>53647</v>
      </c>
      <c r="J116" s="16">
        <v>23699.5</v>
      </c>
      <c r="K116" s="16">
        <v>77346.5</v>
      </c>
      <c r="L116" s="14">
        <f t="shared" si="2"/>
        <v>4.2188999999999997</v>
      </c>
      <c r="M116" s="14">
        <f t="shared" si="3"/>
        <v>2.1094499999999998</v>
      </c>
    </row>
    <row r="117" spans="1:13" ht="24">
      <c r="A117" s="11" t="s">
        <v>110</v>
      </c>
      <c r="B117" s="13">
        <v>1500</v>
      </c>
      <c r="C117" s="13">
        <v>11.31</v>
      </c>
      <c r="D117" s="13">
        <v>5</v>
      </c>
      <c r="E117" s="13">
        <v>16.309999999999999</v>
      </c>
      <c r="F117" s="13">
        <v>39.96</v>
      </c>
      <c r="G117" s="13">
        <v>17.649999999999999</v>
      </c>
      <c r="H117" s="12">
        <v>57.61</v>
      </c>
      <c r="I117" s="12">
        <v>59940</v>
      </c>
      <c r="J117" s="12">
        <v>26478.75</v>
      </c>
      <c r="K117" s="12">
        <v>86418.75</v>
      </c>
      <c r="L117" s="14">
        <f t="shared" si="2"/>
        <v>3.45675</v>
      </c>
      <c r="M117" s="14">
        <f t="shared" si="3"/>
        <v>1.728375</v>
      </c>
    </row>
    <row r="118" spans="1:13">
      <c r="A118" s="15" t="s">
        <v>105</v>
      </c>
      <c r="B118" s="17">
        <v>2400</v>
      </c>
      <c r="C118" s="17">
        <v>11.31</v>
      </c>
      <c r="D118" s="17">
        <v>5</v>
      </c>
      <c r="E118" s="17">
        <v>16.309999999999999</v>
      </c>
      <c r="F118" s="17">
        <v>32.08</v>
      </c>
      <c r="G118" s="17">
        <v>14.18</v>
      </c>
      <c r="H118" s="17">
        <v>46.26</v>
      </c>
      <c r="I118" s="16">
        <v>76992</v>
      </c>
      <c r="J118" s="16">
        <v>34026</v>
      </c>
      <c r="K118" s="16">
        <v>111018</v>
      </c>
      <c r="L118" s="14">
        <f t="shared" si="2"/>
        <v>2.7754499999999998</v>
      </c>
      <c r="M118" s="14">
        <f t="shared" si="3"/>
        <v>1.3877249999999999</v>
      </c>
    </row>
    <row r="119" spans="1:13" ht="24">
      <c r="A119" s="11" t="s">
        <v>101</v>
      </c>
      <c r="B119" s="13">
        <v>1700</v>
      </c>
      <c r="C119" s="13">
        <v>11.31</v>
      </c>
      <c r="D119" s="13">
        <v>5</v>
      </c>
      <c r="E119" s="13">
        <v>16.309999999999999</v>
      </c>
      <c r="F119" s="13">
        <v>29.71</v>
      </c>
      <c r="G119" s="13">
        <v>13.13</v>
      </c>
      <c r="H119" s="13">
        <v>42.84</v>
      </c>
      <c r="I119" s="12">
        <v>50507</v>
      </c>
      <c r="J119" s="12">
        <v>22325.25</v>
      </c>
      <c r="K119" s="12">
        <v>72832.25</v>
      </c>
      <c r="L119" s="14">
        <f t="shared" si="2"/>
        <v>2.5705499999999999</v>
      </c>
      <c r="M119" s="14">
        <f t="shared" si="3"/>
        <v>1.2852749999999999</v>
      </c>
    </row>
    <row r="120" spans="1:13" ht="24">
      <c r="A120" s="15" t="s">
        <v>88</v>
      </c>
      <c r="B120" s="16">
        <v>2750</v>
      </c>
      <c r="C120" s="17">
        <v>11.31</v>
      </c>
      <c r="D120" s="17">
        <v>5</v>
      </c>
      <c r="E120" s="17">
        <v>16.309999999999999</v>
      </c>
      <c r="F120" s="17">
        <v>40.15</v>
      </c>
      <c r="G120" s="17">
        <v>17.75</v>
      </c>
      <c r="H120" s="17">
        <v>57.9</v>
      </c>
      <c r="I120" s="16">
        <v>110413</v>
      </c>
      <c r="J120" s="16">
        <v>48805.63</v>
      </c>
      <c r="K120" s="16">
        <v>159218.63</v>
      </c>
      <c r="L120" s="14">
        <f t="shared" si="2"/>
        <v>3.4738610181818181</v>
      </c>
      <c r="M120" s="14">
        <f t="shared" si="3"/>
        <v>1.7369305090909091</v>
      </c>
    </row>
    <row r="121" spans="1:13">
      <c r="A121" s="11" t="s">
        <v>79</v>
      </c>
      <c r="B121" s="13">
        <v>500</v>
      </c>
      <c r="C121" s="13">
        <v>11.31</v>
      </c>
      <c r="D121" s="13">
        <v>5</v>
      </c>
      <c r="E121" s="13">
        <v>16.309999999999999</v>
      </c>
      <c r="F121" s="13">
        <v>206.64</v>
      </c>
      <c r="G121" s="13">
        <v>91.28</v>
      </c>
      <c r="H121" s="13">
        <v>297.92</v>
      </c>
      <c r="I121" s="12">
        <v>103320</v>
      </c>
      <c r="J121" s="12">
        <v>45640</v>
      </c>
      <c r="K121" s="12">
        <v>148960</v>
      </c>
      <c r="L121" s="14">
        <f t="shared" si="2"/>
        <v>17.8752</v>
      </c>
      <c r="M121" s="14">
        <f t="shared" si="3"/>
        <v>8.9375999999999998</v>
      </c>
    </row>
    <row r="122" spans="1:13">
      <c r="A122" s="15" t="s">
        <v>53</v>
      </c>
      <c r="B122" s="17">
        <v>1250</v>
      </c>
      <c r="C122" s="17">
        <v>11.31</v>
      </c>
      <c r="D122" s="17">
        <v>5</v>
      </c>
      <c r="E122" s="17">
        <v>16.309999999999999</v>
      </c>
      <c r="F122" s="17">
        <v>41.85</v>
      </c>
      <c r="G122" s="17">
        <v>18.5</v>
      </c>
      <c r="H122" s="17">
        <v>60.35</v>
      </c>
      <c r="I122" s="16">
        <v>52313</v>
      </c>
      <c r="J122" s="16">
        <v>23125</v>
      </c>
      <c r="K122" s="16">
        <v>75438</v>
      </c>
      <c r="L122" s="14">
        <f t="shared" si="2"/>
        <v>3.6210239999999998</v>
      </c>
      <c r="M122" s="14">
        <f t="shared" si="3"/>
        <v>1.8105119999999999</v>
      </c>
    </row>
    <row r="123" spans="1:13" ht="24">
      <c r="A123" s="11" t="s">
        <v>37</v>
      </c>
      <c r="B123" s="12">
        <v>1600</v>
      </c>
      <c r="C123" s="13">
        <v>11.31</v>
      </c>
      <c r="D123" s="13">
        <v>5</v>
      </c>
      <c r="E123" s="13">
        <v>16.309999999999999</v>
      </c>
      <c r="F123" s="13">
        <v>40.65</v>
      </c>
      <c r="G123" s="13">
        <v>17.96</v>
      </c>
      <c r="H123" s="13">
        <v>58.61</v>
      </c>
      <c r="I123" s="12">
        <v>65040</v>
      </c>
      <c r="J123" s="12">
        <v>28732</v>
      </c>
      <c r="K123" s="12">
        <v>93772</v>
      </c>
      <c r="L123" s="14">
        <f t="shared" si="2"/>
        <v>3.5164499999999999</v>
      </c>
      <c r="M123" s="14">
        <f t="shared" si="3"/>
        <v>1.7582249999999999</v>
      </c>
    </row>
    <row r="124" spans="1:13" ht="24">
      <c r="A124" s="15" t="s">
        <v>30</v>
      </c>
      <c r="B124" s="17">
        <v>1200</v>
      </c>
      <c r="C124" s="17">
        <v>11.31</v>
      </c>
      <c r="D124" s="17">
        <v>5</v>
      </c>
      <c r="E124" s="17">
        <v>16.309999999999999</v>
      </c>
      <c r="F124" s="17">
        <v>68.78</v>
      </c>
      <c r="G124" s="17">
        <v>30.41</v>
      </c>
      <c r="H124" s="17">
        <v>99.19</v>
      </c>
      <c r="I124" s="16">
        <v>82536</v>
      </c>
      <c r="J124" s="16">
        <v>36486</v>
      </c>
      <c r="K124" s="16">
        <v>119022</v>
      </c>
      <c r="L124" s="14">
        <f t="shared" si="2"/>
        <v>5.9510999999999994</v>
      </c>
      <c r="M124" s="14">
        <f t="shared" si="3"/>
        <v>2.9755499999999997</v>
      </c>
    </row>
    <row r="125" spans="1:13" ht="24">
      <c r="A125" s="11" t="s">
        <v>29</v>
      </c>
      <c r="B125" s="12">
        <v>500</v>
      </c>
      <c r="C125" s="13">
        <v>11.31</v>
      </c>
      <c r="D125" s="13">
        <v>5</v>
      </c>
      <c r="E125" s="13">
        <v>16.309999999999999</v>
      </c>
      <c r="F125" s="13">
        <v>107.93</v>
      </c>
      <c r="G125" s="13">
        <v>47.68</v>
      </c>
      <c r="H125" s="13">
        <v>155.61000000000001</v>
      </c>
      <c r="I125" s="12">
        <v>53965</v>
      </c>
      <c r="J125" s="12">
        <v>23837.5</v>
      </c>
      <c r="K125" s="12">
        <v>77802.5</v>
      </c>
      <c r="L125" s="14">
        <f t="shared" si="2"/>
        <v>9.3362999999999996</v>
      </c>
      <c r="M125" s="14">
        <f t="shared" si="3"/>
        <v>4.6681499999999998</v>
      </c>
    </row>
    <row r="126" spans="1:13">
      <c r="A126" s="15" t="s">
        <v>14</v>
      </c>
      <c r="B126" s="16">
        <v>2000</v>
      </c>
      <c r="C126" s="17">
        <v>11.31</v>
      </c>
      <c r="D126" s="17">
        <v>5</v>
      </c>
      <c r="E126" s="17">
        <v>16.309999999999999</v>
      </c>
      <c r="F126" s="17">
        <v>37.020000000000003</v>
      </c>
      <c r="G126" s="17">
        <v>16.350000000000001</v>
      </c>
      <c r="H126" s="17">
        <v>53.37</v>
      </c>
      <c r="I126" s="16">
        <v>74040</v>
      </c>
      <c r="J126" s="16">
        <v>32705</v>
      </c>
      <c r="K126" s="16">
        <v>106745</v>
      </c>
      <c r="L126" s="14">
        <f t="shared" si="2"/>
        <v>3.20235</v>
      </c>
      <c r="M126" s="14">
        <f t="shared" si="3"/>
        <v>1.601175</v>
      </c>
    </row>
    <row r="127" spans="1:13" ht="24">
      <c r="A127" s="11" t="s">
        <v>6</v>
      </c>
      <c r="B127" s="13">
        <v>2500</v>
      </c>
      <c r="C127" s="13">
        <v>11.31</v>
      </c>
      <c r="D127" s="13">
        <v>5</v>
      </c>
      <c r="E127" s="13">
        <v>16.309999999999999</v>
      </c>
      <c r="F127" s="13">
        <v>37.79</v>
      </c>
      <c r="G127" s="13">
        <v>16.7</v>
      </c>
      <c r="H127" s="13">
        <v>54.49</v>
      </c>
      <c r="I127" s="12">
        <v>94475</v>
      </c>
      <c r="J127" s="12">
        <v>41743.75</v>
      </c>
      <c r="K127" s="12">
        <v>136218.75</v>
      </c>
      <c r="L127" s="14">
        <f t="shared" si="2"/>
        <v>3.26925</v>
      </c>
      <c r="M127" s="14">
        <f t="shared" si="3"/>
        <v>1.634625</v>
      </c>
    </row>
    <row r="128" spans="1:13">
      <c r="A128" s="15" t="s">
        <v>196</v>
      </c>
      <c r="B128" s="16">
        <v>700</v>
      </c>
      <c r="C128" s="17">
        <v>11.3</v>
      </c>
      <c r="D128" s="17">
        <v>5</v>
      </c>
      <c r="E128" s="17">
        <v>16.3</v>
      </c>
      <c r="F128" s="17">
        <v>142.56</v>
      </c>
      <c r="G128" s="17">
        <v>63.04</v>
      </c>
      <c r="H128" s="17">
        <v>205.6</v>
      </c>
      <c r="I128" s="16">
        <v>99792</v>
      </c>
      <c r="J128" s="16">
        <v>44128</v>
      </c>
      <c r="K128" s="16">
        <v>143920</v>
      </c>
      <c r="L128" s="14">
        <f t="shared" si="2"/>
        <v>12.335999999999999</v>
      </c>
      <c r="M128" s="14">
        <f t="shared" si="3"/>
        <v>6.1679999999999993</v>
      </c>
    </row>
    <row r="129" spans="1:13" ht="24">
      <c r="A129" s="11" t="s">
        <v>181</v>
      </c>
      <c r="B129" s="12">
        <v>750</v>
      </c>
      <c r="C129" s="13">
        <v>11.3</v>
      </c>
      <c r="D129" s="13">
        <v>5</v>
      </c>
      <c r="E129" s="13">
        <v>16.3</v>
      </c>
      <c r="F129" s="13">
        <v>78.849999999999994</v>
      </c>
      <c r="G129" s="13">
        <v>34.869999999999997</v>
      </c>
      <c r="H129" s="13">
        <v>113.72</v>
      </c>
      <c r="I129" s="12">
        <v>59138</v>
      </c>
      <c r="J129" s="12">
        <v>26154.38</v>
      </c>
      <c r="K129" s="12">
        <v>85292.38</v>
      </c>
      <c r="L129" s="14">
        <f t="shared" si="2"/>
        <v>6.8233904000000001</v>
      </c>
      <c r="M129" s="14">
        <f t="shared" si="3"/>
        <v>3.4116952</v>
      </c>
    </row>
    <row r="130" spans="1:13">
      <c r="A130" s="15" t="s">
        <v>142</v>
      </c>
      <c r="B130" s="16">
        <v>6000</v>
      </c>
      <c r="C130" s="17">
        <v>11.3</v>
      </c>
      <c r="D130" s="17">
        <v>5</v>
      </c>
      <c r="E130" s="17">
        <v>16.3</v>
      </c>
      <c r="F130" s="17">
        <v>13.01</v>
      </c>
      <c r="G130" s="17">
        <v>5.76</v>
      </c>
      <c r="H130" s="17">
        <v>18.77</v>
      </c>
      <c r="I130" s="16">
        <v>78060</v>
      </c>
      <c r="J130" s="16">
        <v>34530</v>
      </c>
      <c r="K130" s="16">
        <v>112590</v>
      </c>
      <c r="L130" s="14">
        <f t="shared" si="2"/>
        <v>1.1258999999999999</v>
      </c>
      <c r="M130" s="14">
        <f t="shared" si="3"/>
        <v>0.56294999999999995</v>
      </c>
    </row>
    <row r="131" spans="1:13">
      <c r="A131" s="11" t="s">
        <v>130</v>
      </c>
      <c r="B131" s="13">
        <v>600</v>
      </c>
      <c r="C131" s="13">
        <v>11.3</v>
      </c>
      <c r="D131" s="13">
        <v>5</v>
      </c>
      <c r="E131" s="13">
        <v>16.3</v>
      </c>
      <c r="F131" s="13">
        <v>95.61</v>
      </c>
      <c r="G131" s="13">
        <v>42.3</v>
      </c>
      <c r="H131" s="13">
        <v>137.91</v>
      </c>
      <c r="I131" s="12">
        <v>57366</v>
      </c>
      <c r="J131" s="12">
        <v>25381.5</v>
      </c>
      <c r="K131" s="12">
        <v>82747.5</v>
      </c>
      <c r="L131" s="14">
        <f t="shared" si="2"/>
        <v>8.2747499999999992</v>
      </c>
      <c r="M131" s="14">
        <f t="shared" si="3"/>
        <v>4.1373749999999996</v>
      </c>
    </row>
    <row r="132" spans="1:13" ht="24">
      <c r="A132" s="15" t="s">
        <v>81</v>
      </c>
      <c r="B132" s="16">
        <v>200</v>
      </c>
      <c r="C132" s="17">
        <v>11.3</v>
      </c>
      <c r="D132" s="17">
        <v>5</v>
      </c>
      <c r="E132" s="17">
        <v>16.3</v>
      </c>
      <c r="F132" s="17">
        <v>328.09</v>
      </c>
      <c r="G132" s="17">
        <v>145.12</v>
      </c>
      <c r="H132" s="17">
        <v>473.21</v>
      </c>
      <c r="I132" s="16">
        <v>65618</v>
      </c>
      <c r="J132" s="16">
        <v>29023</v>
      </c>
      <c r="K132" s="16">
        <v>94641</v>
      </c>
      <c r="L132" s="14">
        <f t="shared" ref="L132:L195" si="4">K132*2*3%/B132</f>
        <v>28.392299999999999</v>
      </c>
      <c r="M132" s="14">
        <f t="shared" ref="M132:M195" si="5">K132*3%/B132</f>
        <v>14.196149999999999</v>
      </c>
    </row>
    <row r="133" spans="1:13" ht="24">
      <c r="A133" s="11" t="s">
        <v>78</v>
      </c>
      <c r="B133" s="12">
        <v>700</v>
      </c>
      <c r="C133" s="13">
        <v>11.3</v>
      </c>
      <c r="D133" s="13">
        <v>5</v>
      </c>
      <c r="E133" s="13">
        <v>16.3</v>
      </c>
      <c r="F133" s="13">
        <v>113.79</v>
      </c>
      <c r="G133" s="13">
        <v>50.34</v>
      </c>
      <c r="H133" s="13">
        <v>164.13</v>
      </c>
      <c r="I133" s="12">
        <v>79653</v>
      </c>
      <c r="J133" s="12">
        <v>35236.25</v>
      </c>
      <c r="K133" s="12">
        <v>114889.25</v>
      </c>
      <c r="L133" s="14">
        <f t="shared" si="4"/>
        <v>9.8476499999999998</v>
      </c>
      <c r="M133" s="14">
        <f t="shared" si="5"/>
        <v>4.9238249999999999</v>
      </c>
    </row>
    <row r="134" spans="1:13" ht="24">
      <c r="A134" s="15" t="s">
        <v>28</v>
      </c>
      <c r="B134" s="16">
        <v>2200</v>
      </c>
      <c r="C134" s="17">
        <v>11.3</v>
      </c>
      <c r="D134" s="17">
        <v>5</v>
      </c>
      <c r="E134" s="17">
        <v>16.3</v>
      </c>
      <c r="F134" s="17">
        <v>34.479999999999997</v>
      </c>
      <c r="G134" s="17">
        <v>15.25</v>
      </c>
      <c r="H134" s="17">
        <v>49.73</v>
      </c>
      <c r="I134" s="16">
        <v>75856</v>
      </c>
      <c r="J134" s="16">
        <v>33539</v>
      </c>
      <c r="K134" s="16">
        <v>109395</v>
      </c>
      <c r="L134" s="14">
        <f t="shared" si="4"/>
        <v>2.9834999999999998</v>
      </c>
      <c r="M134" s="14">
        <f t="shared" si="5"/>
        <v>1.4917499999999999</v>
      </c>
    </row>
    <row r="135" spans="1:13">
      <c r="A135" s="11" t="s">
        <v>207</v>
      </c>
      <c r="B135" s="12">
        <v>1300</v>
      </c>
      <c r="C135" s="13">
        <v>11.29</v>
      </c>
      <c r="D135" s="13">
        <v>5</v>
      </c>
      <c r="E135" s="13">
        <v>16.29</v>
      </c>
      <c r="F135" s="13">
        <v>49.99</v>
      </c>
      <c r="G135" s="13">
        <v>22.13</v>
      </c>
      <c r="H135" s="13">
        <v>72.12</v>
      </c>
      <c r="I135" s="12">
        <v>64987</v>
      </c>
      <c r="J135" s="12">
        <v>28762.5</v>
      </c>
      <c r="K135" s="12">
        <v>93749.5</v>
      </c>
      <c r="L135" s="14">
        <f t="shared" si="4"/>
        <v>4.3268999999999993</v>
      </c>
      <c r="M135" s="14">
        <f t="shared" si="5"/>
        <v>2.1634499999999997</v>
      </c>
    </row>
    <row r="136" spans="1:13">
      <c r="A136" s="15" t="s">
        <v>200</v>
      </c>
      <c r="B136" s="17">
        <v>1200</v>
      </c>
      <c r="C136" s="17">
        <v>11.29</v>
      </c>
      <c r="D136" s="17">
        <v>5</v>
      </c>
      <c r="E136" s="17">
        <v>16.29</v>
      </c>
      <c r="F136" s="17">
        <v>80.58</v>
      </c>
      <c r="G136" s="17">
        <v>35.67</v>
      </c>
      <c r="H136" s="17">
        <v>116.25</v>
      </c>
      <c r="I136" s="16">
        <v>96696</v>
      </c>
      <c r="J136" s="16">
        <v>42807</v>
      </c>
      <c r="K136" s="16">
        <v>139503</v>
      </c>
      <c r="L136" s="14">
        <f t="shared" si="4"/>
        <v>6.9751500000000002</v>
      </c>
      <c r="M136" s="14">
        <f t="shared" si="5"/>
        <v>3.4875750000000001</v>
      </c>
    </row>
    <row r="137" spans="1:13">
      <c r="A137" s="11" t="s">
        <v>189</v>
      </c>
      <c r="B137" s="12">
        <v>250</v>
      </c>
      <c r="C137" s="13">
        <v>11.29</v>
      </c>
      <c r="D137" s="13">
        <v>5</v>
      </c>
      <c r="E137" s="13">
        <v>16.29</v>
      </c>
      <c r="F137" s="13">
        <v>216.73</v>
      </c>
      <c r="G137" s="13">
        <v>95.92</v>
      </c>
      <c r="H137" s="13">
        <v>312.64999999999998</v>
      </c>
      <c r="I137" s="12">
        <v>54183</v>
      </c>
      <c r="J137" s="12">
        <v>23978.75</v>
      </c>
      <c r="K137" s="12">
        <v>78161.75</v>
      </c>
      <c r="L137" s="14">
        <f t="shared" si="4"/>
        <v>18.75882</v>
      </c>
      <c r="M137" s="14">
        <f t="shared" si="5"/>
        <v>9.37941</v>
      </c>
    </row>
    <row r="138" spans="1:13">
      <c r="A138" s="15" t="s">
        <v>178</v>
      </c>
      <c r="B138" s="17">
        <v>1000</v>
      </c>
      <c r="C138" s="17">
        <v>11.29</v>
      </c>
      <c r="D138" s="17">
        <v>5</v>
      </c>
      <c r="E138" s="17">
        <v>16.29</v>
      </c>
      <c r="F138" s="17">
        <v>75.12</v>
      </c>
      <c r="G138" s="17">
        <v>33.26</v>
      </c>
      <c r="H138" s="17">
        <v>108.38</v>
      </c>
      <c r="I138" s="16">
        <v>75120</v>
      </c>
      <c r="J138" s="16">
        <v>33255</v>
      </c>
      <c r="K138" s="16">
        <v>108375</v>
      </c>
      <c r="L138" s="14">
        <f t="shared" si="4"/>
        <v>6.5025000000000004</v>
      </c>
      <c r="M138" s="14">
        <f t="shared" si="5"/>
        <v>3.2512500000000002</v>
      </c>
    </row>
    <row r="139" spans="1:13" ht="24">
      <c r="A139" s="11" t="s">
        <v>177</v>
      </c>
      <c r="B139" s="12">
        <v>1100</v>
      </c>
      <c r="C139" s="13">
        <v>11.29</v>
      </c>
      <c r="D139" s="13">
        <v>5</v>
      </c>
      <c r="E139" s="13">
        <v>16.29</v>
      </c>
      <c r="F139" s="13">
        <v>64.77</v>
      </c>
      <c r="G139" s="13">
        <v>28.67</v>
      </c>
      <c r="H139" s="13">
        <v>93.44</v>
      </c>
      <c r="I139" s="12">
        <v>71247</v>
      </c>
      <c r="J139" s="12">
        <v>31534.25</v>
      </c>
      <c r="K139" s="12">
        <v>102781.25</v>
      </c>
      <c r="L139" s="14">
        <f t="shared" si="4"/>
        <v>5.6062500000000002</v>
      </c>
      <c r="M139" s="14">
        <f t="shared" si="5"/>
        <v>2.8031250000000001</v>
      </c>
    </row>
    <row r="140" spans="1:13">
      <c r="A140" s="15" t="s">
        <v>145</v>
      </c>
      <c r="B140" s="17">
        <v>3399</v>
      </c>
      <c r="C140" s="17">
        <v>11.29</v>
      </c>
      <c r="D140" s="17">
        <v>5</v>
      </c>
      <c r="E140" s="17">
        <v>16.29</v>
      </c>
      <c r="F140" s="17">
        <v>22.75</v>
      </c>
      <c r="G140" s="17">
        <v>10.07</v>
      </c>
      <c r="H140" s="17">
        <v>32.82</v>
      </c>
      <c r="I140" s="16">
        <v>77327</v>
      </c>
      <c r="J140" s="16">
        <v>34227.93</v>
      </c>
      <c r="K140" s="16">
        <v>111554.93</v>
      </c>
      <c r="L140" s="14">
        <f t="shared" si="4"/>
        <v>1.9691955869373341</v>
      </c>
      <c r="M140" s="14">
        <f t="shared" si="5"/>
        <v>0.98459779346866705</v>
      </c>
    </row>
    <row r="141" spans="1:13">
      <c r="A141" s="11" t="s">
        <v>133</v>
      </c>
      <c r="B141" s="13">
        <v>10</v>
      </c>
      <c r="C141" s="13">
        <v>11.29</v>
      </c>
      <c r="D141" s="13">
        <v>5</v>
      </c>
      <c r="E141" s="13">
        <v>16.29</v>
      </c>
      <c r="F141" s="13">
        <v>7530</v>
      </c>
      <c r="G141" s="13">
        <v>3332.95</v>
      </c>
      <c r="H141" s="13">
        <v>10862.95</v>
      </c>
      <c r="I141" s="12">
        <v>75300</v>
      </c>
      <c r="J141" s="12">
        <v>33329.480000000003</v>
      </c>
      <c r="K141" s="12">
        <v>108629.48</v>
      </c>
      <c r="L141" s="14">
        <f t="shared" si="4"/>
        <v>651.77688000000001</v>
      </c>
      <c r="M141" s="14">
        <f t="shared" si="5"/>
        <v>325.88844</v>
      </c>
    </row>
    <row r="142" spans="1:13">
      <c r="A142" s="15" t="s">
        <v>102</v>
      </c>
      <c r="B142" s="16">
        <v>1200</v>
      </c>
      <c r="C142" s="17">
        <v>11.29</v>
      </c>
      <c r="D142" s="17">
        <v>5</v>
      </c>
      <c r="E142" s="17">
        <v>16.29</v>
      </c>
      <c r="F142" s="17">
        <v>75.010000000000005</v>
      </c>
      <c r="G142" s="17">
        <v>33.22</v>
      </c>
      <c r="H142" s="17">
        <v>108.23</v>
      </c>
      <c r="I142" s="16">
        <v>90012</v>
      </c>
      <c r="J142" s="16">
        <v>39861</v>
      </c>
      <c r="K142" s="16">
        <v>129873</v>
      </c>
      <c r="L142" s="14">
        <f t="shared" si="4"/>
        <v>6.4936499999999997</v>
      </c>
      <c r="M142" s="14">
        <f t="shared" si="5"/>
        <v>3.2468249999999999</v>
      </c>
    </row>
    <row r="143" spans="1:13">
      <c r="A143" s="11" t="s">
        <v>95</v>
      </c>
      <c r="B143" s="13">
        <v>2750</v>
      </c>
      <c r="C143" s="13">
        <v>11.29</v>
      </c>
      <c r="D143" s="13">
        <v>5</v>
      </c>
      <c r="E143" s="13">
        <v>16.29</v>
      </c>
      <c r="F143" s="13">
        <v>31.92</v>
      </c>
      <c r="G143" s="13">
        <v>14.13</v>
      </c>
      <c r="H143" s="13">
        <v>46.05</v>
      </c>
      <c r="I143" s="12">
        <v>87780</v>
      </c>
      <c r="J143" s="12">
        <v>38850.629999999997</v>
      </c>
      <c r="K143" s="12">
        <v>126630.63</v>
      </c>
      <c r="L143" s="14">
        <f t="shared" si="4"/>
        <v>2.762850109090909</v>
      </c>
      <c r="M143" s="14">
        <f t="shared" si="5"/>
        <v>1.3814250545454545</v>
      </c>
    </row>
    <row r="144" spans="1:13" ht="24">
      <c r="A144" s="15" t="s">
        <v>80</v>
      </c>
      <c r="B144" s="16">
        <v>250</v>
      </c>
      <c r="C144" s="17">
        <v>11.29</v>
      </c>
      <c r="D144" s="17">
        <v>5</v>
      </c>
      <c r="E144" s="17">
        <v>16.29</v>
      </c>
      <c r="F144" s="17">
        <v>220.81</v>
      </c>
      <c r="G144" s="17">
        <v>97.73</v>
      </c>
      <c r="H144" s="17">
        <v>318.54000000000002</v>
      </c>
      <c r="I144" s="16">
        <v>55203</v>
      </c>
      <c r="J144" s="16">
        <v>24432.5</v>
      </c>
      <c r="K144" s="16">
        <v>79635.5</v>
      </c>
      <c r="L144" s="14">
        <f t="shared" si="4"/>
        <v>19.11252</v>
      </c>
      <c r="M144" s="14">
        <f t="shared" si="5"/>
        <v>9.55626</v>
      </c>
    </row>
    <row r="145" spans="1:13" ht="24">
      <c r="A145" s="11" t="s">
        <v>72</v>
      </c>
      <c r="B145" s="12">
        <v>1500</v>
      </c>
      <c r="C145" s="13">
        <v>11.29</v>
      </c>
      <c r="D145" s="13">
        <v>5</v>
      </c>
      <c r="E145" s="13">
        <v>16.29</v>
      </c>
      <c r="F145" s="13">
        <v>54.11</v>
      </c>
      <c r="G145" s="13">
        <v>23.95</v>
      </c>
      <c r="H145" s="13">
        <v>78.06</v>
      </c>
      <c r="I145" s="12">
        <v>81165</v>
      </c>
      <c r="J145" s="12">
        <v>35917.5</v>
      </c>
      <c r="K145" s="12">
        <v>117082.5</v>
      </c>
      <c r="L145" s="14">
        <f t="shared" si="4"/>
        <v>4.6833</v>
      </c>
      <c r="M145" s="14">
        <f t="shared" si="5"/>
        <v>2.34165</v>
      </c>
    </row>
    <row r="146" spans="1:13" ht="24">
      <c r="A146" s="15" t="s">
        <v>69</v>
      </c>
      <c r="B146" s="16">
        <v>45000</v>
      </c>
      <c r="C146" s="17">
        <v>11.29</v>
      </c>
      <c r="D146" s="17">
        <v>5</v>
      </c>
      <c r="E146" s="17">
        <v>16.29</v>
      </c>
      <c r="F146" s="17">
        <v>1.92</v>
      </c>
      <c r="G146" s="17">
        <v>0.85</v>
      </c>
      <c r="H146" s="17">
        <v>2.77</v>
      </c>
      <c r="I146" s="16">
        <v>86400</v>
      </c>
      <c r="J146" s="16">
        <v>38250</v>
      </c>
      <c r="K146" s="16">
        <v>124650</v>
      </c>
      <c r="L146" s="14">
        <f t="shared" si="4"/>
        <v>0.16619999999999999</v>
      </c>
      <c r="M146" s="14">
        <f t="shared" si="5"/>
        <v>8.3099999999999993E-2</v>
      </c>
    </row>
    <row r="147" spans="1:13">
      <c r="A147" s="11" t="s">
        <v>67</v>
      </c>
      <c r="B147" s="13">
        <v>2667</v>
      </c>
      <c r="C147" s="13">
        <v>11.29</v>
      </c>
      <c r="D147" s="13">
        <v>5</v>
      </c>
      <c r="E147" s="13">
        <v>16.29</v>
      </c>
      <c r="F147" s="13">
        <v>41.88</v>
      </c>
      <c r="G147" s="13">
        <v>18.55</v>
      </c>
      <c r="H147" s="13">
        <v>60.43</v>
      </c>
      <c r="I147" s="12">
        <v>111694</v>
      </c>
      <c r="J147" s="12">
        <v>49459.519999999997</v>
      </c>
      <c r="K147" s="12">
        <v>161153.51999999999</v>
      </c>
      <c r="L147" s="14">
        <f t="shared" si="4"/>
        <v>3.6255010123734532</v>
      </c>
      <c r="M147" s="14">
        <f t="shared" si="5"/>
        <v>1.8127505061867266</v>
      </c>
    </row>
    <row r="148" spans="1:13" ht="24">
      <c r="A148" s="15" t="s">
        <v>61</v>
      </c>
      <c r="B148" s="16">
        <v>25</v>
      </c>
      <c r="C148" s="17">
        <v>11.29</v>
      </c>
      <c r="D148" s="17">
        <v>5</v>
      </c>
      <c r="E148" s="17">
        <v>16.29</v>
      </c>
      <c r="F148" s="17">
        <v>2568.1999999999998</v>
      </c>
      <c r="G148" s="17">
        <v>1136.8399999999999</v>
      </c>
      <c r="H148" s="17">
        <v>3705.04</v>
      </c>
      <c r="I148" s="16">
        <v>64205</v>
      </c>
      <c r="J148" s="16">
        <v>28420.94</v>
      </c>
      <c r="K148" s="16">
        <v>92625.94</v>
      </c>
      <c r="L148" s="14">
        <f t="shared" si="4"/>
        <v>222.30225599999997</v>
      </c>
      <c r="M148" s="14">
        <f t="shared" si="5"/>
        <v>111.15112799999999</v>
      </c>
    </row>
    <row r="149" spans="1:13" ht="24">
      <c r="A149" s="11" t="s">
        <v>60</v>
      </c>
      <c r="B149" s="13">
        <v>250</v>
      </c>
      <c r="C149" s="13">
        <v>11.29</v>
      </c>
      <c r="D149" s="13">
        <v>5</v>
      </c>
      <c r="E149" s="13">
        <v>16.29</v>
      </c>
      <c r="F149" s="12">
        <v>274.47000000000003</v>
      </c>
      <c r="G149" s="13">
        <v>121.52</v>
      </c>
      <c r="H149" s="12">
        <v>395.99</v>
      </c>
      <c r="I149" s="12">
        <v>68618</v>
      </c>
      <c r="J149" s="12">
        <v>30378.75</v>
      </c>
      <c r="K149" s="12">
        <v>98996.75</v>
      </c>
      <c r="L149" s="14">
        <f t="shared" si="4"/>
        <v>23.759219999999999</v>
      </c>
      <c r="M149" s="14">
        <f t="shared" si="5"/>
        <v>11.87961</v>
      </c>
    </row>
    <row r="150" spans="1:13" ht="24">
      <c r="A150" s="15" t="s">
        <v>54</v>
      </c>
      <c r="B150" s="17">
        <v>300</v>
      </c>
      <c r="C150" s="17">
        <v>11.29</v>
      </c>
      <c r="D150" s="17">
        <v>5</v>
      </c>
      <c r="E150" s="17">
        <v>16.29</v>
      </c>
      <c r="F150" s="17">
        <v>246.74</v>
      </c>
      <c r="G150" s="17">
        <v>109.26</v>
      </c>
      <c r="H150" s="17">
        <v>356</v>
      </c>
      <c r="I150" s="16">
        <v>74022</v>
      </c>
      <c r="J150" s="16">
        <v>32776.5</v>
      </c>
      <c r="K150" s="16">
        <v>106798.5</v>
      </c>
      <c r="L150" s="14">
        <f t="shared" si="4"/>
        <v>21.3597</v>
      </c>
      <c r="M150" s="14">
        <f t="shared" si="5"/>
        <v>10.67985</v>
      </c>
    </row>
    <row r="151" spans="1:13">
      <c r="A151" s="11" t="s">
        <v>201</v>
      </c>
      <c r="B151" s="12">
        <v>1750</v>
      </c>
      <c r="C151" s="13">
        <v>11.28</v>
      </c>
      <c r="D151" s="13">
        <v>5</v>
      </c>
      <c r="E151" s="13">
        <v>16.28</v>
      </c>
      <c r="F151" s="13">
        <v>25.59</v>
      </c>
      <c r="G151" s="13">
        <v>11.34</v>
      </c>
      <c r="H151" s="13">
        <v>36.93</v>
      </c>
      <c r="I151" s="12">
        <v>44783</v>
      </c>
      <c r="J151" s="12">
        <v>19845</v>
      </c>
      <c r="K151" s="12">
        <v>64628</v>
      </c>
      <c r="L151" s="14">
        <f t="shared" si="4"/>
        <v>2.2158171428571429</v>
      </c>
      <c r="M151" s="14">
        <f t="shared" si="5"/>
        <v>1.1079085714285715</v>
      </c>
    </row>
    <row r="152" spans="1:13" ht="24">
      <c r="A152" s="15" t="s">
        <v>192</v>
      </c>
      <c r="B152" s="16">
        <v>500</v>
      </c>
      <c r="C152" s="17">
        <v>11.28</v>
      </c>
      <c r="D152" s="17">
        <v>5</v>
      </c>
      <c r="E152" s="17">
        <v>16.28</v>
      </c>
      <c r="F152" s="17">
        <v>184.69</v>
      </c>
      <c r="G152" s="17">
        <v>81.819999999999993</v>
      </c>
      <c r="H152" s="17">
        <v>266.51</v>
      </c>
      <c r="I152" s="16">
        <v>92345</v>
      </c>
      <c r="J152" s="16">
        <v>40908.75</v>
      </c>
      <c r="K152" s="16">
        <v>133253.75</v>
      </c>
      <c r="L152" s="14">
        <f t="shared" si="4"/>
        <v>15.990449999999999</v>
      </c>
      <c r="M152" s="14">
        <f t="shared" si="5"/>
        <v>7.9952249999999996</v>
      </c>
    </row>
    <row r="153" spans="1:13" ht="24">
      <c r="A153" s="11" t="s">
        <v>184</v>
      </c>
      <c r="B153" s="12">
        <v>2250</v>
      </c>
      <c r="C153" s="13">
        <v>11.28</v>
      </c>
      <c r="D153" s="13">
        <v>5</v>
      </c>
      <c r="E153" s="13">
        <v>16.28</v>
      </c>
      <c r="F153" s="13">
        <v>24.65</v>
      </c>
      <c r="G153" s="13">
        <v>10.92</v>
      </c>
      <c r="H153" s="13">
        <v>35.57</v>
      </c>
      <c r="I153" s="12">
        <v>55463</v>
      </c>
      <c r="J153" s="12">
        <v>24564.38</v>
      </c>
      <c r="K153" s="12">
        <v>80027.38</v>
      </c>
      <c r="L153" s="14">
        <f t="shared" si="4"/>
        <v>2.1340634666666669</v>
      </c>
      <c r="M153" s="14">
        <f t="shared" si="5"/>
        <v>1.0670317333333335</v>
      </c>
    </row>
    <row r="154" spans="1:13">
      <c r="A154" s="15" t="s">
        <v>168</v>
      </c>
      <c r="B154" s="16">
        <v>12000</v>
      </c>
      <c r="C154" s="17">
        <v>11.28</v>
      </c>
      <c r="D154" s="17">
        <v>5</v>
      </c>
      <c r="E154" s="17">
        <v>16.28</v>
      </c>
      <c r="F154" s="17">
        <v>7.88</v>
      </c>
      <c r="G154" s="17">
        <v>3.49</v>
      </c>
      <c r="H154" s="17">
        <v>11.37</v>
      </c>
      <c r="I154" s="16">
        <v>94560</v>
      </c>
      <c r="J154" s="16">
        <v>41910</v>
      </c>
      <c r="K154" s="16">
        <v>136470</v>
      </c>
      <c r="L154" s="14">
        <f t="shared" si="4"/>
        <v>0.68235000000000001</v>
      </c>
      <c r="M154" s="14">
        <f t="shared" si="5"/>
        <v>0.34117500000000001</v>
      </c>
    </row>
    <row r="155" spans="1:13">
      <c r="A155" s="11" t="s">
        <v>120</v>
      </c>
      <c r="B155" s="12">
        <v>375</v>
      </c>
      <c r="C155" s="13">
        <v>11.28</v>
      </c>
      <c r="D155" s="13">
        <v>5</v>
      </c>
      <c r="E155" s="13">
        <v>16.28</v>
      </c>
      <c r="F155" s="13">
        <v>153.84</v>
      </c>
      <c r="G155" s="13">
        <v>68.16</v>
      </c>
      <c r="H155" s="13">
        <v>222</v>
      </c>
      <c r="I155" s="12">
        <v>57690</v>
      </c>
      <c r="J155" s="12">
        <v>25558.13</v>
      </c>
      <c r="K155" s="12">
        <v>83248.13</v>
      </c>
      <c r="L155" s="14">
        <f t="shared" si="4"/>
        <v>13.319700800000001</v>
      </c>
      <c r="M155" s="14">
        <f t="shared" si="5"/>
        <v>6.6598504000000007</v>
      </c>
    </row>
    <row r="156" spans="1:13">
      <c r="A156" s="15" t="s">
        <v>117</v>
      </c>
      <c r="B156" s="17">
        <v>4500</v>
      </c>
      <c r="C156" s="17">
        <v>11.28</v>
      </c>
      <c r="D156" s="17">
        <v>5</v>
      </c>
      <c r="E156" s="17">
        <v>16.28</v>
      </c>
      <c r="F156" s="17">
        <v>11.8</v>
      </c>
      <c r="G156" s="17">
        <v>5.23</v>
      </c>
      <c r="H156" s="17">
        <v>17.03</v>
      </c>
      <c r="I156" s="16">
        <v>53100</v>
      </c>
      <c r="J156" s="16">
        <v>23523.75</v>
      </c>
      <c r="K156" s="16">
        <v>76623.75</v>
      </c>
      <c r="L156" s="14">
        <f t="shared" si="4"/>
        <v>1.0216499999999999</v>
      </c>
      <c r="M156" s="14">
        <f t="shared" si="5"/>
        <v>0.51082499999999997</v>
      </c>
    </row>
    <row r="157" spans="1:13" ht="24">
      <c r="A157" s="11" t="s">
        <v>96</v>
      </c>
      <c r="B157" s="12">
        <v>3500</v>
      </c>
      <c r="C157" s="13">
        <v>11.28</v>
      </c>
      <c r="D157" s="13">
        <v>5</v>
      </c>
      <c r="E157" s="13">
        <v>16.28</v>
      </c>
      <c r="F157" s="13">
        <v>10.75</v>
      </c>
      <c r="G157" s="13">
        <v>4.7699999999999996</v>
      </c>
      <c r="H157" s="13">
        <v>15.52</v>
      </c>
      <c r="I157" s="12">
        <v>37625</v>
      </c>
      <c r="J157" s="12">
        <v>16677.5</v>
      </c>
      <c r="K157" s="12">
        <v>54302.5</v>
      </c>
      <c r="L157" s="14">
        <f t="shared" si="4"/>
        <v>0.93090000000000006</v>
      </c>
      <c r="M157" s="14">
        <f t="shared" si="5"/>
        <v>0.46545000000000003</v>
      </c>
    </row>
    <row r="158" spans="1:13">
      <c r="A158" s="15" t="s">
        <v>90</v>
      </c>
      <c r="B158" s="16">
        <v>10000</v>
      </c>
      <c r="C158" s="17">
        <v>11.28</v>
      </c>
      <c r="D158" s="17">
        <v>5</v>
      </c>
      <c r="E158" s="17">
        <v>16.28</v>
      </c>
      <c r="F158" s="17">
        <v>6.7</v>
      </c>
      <c r="G158" s="17">
        <v>2.97</v>
      </c>
      <c r="H158" s="17">
        <v>9.67</v>
      </c>
      <c r="I158" s="16">
        <v>67000</v>
      </c>
      <c r="J158" s="16">
        <v>29675</v>
      </c>
      <c r="K158" s="16">
        <v>96675</v>
      </c>
      <c r="L158" s="14">
        <f t="shared" si="4"/>
        <v>0.58004999999999995</v>
      </c>
      <c r="M158" s="14">
        <f t="shared" si="5"/>
        <v>0.29002499999999998</v>
      </c>
    </row>
    <row r="159" spans="1:13" ht="24">
      <c r="A159" s="11" t="s">
        <v>66</v>
      </c>
      <c r="B159" s="13">
        <v>5500</v>
      </c>
      <c r="C159" s="13">
        <v>11.28</v>
      </c>
      <c r="D159" s="13">
        <v>5</v>
      </c>
      <c r="E159" s="13">
        <v>16.28</v>
      </c>
      <c r="F159" s="13">
        <v>9.33</v>
      </c>
      <c r="G159" s="13">
        <v>4.13</v>
      </c>
      <c r="H159" s="13">
        <v>13.46</v>
      </c>
      <c r="I159" s="12">
        <v>51315</v>
      </c>
      <c r="J159" s="12">
        <v>22728.75</v>
      </c>
      <c r="K159" s="12">
        <v>74043.75</v>
      </c>
      <c r="L159" s="14">
        <f t="shared" si="4"/>
        <v>0.80774999999999997</v>
      </c>
      <c r="M159" s="14">
        <f t="shared" si="5"/>
        <v>0.40387499999999998</v>
      </c>
    </row>
    <row r="160" spans="1:13" ht="24">
      <c r="A160" s="15" t="s">
        <v>55</v>
      </c>
      <c r="B160" s="16">
        <v>4500</v>
      </c>
      <c r="C160" s="17">
        <v>11.28</v>
      </c>
      <c r="D160" s="17">
        <v>5</v>
      </c>
      <c r="E160" s="17">
        <v>16.28</v>
      </c>
      <c r="F160" s="17">
        <v>18.04</v>
      </c>
      <c r="G160" s="17">
        <v>7.99</v>
      </c>
      <c r="H160" s="17">
        <v>26.03</v>
      </c>
      <c r="I160" s="16">
        <v>81180</v>
      </c>
      <c r="J160" s="16">
        <v>35966.25</v>
      </c>
      <c r="K160" s="16">
        <v>117146.25</v>
      </c>
      <c r="L160" s="14">
        <f t="shared" si="4"/>
        <v>1.5619499999999999</v>
      </c>
      <c r="M160" s="14">
        <f t="shared" si="5"/>
        <v>0.78097499999999997</v>
      </c>
    </row>
    <row r="161" spans="1:13" ht="24">
      <c r="A161" s="11" t="s">
        <v>52</v>
      </c>
      <c r="B161" s="12">
        <v>700</v>
      </c>
      <c r="C161" s="13">
        <v>11.28</v>
      </c>
      <c r="D161" s="13">
        <v>5</v>
      </c>
      <c r="E161" s="13">
        <v>16.28</v>
      </c>
      <c r="F161" s="13">
        <v>87.09</v>
      </c>
      <c r="G161" s="13">
        <v>38.6</v>
      </c>
      <c r="H161" s="13">
        <v>125.69</v>
      </c>
      <c r="I161" s="12">
        <v>60963</v>
      </c>
      <c r="J161" s="12">
        <v>27021.75</v>
      </c>
      <c r="K161" s="12">
        <v>87984.75</v>
      </c>
      <c r="L161" s="14">
        <f t="shared" si="4"/>
        <v>7.54155</v>
      </c>
      <c r="M161" s="14">
        <f t="shared" si="5"/>
        <v>3.770775</v>
      </c>
    </row>
    <row r="162" spans="1:13" ht="24">
      <c r="A162" s="15" t="s">
        <v>34</v>
      </c>
      <c r="B162" s="16">
        <v>30</v>
      </c>
      <c r="C162" s="17">
        <v>11.28</v>
      </c>
      <c r="D162" s="17">
        <v>5</v>
      </c>
      <c r="E162" s="17">
        <v>16.28</v>
      </c>
      <c r="F162" s="17">
        <v>2222.9</v>
      </c>
      <c r="G162" s="17">
        <v>985.08</v>
      </c>
      <c r="H162" s="17">
        <v>3207.98</v>
      </c>
      <c r="I162" s="16">
        <v>66687</v>
      </c>
      <c r="J162" s="16">
        <v>29552.33</v>
      </c>
      <c r="K162" s="16">
        <v>96239.33</v>
      </c>
      <c r="L162" s="14">
        <f t="shared" si="4"/>
        <v>192.47866000000002</v>
      </c>
      <c r="M162" s="14">
        <f t="shared" si="5"/>
        <v>96.23933000000001</v>
      </c>
    </row>
    <row r="163" spans="1:13" ht="24">
      <c r="A163" s="11" t="s">
        <v>25</v>
      </c>
      <c r="B163" s="13">
        <v>550</v>
      </c>
      <c r="C163" s="13">
        <v>11.28</v>
      </c>
      <c r="D163" s="13">
        <v>5</v>
      </c>
      <c r="E163" s="13">
        <v>16.28</v>
      </c>
      <c r="F163" s="13">
        <v>114.02</v>
      </c>
      <c r="G163" s="13">
        <v>50.54</v>
      </c>
      <c r="H163" s="13">
        <v>164.56</v>
      </c>
      <c r="I163" s="12">
        <v>62711</v>
      </c>
      <c r="J163" s="12">
        <v>27797</v>
      </c>
      <c r="K163" s="12">
        <v>90508</v>
      </c>
      <c r="L163" s="14">
        <f t="shared" si="4"/>
        <v>9.8735999999999997</v>
      </c>
      <c r="M163" s="14">
        <f t="shared" si="5"/>
        <v>4.9367999999999999</v>
      </c>
    </row>
    <row r="164" spans="1:13" ht="24">
      <c r="A164" s="15" t="s">
        <v>19</v>
      </c>
      <c r="B164" s="17">
        <v>250</v>
      </c>
      <c r="C164" s="17">
        <v>11.28</v>
      </c>
      <c r="D164" s="17">
        <v>5</v>
      </c>
      <c r="E164" s="17">
        <v>16.28</v>
      </c>
      <c r="F164" s="17">
        <v>301.02999999999997</v>
      </c>
      <c r="G164" s="17">
        <v>133.34</v>
      </c>
      <c r="H164" s="17">
        <v>434.37</v>
      </c>
      <c r="I164" s="16">
        <v>75258</v>
      </c>
      <c r="J164" s="16">
        <v>33335.629999999997</v>
      </c>
      <c r="K164" s="16">
        <v>108593.63</v>
      </c>
      <c r="L164" s="14">
        <f t="shared" si="4"/>
        <v>26.062471200000001</v>
      </c>
      <c r="M164" s="14">
        <f t="shared" si="5"/>
        <v>13.0312356</v>
      </c>
    </row>
    <row r="165" spans="1:13" ht="24">
      <c r="A165" s="11" t="s">
        <v>17</v>
      </c>
      <c r="B165" s="12">
        <v>1000</v>
      </c>
      <c r="C165" s="13">
        <v>11.28</v>
      </c>
      <c r="D165" s="13">
        <v>5</v>
      </c>
      <c r="E165" s="13">
        <v>16.28</v>
      </c>
      <c r="F165" s="13">
        <v>88.51</v>
      </c>
      <c r="G165" s="13">
        <v>39.229999999999997</v>
      </c>
      <c r="H165" s="13">
        <v>127.74</v>
      </c>
      <c r="I165" s="12">
        <v>88510</v>
      </c>
      <c r="J165" s="12">
        <v>39227.5</v>
      </c>
      <c r="K165" s="12">
        <v>127737.5</v>
      </c>
      <c r="L165" s="14">
        <f t="shared" si="4"/>
        <v>7.66425</v>
      </c>
      <c r="M165" s="14">
        <f t="shared" si="5"/>
        <v>3.832125</v>
      </c>
    </row>
    <row r="166" spans="1:13" ht="24">
      <c r="A166" s="15" t="s">
        <v>13</v>
      </c>
      <c r="B166" s="16">
        <v>3000</v>
      </c>
      <c r="C166" s="17">
        <v>11.28</v>
      </c>
      <c r="D166" s="17">
        <v>5</v>
      </c>
      <c r="E166" s="17">
        <v>16.28</v>
      </c>
      <c r="F166" s="17">
        <v>25</v>
      </c>
      <c r="G166" s="17">
        <v>11.08</v>
      </c>
      <c r="H166" s="17">
        <v>36.08</v>
      </c>
      <c r="I166" s="16">
        <v>75000</v>
      </c>
      <c r="J166" s="16">
        <v>33240</v>
      </c>
      <c r="K166" s="16">
        <v>108240</v>
      </c>
      <c r="L166" s="14">
        <f t="shared" si="4"/>
        <v>2.1648000000000001</v>
      </c>
      <c r="M166" s="14">
        <f t="shared" si="5"/>
        <v>1.0824</v>
      </c>
    </row>
    <row r="167" spans="1:13" ht="24">
      <c r="A167" s="11" t="s">
        <v>195</v>
      </c>
      <c r="B167" s="12">
        <v>1000</v>
      </c>
      <c r="C167" s="13">
        <v>11.27</v>
      </c>
      <c r="D167" s="13">
        <v>5</v>
      </c>
      <c r="E167" s="13">
        <v>16.27</v>
      </c>
      <c r="F167" s="13">
        <v>62.69</v>
      </c>
      <c r="G167" s="13">
        <v>27.8</v>
      </c>
      <c r="H167" s="13">
        <v>90.49</v>
      </c>
      <c r="I167" s="12">
        <v>62690</v>
      </c>
      <c r="J167" s="12">
        <v>27795</v>
      </c>
      <c r="K167" s="12">
        <v>90485</v>
      </c>
      <c r="L167" s="14">
        <f t="shared" si="4"/>
        <v>5.4290999999999991</v>
      </c>
      <c r="M167" s="14">
        <f t="shared" si="5"/>
        <v>2.7145499999999996</v>
      </c>
    </row>
    <row r="168" spans="1:13" ht="24">
      <c r="A168" s="15" t="s">
        <v>186</v>
      </c>
      <c r="B168" s="17">
        <v>2800</v>
      </c>
      <c r="C168" s="17">
        <v>11.27</v>
      </c>
      <c r="D168" s="17">
        <v>5</v>
      </c>
      <c r="E168" s="17">
        <v>16.27</v>
      </c>
      <c r="F168" s="17">
        <v>11.62</v>
      </c>
      <c r="G168" s="17">
        <v>5.16</v>
      </c>
      <c r="H168" s="17">
        <v>16.78</v>
      </c>
      <c r="I168" s="16">
        <v>32536</v>
      </c>
      <c r="J168" s="16">
        <v>14434</v>
      </c>
      <c r="K168" s="16">
        <v>46970</v>
      </c>
      <c r="L168" s="14">
        <f t="shared" si="4"/>
        <v>1.0065</v>
      </c>
      <c r="M168" s="14">
        <f t="shared" si="5"/>
        <v>0.50324999999999998</v>
      </c>
    </row>
    <row r="169" spans="1:13" ht="24">
      <c r="A169" s="11" t="s">
        <v>183</v>
      </c>
      <c r="B169" s="12">
        <v>400</v>
      </c>
      <c r="C169" s="13">
        <v>11.27</v>
      </c>
      <c r="D169" s="13">
        <v>5</v>
      </c>
      <c r="E169" s="13">
        <v>16.27</v>
      </c>
      <c r="F169" s="13">
        <v>118.62</v>
      </c>
      <c r="G169" s="13">
        <v>52.59</v>
      </c>
      <c r="H169" s="13">
        <v>171.21</v>
      </c>
      <c r="I169" s="12">
        <v>47448</v>
      </c>
      <c r="J169" s="12">
        <v>21036</v>
      </c>
      <c r="K169" s="12">
        <v>68484</v>
      </c>
      <c r="L169" s="14">
        <f t="shared" si="4"/>
        <v>10.272600000000001</v>
      </c>
      <c r="M169" s="14">
        <f t="shared" si="5"/>
        <v>5.1363000000000003</v>
      </c>
    </row>
    <row r="170" spans="1:13" ht="24">
      <c r="A170" s="15" t="s">
        <v>164</v>
      </c>
      <c r="B170" s="17">
        <v>500</v>
      </c>
      <c r="C170" s="17">
        <v>11.27</v>
      </c>
      <c r="D170" s="17">
        <v>5</v>
      </c>
      <c r="E170" s="17">
        <v>16.27</v>
      </c>
      <c r="F170" s="17">
        <v>121.75</v>
      </c>
      <c r="G170" s="17">
        <v>53.99</v>
      </c>
      <c r="H170" s="17">
        <v>175.74</v>
      </c>
      <c r="I170" s="16">
        <v>60875</v>
      </c>
      <c r="J170" s="16">
        <v>26992.5</v>
      </c>
      <c r="K170" s="16">
        <v>87867.5</v>
      </c>
      <c r="L170" s="14">
        <f t="shared" si="4"/>
        <v>10.5441</v>
      </c>
      <c r="M170" s="14">
        <f t="shared" si="5"/>
        <v>5.2720500000000001</v>
      </c>
    </row>
    <row r="171" spans="1:13" ht="24">
      <c r="A171" s="11" t="s">
        <v>158</v>
      </c>
      <c r="B171" s="12">
        <v>800</v>
      </c>
      <c r="C171" s="13">
        <v>11.27</v>
      </c>
      <c r="D171" s="13">
        <v>5</v>
      </c>
      <c r="E171" s="13">
        <v>16.27</v>
      </c>
      <c r="F171" s="13">
        <v>68.34</v>
      </c>
      <c r="G171" s="13">
        <v>30.31</v>
      </c>
      <c r="H171" s="13">
        <v>98.65</v>
      </c>
      <c r="I171" s="12">
        <v>54672</v>
      </c>
      <c r="J171" s="12">
        <v>24248</v>
      </c>
      <c r="K171" s="12">
        <v>78920</v>
      </c>
      <c r="L171" s="14">
        <f t="shared" si="4"/>
        <v>5.9189999999999996</v>
      </c>
      <c r="M171" s="14">
        <f t="shared" si="5"/>
        <v>2.9594999999999998</v>
      </c>
    </row>
    <row r="172" spans="1:13">
      <c r="A172" s="15" t="s">
        <v>156</v>
      </c>
      <c r="B172" s="17">
        <v>8000</v>
      </c>
      <c r="C172" s="17">
        <v>11.27</v>
      </c>
      <c r="D172" s="17">
        <v>5</v>
      </c>
      <c r="E172" s="17">
        <v>16.27</v>
      </c>
      <c r="F172" s="17">
        <v>8.9600000000000009</v>
      </c>
      <c r="G172" s="17">
        <v>3.97</v>
      </c>
      <c r="H172" s="17">
        <v>12.93</v>
      </c>
      <c r="I172" s="16">
        <v>71680</v>
      </c>
      <c r="J172" s="16">
        <v>31780</v>
      </c>
      <c r="K172" s="16">
        <v>103460</v>
      </c>
      <c r="L172" s="14">
        <f t="shared" si="4"/>
        <v>0.77594999999999992</v>
      </c>
      <c r="M172" s="14">
        <f t="shared" si="5"/>
        <v>0.38797499999999996</v>
      </c>
    </row>
    <row r="173" spans="1:13" ht="24">
      <c r="A173" s="11" t="s">
        <v>155</v>
      </c>
      <c r="B173" s="12">
        <v>4000</v>
      </c>
      <c r="C173" s="13">
        <v>11.27</v>
      </c>
      <c r="D173" s="13">
        <v>5</v>
      </c>
      <c r="E173" s="13">
        <v>16.27</v>
      </c>
      <c r="F173" s="13">
        <v>21.5</v>
      </c>
      <c r="G173" s="13">
        <v>9.5399999999999991</v>
      </c>
      <c r="H173" s="13">
        <v>31.04</v>
      </c>
      <c r="I173" s="12">
        <v>86000</v>
      </c>
      <c r="J173" s="12">
        <v>38140</v>
      </c>
      <c r="K173" s="12">
        <v>124140</v>
      </c>
      <c r="L173" s="14">
        <f t="shared" si="4"/>
        <v>1.8620999999999999</v>
      </c>
      <c r="M173" s="14">
        <f t="shared" si="5"/>
        <v>0.93104999999999993</v>
      </c>
    </row>
    <row r="174" spans="1:13">
      <c r="A174" s="15" t="s">
        <v>152</v>
      </c>
      <c r="B174" s="17">
        <v>6000</v>
      </c>
      <c r="C174" s="17">
        <v>11.27</v>
      </c>
      <c r="D174" s="17">
        <v>5</v>
      </c>
      <c r="E174" s="17">
        <v>16.27</v>
      </c>
      <c r="F174" s="17">
        <v>10.6</v>
      </c>
      <c r="G174" s="17">
        <v>4.7</v>
      </c>
      <c r="H174" s="17">
        <v>15.3</v>
      </c>
      <c r="I174" s="16">
        <v>63600</v>
      </c>
      <c r="J174" s="16">
        <v>28215</v>
      </c>
      <c r="K174" s="16">
        <v>91815</v>
      </c>
      <c r="L174" s="14">
        <f t="shared" si="4"/>
        <v>0.91814999999999991</v>
      </c>
      <c r="M174" s="14">
        <f t="shared" si="5"/>
        <v>0.45907499999999996</v>
      </c>
    </row>
    <row r="175" spans="1:13">
      <c r="A175" s="11" t="s">
        <v>144</v>
      </c>
      <c r="B175" s="12">
        <v>150</v>
      </c>
      <c r="C175" s="13">
        <v>11.27</v>
      </c>
      <c r="D175" s="13">
        <v>5</v>
      </c>
      <c r="E175" s="13">
        <v>16.27</v>
      </c>
      <c r="F175" s="13">
        <v>401.57</v>
      </c>
      <c r="G175" s="13">
        <v>178.07</v>
      </c>
      <c r="H175" s="13">
        <v>579.64</v>
      </c>
      <c r="I175" s="12">
        <v>60236</v>
      </c>
      <c r="J175" s="12">
        <v>26710.13</v>
      </c>
      <c r="K175" s="12">
        <v>86946.13</v>
      </c>
      <c r="L175" s="14">
        <f t="shared" si="4"/>
        <v>34.778452000000001</v>
      </c>
      <c r="M175" s="14">
        <f t="shared" si="5"/>
        <v>17.389226000000001</v>
      </c>
    </row>
    <row r="176" spans="1:13">
      <c r="A176" s="15" t="s">
        <v>121</v>
      </c>
      <c r="B176" s="17">
        <v>700</v>
      </c>
      <c r="C176" s="17">
        <v>11.27</v>
      </c>
      <c r="D176" s="17">
        <v>5</v>
      </c>
      <c r="E176" s="17">
        <v>16.27</v>
      </c>
      <c r="F176" s="17">
        <v>96.26</v>
      </c>
      <c r="G176" s="17">
        <v>42.69</v>
      </c>
      <c r="H176" s="17">
        <v>138.94999999999999</v>
      </c>
      <c r="I176" s="16">
        <v>67382</v>
      </c>
      <c r="J176" s="16">
        <v>29881.25</v>
      </c>
      <c r="K176" s="16">
        <v>97263.25</v>
      </c>
      <c r="L176" s="14">
        <f t="shared" si="4"/>
        <v>8.3368500000000001</v>
      </c>
      <c r="M176" s="14">
        <f t="shared" si="5"/>
        <v>4.168425</v>
      </c>
    </row>
    <row r="177" spans="1:13">
      <c r="A177" s="11" t="s">
        <v>92</v>
      </c>
      <c r="B177" s="13">
        <v>13200</v>
      </c>
      <c r="C177" s="13">
        <v>11.27</v>
      </c>
      <c r="D177" s="13">
        <v>5</v>
      </c>
      <c r="E177" s="13">
        <v>16.27</v>
      </c>
      <c r="F177" s="13">
        <v>4.3</v>
      </c>
      <c r="G177" s="13">
        <v>1.91</v>
      </c>
      <c r="H177" s="13">
        <v>6.21</v>
      </c>
      <c r="I177" s="12">
        <v>56760</v>
      </c>
      <c r="J177" s="12">
        <v>25179</v>
      </c>
      <c r="K177" s="12">
        <v>81939</v>
      </c>
      <c r="L177" s="14">
        <f t="shared" si="4"/>
        <v>0.37245</v>
      </c>
      <c r="M177" s="14">
        <f t="shared" si="5"/>
        <v>0.186225</v>
      </c>
    </row>
    <row r="178" spans="1:13">
      <c r="A178" s="15" t="s">
        <v>91</v>
      </c>
      <c r="B178" s="17">
        <v>7000</v>
      </c>
      <c r="C178" s="17">
        <v>11.27</v>
      </c>
      <c r="D178" s="17">
        <v>5</v>
      </c>
      <c r="E178" s="17">
        <v>16.27</v>
      </c>
      <c r="F178" s="17">
        <v>4.5999999999999996</v>
      </c>
      <c r="G178" s="17">
        <v>2.04</v>
      </c>
      <c r="H178" s="17">
        <v>6.64</v>
      </c>
      <c r="I178" s="16">
        <v>32200</v>
      </c>
      <c r="J178" s="16">
        <v>14280</v>
      </c>
      <c r="K178" s="16">
        <v>46480</v>
      </c>
      <c r="L178" s="14">
        <f t="shared" si="4"/>
        <v>0.39839999999999998</v>
      </c>
      <c r="M178" s="14">
        <f t="shared" si="5"/>
        <v>0.19919999999999999</v>
      </c>
    </row>
    <row r="179" spans="1:13">
      <c r="A179" s="11" t="s">
        <v>74</v>
      </c>
      <c r="B179" s="12">
        <v>750</v>
      </c>
      <c r="C179" s="13">
        <v>11.27</v>
      </c>
      <c r="D179" s="13">
        <v>5</v>
      </c>
      <c r="E179" s="13">
        <v>16.27</v>
      </c>
      <c r="F179" s="13">
        <v>96</v>
      </c>
      <c r="G179" s="13">
        <v>42.57</v>
      </c>
      <c r="H179" s="13">
        <v>138.57</v>
      </c>
      <c r="I179" s="12">
        <v>72000</v>
      </c>
      <c r="J179" s="12">
        <v>31925.63</v>
      </c>
      <c r="K179" s="12">
        <v>103925.63</v>
      </c>
      <c r="L179" s="14">
        <f t="shared" si="4"/>
        <v>8.3140503999999993</v>
      </c>
      <c r="M179" s="14">
        <f t="shared" si="5"/>
        <v>4.1570251999999996</v>
      </c>
    </row>
    <row r="180" spans="1:13" ht="24">
      <c r="A180" s="15" t="s">
        <v>70</v>
      </c>
      <c r="B180" s="17">
        <v>700</v>
      </c>
      <c r="C180" s="17">
        <v>11.27</v>
      </c>
      <c r="D180" s="17">
        <v>5</v>
      </c>
      <c r="E180" s="17">
        <v>16.27</v>
      </c>
      <c r="F180" s="17">
        <v>89.68</v>
      </c>
      <c r="G180" s="17">
        <v>39.76</v>
      </c>
      <c r="H180" s="17">
        <v>129.44</v>
      </c>
      <c r="I180" s="16">
        <v>62776</v>
      </c>
      <c r="J180" s="16">
        <v>27830.25</v>
      </c>
      <c r="K180" s="16">
        <v>90606.25</v>
      </c>
      <c r="L180" s="14">
        <f t="shared" si="4"/>
        <v>7.7662500000000003</v>
      </c>
      <c r="M180" s="14">
        <f t="shared" si="5"/>
        <v>3.8831250000000002</v>
      </c>
    </row>
    <row r="181" spans="1:13">
      <c r="A181" s="11" t="s">
        <v>51</v>
      </c>
      <c r="B181" s="13">
        <v>1250</v>
      </c>
      <c r="C181" s="13">
        <v>11.27</v>
      </c>
      <c r="D181" s="13">
        <v>5</v>
      </c>
      <c r="E181" s="13">
        <v>16.27</v>
      </c>
      <c r="F181" s="12">
        <v>74.72</v>
      </c>
      <c r="G181" s="13">
        <v>33.119999999999997</v>
      </c>
      <c r="H181" s="12">
        <v>107.84</v>
      </c>
      <c r="I181" s="12">
        <v>93400</v>
      </c>
      <c r="J181" s="12">
        <v>41403.129999999997</v>
      </c>
      <c r="K181" s="12">
        <v>134803.13</v>
      </c>
      <c r="L181" s="14">
        <f t="shared" si="4"/>
        <v>6.4705502399999997</v>
      </c>
      <c r="M181" s="14">
        <f t="shared" si="5"/>
        <v>3.2352751199999998</v>
      </c>
    </row>
    <row r="182" spans="1:13">
      <c r="A182" s="15" t="s">
        <v>48</v>
      </c>
      <c r="B182" s="17">
        <v>1000</v>
      </c>
      <c r="C182" s="17">
        <v>11.27</v>
      </c>
      <c r="D182" s="17">
        <v>5</v>
      </c>
      <c r="E182" s="17">
        <v>16.27</v>
      </c>
      <c r="F182" s="17">
        <v>68.760000000000005</v>
      </c>
      <c r="G182" s="17">
        <v>30.48</v>
      </c>
      <c r="H182" s="17">
        <v>99.24</v>
      </c>
      <c r="I182" s="16">
        <v>68760</v>
      </c>
      <c r="J182" s="16">
        <v>30482.5</v>
      </c>
      <c r="K182" s="16">
        <v>99242.5</v>
      </c>
      <c r="L182" s="14">
        <f t="shared" si="4"/>
        <v>5.9545500000000002</v>
      </c>
      <c r="M182" s="14">
        <f t="shared" si="5"/>
        <v>2.9772750000000001</v>
      </c>
    </row>
    <row r="183" spans="1:13">
      <c r="A183" s="11" t="s">
        <v>44</v>
      </c>
      <c r="B183" s="13">
        <v>550</v>
      </c>
      <c r="C183" s="13">
        <v>11.27</v>
      </c>
      <c r="D183" s="13">
        <v>5</v>
      </c>
      <c r="E183" s="13">
        <v>16.27</v>
      </c>
      <c r="F183" s="13">
        <v>78.17</v>
      </c>
      <c r="G183" s="13">
        <v>34.659999999999997</v>
      </c>
      <c r="H183" s="13">
        <v>112.83</v>
      </c>
      <c r="I183" s="12">
        <v>42994</v>
      </c>
      <c r="J183" s="12">
        <v>19061.63</v>
      </c>
      <c r="K183" s="12">
        <v>62055.63</v>
      </c>
      <c r="L183" s="14">
        <f t="shared" si="4"/>
        <v>6.7697050909090901</v>
      </c>
      <c r="M183" s="14">
        <f t="shared" si="5"/>
        <v>3.3848525454545451</v>
      </c>
    </row>
    <row r="184" spans="1:13">
      <c r="A184" s="15" t="s">
        <v>42</v>
      </c>
      <c r="B184" s="16">
        <v>350</v>
      </c>
      <c r="C184" s="17">
        <v>11.27</v>
      </c>
      <c r="D184" s="17">
        <v>5</v>
      </c>
      <c r="E184" s="17">
        <v>16.27</v>
      </c>
      <c r="F184" s="17">
        <v>134.13999999999999</v>
      </c>
      <c r="G184" s="17">
        <v>59.48</v>
      </c>
      <c r="H184" s="17">
        <v>193.62</v>
      </c>
      <c r="I184" s="16">
        <v>46949</v>
      </c>
      <c r="J184" s="16">
        <v>20818.88</v>
      </c>
      <c r="K184" s="16">
        <v>67767.88</v>
      </c>
      <c r="L184" s="14">
        <f t="shared" si="4"/>
        <v>11.617350857142856</v>
      </c>
      <c r="M184" s="14">
        <f t="shared" si="5"/>
        <v>5.8086754285714282</v>
      </c>
    </row>
    <row r="185" spans="1:13" ht="24">
      <c r="A185" s="11" t="s">
        <v>36</v>
      </c>
      <c r="B185" s="12">
        <v>100</v>
      </c>
      <c r="C185" s="13">
        <v>11.27</v>
      </c>
      <c r="D185" s="13">
        <v>5</v>
      </c>
      <c r="E185" s="13">
        <v>16.27</v>
      </c>
      <c r="F185" s="13">
        <v>634.4</v>
      </c>
      <c r="G185" s="13">
        <v>281.44</v>
      </c>
      <c r="H185" s="13">
        <v>915.84</v>
      </c>
      <c r="I185" s="12">
        <v>63440</v>
      </c>
      <c r="J185" s="12">
        <v>28143.75</v>
      </c>
      <c r="K185" s="12">
        <v>91583.75</v>
      </c>
      <c r="L185" s="14">
        <f t="shared" si="4"/>
        <v>54.950249999999997</v>
      </c>
      <c r="M185" s="14">
        <f t="shared" si="5"/>
        <v>27.475124999999998</v>
      </c>
    </row>
    <row r="186" spans="1:13" ht="24">
      <c r="A186" s="15" t="s">
        <v>20</v>
      </c>
      <c r="B186" s="16">
        <v>125</v>
      </c>
      <c r="C186" s="17">
        <v>11.27</v>
      </c>
      <c r="D186" s="17">
        <v>5</v>
      </c>
      <c r="E186" s="17">
        <v>16.27</v>
      </c>
      <c r="F186" s="17">
        <v>625.83000000000004</v>
      </c>
      <c r="G186" s="17">
        <v>277.44</v>
      </c>
      <c r="H186" s="17">
        <v>903.27</v>
      </c>
      <c r="I186" s="16">
        <v>78229</v>
      </c>
      <c r="J186" s="16">
        <v>34679.69</v>
      </c>
      <c r="K186" s="16">
        <v>112908.69</v>
      </c>
      <c r="L186" s="14">
        <f t="shared" si="4"/>
        <v>54.196171199999995</v>
      </c>
      <c r="M186" s="14">
        <f t="shared" si="5"/>
        <v>27.098085599999997</v>
      </c>
    </row>
    <row r="187" spans="1:13" ht="24">
      <c r="A187" s="11" t="s">
        <v>18</v>
      </c>
      <c r="B187" s="12">
        <v>1200</v>
      </c>
      <c r="C187" s="13">
        <v>11.27</v>
      </c>
      <c r="D187" s="13">
        <v>5</v>
      </c>
      <c r="E187" s="13">
        <v>16.27</v>
      </c>
      <c r="F187" s="13">
        <v>69.17</v>
      </c>
      <c r="G187" s="13">
        <v>30.69</v>
      </c>
      <c r="H187" s="13">
        <v>99.86</v>
      </c>
      <c r="I187" s="12">
        <v>83004</v>
      </c>
      <c r="J187" s="12">
        <v>36822</v>
      </c>
      <c r="K187" s="12">
        <v>119826</v>
      </c>
      <c r="L187" s="14">
        <f t="shared" si="4"/>
        <v>5.9912999999999998</v>
      </c>
      <c r="M187" s="14">
        <f t="shared" si="5"/>
        <v>2.9956499999999999</v>
      </c>
    </row>
    <row r="188" spans="1:13">
      <c r="A188" s="15" t="s">
        <v>204</v>
      </c>
      <c r="B188" s="16">
        <v>2400</v>
      </c>
      <c r="C188" s="17">
        <v>11.26</v>
      </c>
      <c r="D188" s="17">
        <v>5</v>
      </c>
      <c r="E188" s="17">
        <v>16.260000000000002</v>
      </c>
      <c r="F188" s="17">
        <v>36.06</v>
      </c>
      <c r="G188" s="17">
        <v>16</v>
      </c>
      <c r="H188" s="17">
        <v>52.06</v>
      </c>
      <c r="I188" s="16">
        <v>86544</v>
      </c>
      <c r="J188" s="16">
        <v>38406</v>
      </c>
      <c r="K188" s="16">
        <v>124950</v>
      </c>
      <c r="L188" s="14">
        <f t="shared" si="4"/>
        <v>3.1237499999999998</v>
      </c>
      <c r="M188" s="14">
        <f t="shared" si="5"/>
        <v>1.5618749999999999</v>
      </c>
    </row>
    <row r="189" spans="1:13">
      <c r="A189" s="11" t="s">
        <v>190</v>
      </c>
      <c r="B189" s="12">
        <v>1200</v>
      </c>
      <c r="C189" s="13">
        <v>11.26</v>
      </c>
      <c r="D189" s="13">
        <v>5</v>
      </c>
      <c r="E189" s="13">
        <v>16.260000000000002</v>
      </c>
      <c r="F189" s="13">
        <v>78.260000000000005</v>
      </c>
      <c r="G189" s="13">
        <v>34.729999999999997</v>
      </c>
      <c r="H189" s="13">
        <v>112.99</v>
      </c>
      <c r="I189" s="12">
        <v>93912</v>
      </c>
      <c r="J189" s="12">
        <v>41679</v>
      </c>
      <c r="K189" s="12">
        <v>135591</v>
      </c>
      <c r="L189" s="14">
        <f t="shared" si="4"/>
        <v>6.7795500000000004</v>
      </c>
      <c r="M189" s="14">
        <f t="shared" si="5"/>
        <v>3.3897750000000002</v>
      </c>
    </row>
    <row r="190" spans="1:13" ht="24">
      <c r="A190" s="15" t="s">
        <v>188</v>
      </c>
      <c r="B190" s="17">
        <v>1061</v>
      </c>
      <c r="C190" s="17">
        <v>11.26</v>
      </c>
      <c r="D190" s="17">
        <v>5</v>
      </c>
      <c r="E190" s="17">
        <v>16.260000000000002</v>
      </c>
      <c r="F190" s="17">
        <v>65.02</v>
      </c>
      <c r="G190" s="17">
        <v>28.85</v>
      </c>
      <c r="H190" s="17">
        <v>93.87</v>
      </c>
      <c r="I190" s="16">
        <v>68986</v>
      </c>
      <c r="J190" s="16">
        <v>30609.85</v>
      </c>
      <c r="K190" s="16">
        <v>99595.85</v>
      </c>
      <c r="L190" s="14">
        <f t="shared" si="4"/>
        <v>5.6321875589066916</v>
      </c>
      <c r="M190" s="14">
        <f t="shared" si="5"/>
        <v>2.8160937794533458</v>
      </c>
    </row>
    <row r="191" spans="1:13">
      <c r="A191" s="11" t="s">
        <v>143</v>
      </c>
      <c r="B191" s="13">
        <v>4000</v>
      </c>
      <c r="C191" s="13">
        <v>11.26</v>
      </c>
      <c r="D191" s="13">
        <v>5</v>
      </c>
      <c r="E191" s="13">
        <v>16.260000000000002</v>
      </c>
      <c r="F191" s="13">
        <v>17.899999999999999</v>
      </c>
      <c r="G191" s="13">
        <v>7.94</v>
      </c>
      <c r="H191" s="13">
        <v>25.84</v>
      </c>
      <c r="I191" s="12">
        <v>71600</v>
      </c>
      <c r="J191" s="12">
        <v>31770</v>
      </c>
      <c r="K191" s="12">
        <v>103370</v>
      </c>
      <c r="L191" s="14">
        <f t="shared" si="4"/>
        <v>1.5505499999999999</v>
      </c>
      <c r="M191" s="14">
        <f t="shared" si="5"/>
        <v>0.77527499999999994</v>
      </c>
    </row>
    <row r="192" spans="1:13">
      <c r="A192" s="15" t="s">
        <v>137</v>
      </c>
      <c r="B192" s="17">
        <v>6000</v>
      </c>
      <c r="C192" s="17">
        <v>11.26</v>
      </c>
      <c r="D192" s="17">
        <v>5</v>
      </c>
      <c r="E192" s="17">
        <v>16.260000000000002</v>
      </c>
      <c r="F192" s="16">
        <v>6.67</v>
      </c>
      <c r="G192" s="16">
        <v>2.96</v>
      </c>
      <c r="H192" s="16">
        <v>9.6300000000000008</v>
      </c>
      <c r="I192" s="16">
        <v>40020</v>
      </c>
      <c r="J192" s="16">
        <v>17760</v>
      </c>
      <c r="K192" s="16">
        <v>57780</v>
      </c>
      <c r="L192" s="14">
        <f t="shared" si="4"/>
        <v>0.57779999999999998</v>
      </c>
      <c r="M192" s="14">
        <f t="shared" si="5"/>
        <v>0.28889999999999999</v>
      </c>
    </row>
    <row r="193" spans="1:13" ht="24">
      <c r="A193" s="11" t="s">
        <v>136</v>
      </c>
      <c r="B193" s="12">
        <v>8000</v>
      </c>
      <c r="C193" s="13">
        <v>11.26</v>
      </c>
      <c r="D193" s="13">
        <v>5</v>
      </c>
      <c r="E193" s="13">
        <v>16.260000000000002</v>
      </c>
      <c r="F193" s="13">
        <v>7.85</v>
      </c>
      <c r="G193" s="13">
        <v>3.49</v>
      </c>
      <c r="H193" s="13">
        <v>11.34</v>
      </c>
      <c r="I193" s="12">
        <v>62800</v>
      </c>
      <c r="J193" s="12">
        <v>27880</v>
      </c>
      <c r="K193" s="12">
        <v>90680</v>
      </c>
      <c r="L193" s="14">
        <f t="shared" si="4"/>
        <v>0.68010000000000004</v>
      </c>
      <c r="M193" s="14">
        <f t="shared" si="5"/>
        <v>0.34005000000000002</v>
      </c>
    </row>
    <row r="194" spans="1:13" ht="24">
      <c r="A194" s="15" t="s">
        <v>127</v>
      </c>
      <c r="B194" s="16">
        <v>1250</v>
      </c>
      <c r="C194" s="17">
        <v>11.26</v>
      </c>
      <c r="D194" s="17">
        <v>5</v>
      </c>
      <c r="E194" s="17">
        <v>16.260000000000002</v>
      </c>
      <c r="F194" s="17">
        <v>69.650000000000006</v>
      </c>
      <c r="G194" s="17">
        <v>30.93</v>
      </c>
      <c r="H194" s="17">
        <v>100.58</v>
      </c>
      <c r="I194" s="16">
        <v>87063</v>
      </c>
      <c r="J194" s="16">
        <v>38656.25</v>
      </c>
      <c r="K194" s="16">
        <v>125719.25</v>
      </c>
      <c r="L194" s="14">
        <f t="shared" si="4"/>
        <v>6.0345240000000002</v>
      </c>
      <c r="M194" s="14">
        <f t="shared" si="5"/>
        <v>3.0172620000000001</v>
      </c>
    </row>
    <row r="195" spans="1:13" ht="24">
      <c r="A195" s="11" t="s">
        <v>86</v>
      </c>
      <c r="B195" s="13">
        <v>3200</v>
      </c>
      <c r="C195" s="13">
        <v>11.26</v>
      </c>
      <c r="D195" s="13">
        <v>5</v>
      </c>
      <c r="E195" s="13">
        <v>16.260000000000002</v>
      </c>
      <c r="F195" s="13">
        <v>29.91</v>
      </c>
      <c r="G195" s="13">
        <v>13.27</v>
      </c>
      <c r="H195" s="13">
        <v>43.18</v>
      </c>
      <c r="I195" s="12">
        <v>95712</v>
      </c>
      <c r="J195" s="12">
        <v>42472</v>
      </c>
      <c r="K195" s="12">
        <v>138184</v>
      </c>
      <c r="L195" s="14">
        <f t="shared" si="4"/>
        <v>2.5909499999999999</v>
      </c>
      <c r="M195" s="14">
        <f t="shared" si="5"/>
        <v>1.2954749999999999</v>
      </c>
    </row>
    <row r="196" spans="1:13" ht="24">
      <c r="A196" s="15" t="s">
        <v>82</v>
      </c>
      <c r="B196" s="16">
        <v>1500</v>
      </c>
      <c r="C196" s="17">
        <v>11.26</v>
      </c>
      <c r="D196" s="17">
        <v>5</v>
      </c>
      <c r="E196" s="17">
        <v>16.260000000000002</v>
      </c>
      <c r="F196" s="17">
        <v>35.29</v>
      </c>
      <c r="G196" s="17">
        <v>15.66</v>
      </c>
      <c r="H196" s="17">
        <v>50.95</v>
      </c>
      <c r="I196" s="16">
        <v>52935</v>
      </c>
      <c r="J196" s="16">
        <v>23490</v>
      </c>
      <c r="K196" s="16">
        <v>76425</v>
      </c>
      <c r="L196" s="14">
        <f t="shared" ref="L196:L210" si="6">K196*2*3%/B196</f>
        <v>3.0569999999999999</v>
      </c>
      <c r="M196" s="14">
        <f t="shared" ref="M196:M210" si="7">K196*3%/B196</f>
        <v>1.5285</v>
      </c>
    </row>
    <row r="197" spans="1:13">
      <c r="A197" s="11" t="s">
        <v>76</v>
      </c>
      <c r="B197" s="13">
        <v>1000</v>
      </c>
      <c r="C197" s="13">
        <v>11.26</v>
      </c>
      <c r="D197" s="13">
        <v>5</v>
      </c>
      <c r="E197" s="13">
        <v>16.260000000000002</v>
      </c>
      <c r="F197" s="12">
        <v>73.19</v>
      </c>
      <c r="G197" s="12">
        <v>32.479999999999997</v>
      </c>
      <c r="H197" s="12">
        <v>105.67</v>
      </c>
      <c r="I197" s="12">
        <v>73190</v>
      </c>
      <c r="J197" s="12">
        <v>32480</v>
      </c>
      <c r="K197" s="12">
        <v>105670</v>
      </c>
      <c r="L197" s="14">
        <f t="shared" si="6"/>
        <v>6.3401999999999994</v>
      </c>
      <c r="M197" s="14">
        <f t="shared" si="7"/>
        <v>3.1700999999999997</v>
      </c>
    </row>
    <row r="198" spans="1:13" ht="24">
      <c r="A198" s="15" t="s">
        <v>62</v>
      </c>
      <c r="B198" s="17">
        <v>3500</v>
      </c>
      <c r="C198" s="17">
        <v>11.26</v>
      </c>
      <c r="D198" s="17">
        <v>5</v>
      </c>
      <c r="E198" s="17">
        <v>16.260000000000002</v>
      </c>
      <c r="F198" s="17">
        <v>13.58</v>
      </c>
      <c r="G198" s="17">
        <v>6.03</v>
      </c>
      <c r="H198" s="17">
        <v>19.61</v>
      </c>
      <c r="I198" s="16">
        <v>47530</v>
      </c>
      <c r="J198" s="16">
        <v>21087.5</v>
      </c>
      <c r="K198" s="16">
        <v>68617.5</v>
      </c>
      <c r="L198" s="14">
        <f t="shared" si="6"/>
        <v>1.1763000000000001</v>
      </c>
      <c r="M198" s="14">
        <f t="shared" si="7"/>
        <v>0.58815000000000006</v>
      </c>
    </row>
    <row r="199" spans="1:13" ht="24">
      <c r="A199" s="11" t="s">
        <v>49</v>
      </c>
      <c r="B199" s="12">
        <v>2200</v>
      </c>
      <c r="C199" s="13">
        <v>11.26</v>
      </c>
      <c r="D199" s="13">
        <v>5</v>
      </c>
      <c r="E199" s="13">
        <v>16.260000000000002</v>
      </c>
      <c r="F199" s="13">
        <v>29.62</v>
      </c>
      <c r="G199" s="13">
        <v>13.15</v>
      </c>
      <c r="H199" s="13">
        <v>42.77</v>
      </c>
      <c r="I199" s="12">
        <v>65164</v>
      </c>
      <c r="J199" s="12">
        <v>28930</v>
      </c>
      <c r="K199" s="12">
        <v>94094</v>
      </c>
      <c r="L199" s="14">
        <f t="shared" si="6"/>
        <v>2.5661999999999998</v>
      </c>
      <c r="M199" s="14">
        <f t="shared" si="7"/>
        <v>1.2830999999999999</v>
      </c>
    </row>
    <row r="200" spans="1:13">
      <c r="A200" s="15" t="s">
        <v>40</v>
      </c>
      <c r="B200" s="16">
        <v>800</v>
      </c>
      <c r="C200" s="17">
        <v>11.26</v>
      </c>
      <c r="D200" s="17">
        <v>5</v>
      </c>
      <c r="E200" s="17">
        <v>16.260000000000002</v>
      </c>
      <c r="F200" s="17">
        <v>54.11</v>
      </c>
      <c r="G200" s="17">
        <v>24.02</v>
      </c>
      <c r="H200" s="17">
        <v>78.13</v>
      </c>
      <c r="I200" s="16">
        <v>43288</v>
      </c>
      <c r="J200" s="16">
        <v>19214</v>
      </c>
      <c r="K200" s="16">
        <v>62502</v>
      </c>
      <c r="L200" s="14">
        <f t="shared" si="6"/>
        <v>4.6876499999999997</v>
      </c>
      <c r="M200" s="14">
        <f t="shared" si="7"/>
        <v>2.3438249999999998</v>
      </c>
    </row>
    <row r="201" spans="1:13">
      <c r="A201" s="11" t="s">
        <v>33</v>
      </c>
      <c r="B201" s="13">
        <v>900</v>
      </c>
      <c r="C201" s="13">
        <v>11.26</v>
      </c>
      <c r="D201" s="13">
        <v>5</v>
      </c>
      <c r="E201" s="13">
        <v>16.260000000000002</v>
      </c>
      <c r="F201" s="13">
        <v>71.47</v>
      </c>
      <c r="G201" s="13">
        <v>31.71</v>
      </c>
      <c r="H201" s="13">
        <v>103.18</v>
      </c>
      <c r="I201" s="12">
        <v>64323</v>
      </c>
      <c r="J201" s="12">
        <v>28541.25</v>
      </c>
      <c r="K201" s="12">
        <v>92864.25</v>
      </c>
      <c r="L201" s="14">
        <f t="shared" si="6"/>
        <v>6.19095</v>
      </c>
      <c r="M201" s="14">
        <f t="shared" si="7"/>
        <v>3.095475</v>
      </c>
    </row>
    <row r="202" spans="1:13" ht="24">
      <c r="A202" s="15" t="s">
        <v>15</v>
      </c>
      <c r="B202" s="17">
        <v>4000</v>
      </c>
      <c r="C202" s="17">
        <v>11.26</v>
      </c>
      <c r="D202" s="17">
        <v>5</v>
      </c>
      <c r="E202" s="17">
        <v>16.260000000000002</v>
      </c>
      <c r="F202" s="17">
        <v>13.33</v>
      </c>
      <c r="G202" s="17">
        <v>5.92</v>
      </c>
      <c r="H202" s="17">
        <v>19.25</v>
      </c>
      <c r="I202" s="16">
        <v>53320</v>
      </c>
      <c r="J202" s="16">
        <v>23660</v>
      </c>
      <c r="K202" s="16">
        <v>76980</v>
      </c>
      <c r="L202" s="14">
        <f t="shared" si="6"/>
        <v>1.1547000000000001</v>
      </c>
      <c r="M202" s="14">
        <f t="shared" si="7"/>
        <v>0.57735000000000003</v>
      </c>
    </row>
    <row r="203" spans="1:13" ht="24">
      <c r="A203" s="11" t="s">
        <v>180</v>
      </c>
      <c r="B203" s="12">
        <v>9000</v>
      </c>
      <c r="C203" s="13">
        <v>11.25</v>
      </c>
      <c r="D203" s="13">
        <v>5</v>
      </c>
      <c r="E203" s="13">
        <v>16.25</v>
      </c>
      <c r="F203" s="13">
        <v>3.89</v>
      </c>
      <c r="G203" s="13">
        <v>1.73</v>
      </c>
      <c r="H203" s="13">
        <v>5.62</v>
      </c>
      <c r="I203" s="12">
        <v>35010</v>
      </c>
      <c r="J203" s="12">
        <v>15547.5</v>
      </c>
      <c r="K203" s="12">
        <v>50557.5</v>
      </c>
      <c r="L203" s="14">
        <f t="shared" si="6"/>
        <v>0.33704999999999996</v>
      </c>
      <c r="M203" s="14">
        <f t="shared" si="7"/>
        <v>0.16852499999999998</v>
      </c>
    </row>
    <row r="204" spans="1:13">
      <c r="A204" s="15" t="s">
        <v>157</v>
      </c>
      <c r="B204" s="16">
        <v>400</v>
      </c>
      <c r="C204" s="17">
        <v>11.25</v>
      </c>
      <c r="D204" s="17">
        <v>5</v>
      </c>
      <c r="E204" s="17">
        <v>16.25</v>
      </c>
      <c r="F204" s="17">
        <v>157.94</v>
      </c>
      <c r="G204" s="17">
        <v>70.150000000000006</v>
      </c>
      <c r="H204" s="17">
        <v>228.09</v>
      </c>
      <c r="I204" s="16">
        <v>63176</v>
      </c>
      <c r="J204" s="16">
        <v>28058</v>
      </c>
      <c r="K204" s="16">
        <v>91234</v>
      </c>
      <c r="L204" s="14">
        <f t="shared" si="6"/>
        <v>13.6851</v>
      </c>
      <c r="M204" s="14">
        <f t="shared" si="7"/>
        <v>6.8425500000000001</v>
      </c>
    </row>
    <row r="205" spans="1:13" ht="24">
      <c r="A205" s="11" t="s">
        <v>24</v>
      </c>
      <c r="B205" s="12">
        <v>6000</v>
      </c>
      <c r="C205" s="13">
        <v>11.25</v>
      </c>
      <c r="D205" s="13">
        <v>5</v>
      </c>
      <c r="E205" s="13">
        <v>16.25</v>
      </c>
      <c r="F205" s="13">
        <v>9.5399999999999991</v>
      </c>
      <c r="G205" s="13">
        <v>4.24</v>
      </c>
      <c r="H205" s="13">
        <v>13.78</v>
      </c>
      <c r="I205" s="12">
        <v>57240</v>
      </c>
      <c r="J205" s="12">
        <v>25425</v>
      </c>
      <c r="K205" s="12">
        <v>82665</v>
      </c>
      <c r="L205" s="14">
        <f t="shared" si="6"/>
        <v>0.82664999999999988</v>
      </c>
      <c r="M205" s="14">
        <f t="shared" si="7"/>
        <v>0.41332499999999994</v>
      </c>
    </row>
    <row r="206" spans="1:13" ht="24">
      <c r="A206" s="15" t="s">
        <v>16</v>
      </c>
      <c r="B206" s="16">
        <v>600</v>
      </c>
      <c r="C206" s="17">
        <v>11.25</v>
      </c>
      <c r="D206" s="17">
        <v>5</v>
      </c>
      <c r="E206" s="17">
        <v>16.25</v>
      </c>
      <c r="F206" s="17">
        <v>141.24</v>
      </c>
      <c r="G206" s="17">
        <v>62.72</v>
      </c>
      <c r="H206" s="17">
        <v>203.96</v>
      </c>
      <c r="I206" s="16">
        <v>84744</v>
      </c>
      <c r="J206" s="16">
        <v>37632</v>
      </c>
      <c r="K206" s="16">
        <v>122376</v>
      </c>
      <c r="L206" s="14">
        <f t="shared" si="6"/>
        <v>12.237599999999999</v>
      </c>
      <c r="M206" s="14">
        <f t="shared" si="7"/>
        <v>6.1187999999999994</v>
      </c>
    </row>
    <row r="207" spans="1:13" ht="24">
      <c r="A207" s="11" t="s">
        <v>3</v>
      </c>
      <c r="B207" s="13">
        <v>110</v>
      </c>
      <c r="C207" s="13">
        <v>6.72</v>
      </c>
      <c r="D207" s="13">
        <v>3</v>
      </c>
      <c r="E207" s="13">
        <v>9.7200000000000006</v>
      </c>
      <c r="F207" s="12">
        <v>313.33</v>
      </c>
      <c r="G207" s="13">
        <v>139.80000000000001</v>
      </c>
      <c r="H207" s="12">
        <v>453.13</v>
      </c>
      <c r="I207" s="12">
        <v>34466</v>
      </c>
      <c r="J207" s="12">
        <v>15378</v>
      </c>
      <c r="K207" s="12">
        <v>49844</v>
      </c>
      <c r="L207" s="14">
        <f t="shared" si="6"/>
        <v>27.187636363636361</v>
      </c>
      <c r="M207" s="14">
        <f t="shared" si="7"/>
        <v>13.593818181818181</v>
      </c>
    </row>
    <row r="208" spans="1:13" ht="24">
      <c r="A208" s="15" t="s">
        <v>0</v>
      </c>
      <c r="B208" s="17">
        <v>20</v>
      </c>
      <c r="C208" s="17">
        <v>6.54</v>
      </c>
      <c r="D208" s="17">
        <v>3</v>
      </c>
      <c r="E208" s="17">
        <v>9.5399999999999991</v>
      </c>
      <c r="F208" s="17">
        <v>1684.25</v>
      </c>
      <c r="G208" s="17">
        <v>772.51</v>
      </c>
      <c r="H208" s="17">
        <v>2456.7600000000002</v>
      </c>
      <c r="I208" s="16">
        <v>33685</v>
      </c>
      <c r="J208" s="16">
        <v>15450.24</v>
      </c>
      <c r="K208" s="16">
        <v>49135.24</v>
      </c>
      <c r="L208" s="14">
        <f t="shared" si="6"/>
        <v>147.40572</v>
      </c>
      <c r="M208" s="14">
        <f t="shared" si="7"/>
        <v>73.702860000000001</v>
      </c>
    </row>
    <row r="209" spans="1:13">
      <c r="A209" s="11" t="s">
        <v>2</v>
      </c>
      <c r="B209" s="13">
        <v>50</v>
      </c>
      <c r="C209" s="13">
        <v>6.53</v>
      </c>
      <c r="D209" s="13">
        <v>3</v>
      </c>
      <c r="E209" s="13">
        <v>9.5299999999999994</v>
      </c>
      <c r="F209" s="13">
        <v>943.42</v>
      </c>
      <c r="G209" s="13">
        <v>433.38</v>
      </c>
      <c r="H209" s="13">
        <v>1376.8</v>
      </c>
      <c r="I209" s="12">
        <v>47171</v>
      </c>
      <c r="J209" s="12">
        <v>21669</v>
      </c>
      <c r="K209" s="12">
        <v>68840</v>
      </c>
      <c r="L209" s="14">
        <f t="shared" si="6"/>
        <v>82.60799999999999</v>
      </c>
      <c r="M209" s="14">
        <f t="shared" si="7"/>
        <v>41.303999999999995</v>
      </c>
    </row>
    <row r="210" spans="1:13">
      <c r="A210" s="15" t="s">
        <v>1</v>
      </c>
      <c r="B210" s="17">
        <v>75</v>
      </c>
      <c r="C210" s="17">
        <v>6.53</v>
      </c>
      <c r="D210" s="17">
        <v>3</v>
      </c>
      <c r="E210" s="17">
        <v>9.5299999999999994</v>
      </c>
      <c r="F210" s="17">
        <v>691.55</v>
      </c>
      <c r="G210" s="17">
        <v>317.31</v>
      </c>
      <c r="H210" s="16">
        <v>1008.86</v>
      </c>
      <c r="I210" s="16">
        <v>51866</v>
      </c>
      <c r="J210" s="16">
        <v>23798.36</v>
      </c>
      <c r="K210" s="16">
        <v>75664.36</v>
      </c>
      <c r="L210" s="14">
        <f t="shared" si="6"/>
        <v>60.531488000000003</v>
      </c>
      <c r="M210" s="14">
        <f t="shared" si="7"/>
        <v>30.265744000000002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ColWidth="8.85546875" defaultRowHeight="15"/>
  <sheetData>
    <row r="1" spans="1:1">
      <c r="A1" t="s">
        <v>326</v>
      </c>
    </row>
    <row r="2" spans="1:1">
      <c r="A2" t="s">
        <v>327</v>
      </c>
    </row>
    <row r="3" spans="1:1">
      <c r="A3" t="s">
        <v>328</v>
      </c>
    </row>
    <row r="4" spans="1:1">
      <c r="A4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08"/>
  <sheetViews>
    <sheetView workbookViewId="0">
      <selection activeCell="G3" sqref="A1:U208"/>
    </sheetView>
  </sheetViews>
  <sheetFormatPr defaultColWidth="8.85546875" defaultRowHeight="15"/>
  <sheetData>
    <row r="1" spans="1:21">
      <c r="F1" t="s">
        <v>434</v>
      </c>
    </row>
    <row r="2" spans="1:21" s="3" customFormat="1" ht="75">
      <c r="A2" s="7" t="s">
        <v>0</v>
      </c>
      <c r="B2" s="7" t="s">
        <v>415</v>
      </c>
      <c r="C2" s="7" t="s">
        <v>414</v>
      </c>
      <c r="D2" s="7"/>
      <c r="E2" s="20" t="s">
        <v>400</v>
      </c>
      <c r="F2" s="20" t="s">
        <v>401</v>
      </c>
      <c r="G2" s="7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0" t="s">
        <v>418</v>
      </c>
      <c r="T2" s="20" t="s">
        <v>418</v>
      </c>
      <c r="U2" s="19" t="s">
        <v>433</v>
      </c>
    </row>
    <row r="3" spans="1:21">
      <c r="A3" t="s">
        <v>4</v>
      </c>
      <c r="B3" s="1" t="s">
        <v>208</v>
      </c>
      <c r="C3">
        <v>20</v>
      </c>
      <c r="D3" t="s">
        <v>406</v>
      </c>
      <c r="E3" s="3">
        <v>345</v>
      </c>
      <c r="F3">
        <v>118</v>
      </c>
      <c r="G3" s="4">
        <v>43396</v>
      </c>
      <c r="H3" s="4">
        <v>43433</v>
      </c>
      <c r="I3">
        <f>H3-G3</f>
        <v>37</v>
      </c>
      <c r="J3">
        <f>MROUND(F3,C3)</f>
        <v>120</v>
      </c>
      <c r="K3">
        <v>4</v>
      </c>
      <c r="L3" s="5">
        <v>0.38</v>
      </c>
      <c r="M3" s="6">
        <f>((I3/365.25)^(1/2))*(E3*L3)</f>
        <v>41.726162150416791</v>
      </c>
      <c r="N3" s="6">
        <f>IF(D3="CE",E3+M3,E3-M3)</f>
        <v>386.72616215041677</v>
      </c>
      <c r="O3" s="6">
        <f>IF(D3="CE",E3+M3*2,E3-M3*2)</f>
        <v>428.4523243008336</v>
      </c>
      <c r="P3" s="6">
        <f>IF(D3="CE",E3+M3*3,E3-M3*3)</f>
        <v>470.17848645125036</v>
      </c>
      <c r="Q3">
        <f>MROUND(O3,C3)</f>
        <v>420</v>
      </c>
      <c r="R3">
        <f>MROUND(P3,C3)</f>
        <v>480</v>
      </c>
      <c r="U3" s="18">
        <f>VLOOKUP(A3,'MARGIN REQUIREMNT'!$A$3:$M$210,13,0)</f>
        <v>7.1029499999999999</v>
      </c>
    </row>
    <row r="4" spans="1:21">
      <c r="A4" t="s">
        <v>4</v>
      </c>
      <c r="B4" s="1" t="s">
        <v>208</v>
      </c>
      <c r="C4">
        <v>20</v>
      </c>
      <c r="D4" t="s">
        <v>407</v>
      </c>
      <c r="E4" s="3">
        <v>345</v>
      </c>
      <c r="F4">
        <v>118</v>
      </c>
      <c r="G4" s="4">
        <v>43396</v>
      </c>
      <c r="H4" s="4">
        <v>43433</v>
      </c>
      <c r="I4">
        <f>H4-G4</f>
        <v>37</v>
      </c>
      <c r="J4">
        <f>MROUND(F4,C4)</f>
        <v>120</v>
      </c>
      <c r="K4">
        <v>4</v>
      </c>
      <c r="L4" s="5">
        <v>0.38</v>
      </c>
      <c r="M4" s="6">
        <f>((I4/365.25)^(1/2))*(E4*L4)</f>
        <v>41.726162150416791</v>
      </c>
      <c r="N4" s="6">
        <f>IF(D4="CE",E4+M4,E4-M4)</f>
        <v>303.27383784958323</v>
      </c>
      <c r="O4" s="6">
        <f>IF(D4="CE",E4+M4*2,E4-M4*2)</f>
        <v>261.5476756991664</v>
      </c>
      <c r="P4" s="6">
        <f>IF(D4="CE",E4+M4*3,E4-M4*3)</f>
        <v>219.82151354874964</v>
      </c>
      <c r="Q4">
        <f>MROUND(O4,C4)</f>
        <v>260</v>
      </c>
      <c r="R4">
        <f>MROUND(P4,C4)</f>
        <v>220</v>
      </c>
      <c r="U4" s="18">
        <f>VLOOKUP(A4,'MARGIN REQUIREMNT'!$A$3:$M$210,13,0)</f>
        <v>7.1029499999999999</v>
      </c>
    </row>
    <row r="5" spans="1:21">
      <c r="A5" t="s">
        <v>5</v>
      </c>
      <c r="B5" s="1" t="s">
        <v>209</v>
      </c>
      <c r="C5">
        <v>5</v>
      </c>
    </row>
    <row r="6" spans="1:21">
      <c r="A6" t="s">
        <v>6</v>
      </c>
      <c r="B6" s="1" t="s">
        <v>210</v>
      </c>
      <c r="C6">
        <v>10</v>
      </c>
    </row>
    <row r="7" spans="1:21">
      <c r="A7" t="s">
        <v>7</v>
      </c>
      <c r="B7" s="1" t="s">
        <v>211</v>
      </c>
      <c r="C7">
        <v>2.5</v>
      </c>
    </row>
    <row r="8" spans="1:21">
      <c r="A8" t="s">
        <v>8</v>
      </c>
      <c r="B8" s="1" t="s">
        <v>212</v>
      </c>
      <c r="C8">
        <v>20</v>
      </c>
    </row>
    <row r="9" spans="1:21">
      <c r="A9" t="s">
        <v>9</v>
      </c>
      <c r="B9" s="1" t="s">
        <v>213</v>
      </c>
      <c r="C9">
        <v>2.5</v>
      </c>
    </row>
    <row r="10" spans="1:21">
      <c r="A10" t="s">
        <v>10</v>
      </c>
      <c r="B10" s="1" t="s">
        <v>214</v>
      </c>
      <c r="C10">
        <v>20</v>
      </c>
    </row>
    <row r="11" spans="1:21">
      <c r="A11" t="s">
        <v>11</v>
      </c>
      <c r="B11" s="1" t="s">
        <v>215</v>
      </c>
      <c r="C11">
        <v>10</v>
      </c>
    </row>
    <row r="12" spans="1:21">
      <c r="A12" t="s">
        <v>12</v>
      </c>
      <c r="B12" s="1" t="s">
        <v>216</v>
      </c>
      <c r="C12">
        <v>20</v>
      </c>
    </row>
    <row r="13" spans="1:21">
      <c r="A13" t="s">
        <v>13</v>
      </c>
      <c r="B13" s="1" t="s">
        <v>218</v>
      </c>
      <c r="C13">
        <v>5</v>
      </c>
    </row>
    <row r="14" spans="1:21">
      <c r="A14" t="s">
        <v>14</v>
      </c>
      <c r="B14" s="1" t="s">
        <v>217</v>
      </c>
      <c r="C14">
        <v>10</v>
      </c>
    </row>
    <row r="15" spans="1:21">
      <c r="A15" t="s">
        <v>15</v>
      </c>
      <c r="B15" s="1" t="s">
        <v>219</v>
      </c>
      <c r="C15">
        <v>5</v>
      </c>
    </row>
    <row r="16" spans="1:21">
      <c r="A16" t="s">
        <v>16</v>
      </c>
      <c r="B16" s="1" t="s">
        <v>220</v>
      </c>
      <c r="C16">
        <v>20</v>
      </c>
    </row>
    <row r="17" spans="1:3">
      <c r="A17" t="s">
        <v>17</v>
      </c>
      <c r="B17" s="1" t="s">
        <v>221</v>
      </c>
      <c r="C17">
        <v>20</v>
      </c>
    </row>
    <row r="18" spans="1:3">
      <c r="A18" t="s">
        <v>18</v>
      </c>
      <c r="B18" s="1" t="s">
        <v>222</v>
      </c>
      <c r="C18">
        <v>10</v>
      </c>
    </row>
    <row r="19" spans="1:3">
      <c r="A19" t="s">
        <v>19</v>
      </c>
      <c r="B19" s="1" t="s">
        <v>223</v>
      </c>
      <c r="C19">
        <v>50</v>
      </c>
    </row>
    <row r="20" spans="1:3">
      <c r="A20" t="s">
        <v>20</v>
      </c>
      <c r="B20" s="1" t="s">
        <v>224</v>
      </c>
      <c r="C20">
        <v>100</v>
      </c>
    </row>
    <row r="21" spans="1:3">
      <c r="A21" t="s">
        <v>21</v>
      </c>
      <c r="B21" s="1" t="s">
        <v>225</v>
      </c>
      <c r="C21">
        <v>50</v>
      </c>
    </row>
    <row r="22" spans="1:3">
      <c r="A22" t="s">
        <v>22</v>
      </c>
      <c r="B22" s="1" t="s">
        <v>226</v>
      </c>
      <c r="C22">
        <v>20</v>
      </c>
    </row>
    <row r="23" spans="1:3">
      <c r="A23" t="s">
        <v>23</v>
      </c>
      <c r="B23" s="1" t="s">
        <v>227</v>
      </c>
      <c r="C23">
        <v>5</v>
      </c>
    </row>
    <row r="24" spans="1:3">
      <c r="A24" t="s">
        <v>24</v>
      </c>
      <c r="B24" s="1" t="s">
        <v>228</v>
      </c>
      <c r="C24">
        <v>5</v>
      </c>
    </row>
    <row r="25" spans="1:3">
      <c r="A25" t="s">
        <v>0</v>
      </c>
    </row>
    <row r="26" spans="1:3">
      <c r="A26" t="s">
        <v>25</v>
      </c>
      <c r="B26" s="1" t="s">
        <v>229</v>
      </c>
      <c r="C26">
        <v>20</v>
      </c>
    </row>
    <row r="27" spans="1:3">
      <c r="A27" t="s">
        <v>26</v>
      </c>
      <c r="B27" s="1" t="s">
        <v>230</v>
      </c>
      <c r="C27">
        <v>2.5</v>
      </c>
    </row>
    <row r="28" spans="1:3">
      <c r="A28" t="s">
        <v>27</v>
      </c>
      <c r="B28" s="1" t="s">
        <v>231</v>
      </c>
      <c r="C28" t="s">
        <v>232</v>
      </c>
    </row>
    <row r="29" spans="1:3">
      <c r="A29" t="s">
        <v>28</v>
      </c>
      <c r="B29" s="1" t="s">
        <v>233</v>
      </c>
      <c r="C29">
        <v>5</v>
      </c>
    </row>
    <row r="30" spans="1:3">
      <c r="A30" t="s">
        <v>29</v>
      </c>
      <c r="B30" s="1" t="s">
        <v>234</v>
      </c>
      <c r="C30">
        <v>10</v>
      </c>
    </row>
    <row r="31" spans="1:3">
      <c r="A31" t="s">
        <v>30</v>
      </c>
      <c r="B31" s="1" t="s">
        <v>235</v>
      </c>
      <c r="C31">
        <v>10</v>
      </c>
    </row>
    <row r="32" spans="1:3">
      <c r="A32" t="s">
        <v>31</v>
      </c>
      <c r="B32" s="1" t="s">
        <v>236</v>
      </c>
      <c r="C32">
        <v>10</v>
      </c>
    </row>
    <row r="33" spans="1:3">
      <c r="A33" t="s">
        <v>32</v>
      </c>
      <c r="B33" s="1" t="s">
        <v>237</v>
      </c>
      <c r="C33">
        <v>2.5</v>
      </c>
    </row>
    <row r="34" spans="1:3">
      <c r="A34" t="s">
        <v>33</v>
      </c>
      <c r="B34" s="1" t="s">
        <v>238</v>
      </c>
      <c r="C34">
        <v>10</v>
      </c>
    </row>
    <row r="35" spans="1:3">
      <c r="A35" t="s">
        <v>35</v>
      </c>
      <c r="B35" s="1" t="s">
        <v>239</v>
      </c>
      <c r="C35">
        <v>10</v>
      </c>
    </row>
    <row r="36" spans="1:3">
      <c r="A36" t="s">
        <v>36</v>
      </c>
      <c r="B36" s="1" t="s">
        <v>240</v>
      </c>
      <c r="C36">
        <v>100</v>
      </c>
    </row>
    <row r="37" spans="1:3">
      <c r="A37" t="s">
        <v>37</v>
      </c>
      <c r="B37" s="1" t="s">
        <v>241</v>
      </c>
      <c r="C37">
        <v>10</v>
      </c>
    </row>
    <row r="38" spans="1:3">
      <c r="A38" t="s">
        <v>38</v>
      </c>
      <c r="B38" s="1" t="s">
        <v>242</v>
      </c>
      <c r="C38">
        <v>10</v>
      </c>
    </row>
    <row r="39" spans="1:3">
      <c r="A39" t="s">
        <v>39</v>
      </c>
      <c r="B39" s="1" t="s">
        <v>243</v>
      </c>
      <c r="C39">
        <v>5</v>
      </c>
    </row>
    <row r="40" spans="1:3">
      <c r="A40" t="s">
        <v>40</v>
      </c>
      <c r="B40" s="1" t="s">
        <v>244</v>
      </c>
      <c r="C40">
        <v>10</v>
      </c>
    </row>
    <row r="41" spans="1:3">
      <c r="A41" t="s">
        <v>41</v>
      </c>
      <c r="B41" s="1" t="s">
        <v>245</v>
      </c>
      <c r="C41">
        <v>5</v>
      </c>
    </row>
    <row r="42" spans="1:3">
      <c r="A42" t="s">
        <v>42</v>
      </c>
      <c r="B42" s="1" t="s">
        <v>246</v>
      </c>
      <c r="C42">
        <v>20</v>
      </c>
    </row>
    <row r="43" spans="1:3">
      <c r="A43" t="s">
        <v>43</v>
      </c>
      <c r="B43" s="1" t="s">
        <v>247</v>
      </c>
      <c r="C43">
        <v>20</v>
      </c>
    </row>
    <row r="44" spans="1:3">
      <c r="A44" t="s">
        <v>44</v>
      </c>
      <c r="B44" s="1" t="s">
        <v>248</v>
      </c>
      <c r="C44">
        <v>20</v>
      </c>
    </row>
    <row r="45" spans="1:3">
      <c r="A45" t="s">
        <v>45</v>
      </c>
      <c r="B45" s="1" t="s">
        <v>249</v>
      </c>
      <c r="C45">
        <v>2.5</v>
      </c>
    </row>
    <row r="46" spans="1:3">
      <c r="A46" t="s">
        <v>46</v>
      </c>
      <c r="B46">
        <v>0</v>
      </c>
      <c r="C46">
        <v>0</v>
      </c>
    </row>
    <row r="47" spans="1:3">
      <c r="A47" t="s">
        <v>47</v>
      </c>
      <c r="B47">
        <v>0</v>
      </c>
      <c r="C47">
        <v>0</v>
      </c>
    </row>
    <row r="48" spans="1:3">
      <c r="A48" t="s">
        <v>48</v>
      </c>
      <c r="B48" s="1" t="s">
        <v>284</v>
      </c>
      <c r="C48">
        <v>10</v>
      </c>
    </row>
    <row r="49" spans="1:3">
      <c r="A49" t="s">
        <v>49</v>
      </c>
      <c r="B49" s="1" t="s">
        <v>283</v>
      </c>
      <c r="C49">
        <v>5</v>
      </c>
    </row>
    <row r="50" spans="1:3">
      <c r="A50" t="s">
        <v>50</v>
      </c>
      <c r="B50" s="1" t="s">
        <v>388</v>
      </c>
      <c r="C50">
        <v>20</v>
      </c>
    </row>
    <row r="51" spans="1:3">
      <c r="A51" t="s">
        <v>52</v>
      </c>
      <c r="B51" s="1" t="s">
        <v>282</v>
      </c>
      <c r="C51">
        <v>20</v>
      </c>
    </row>
    <row r="52" spans="1:3">
      <c r="A52" t="s">
        <v>52</v>
      </c>
      <c r="B52" s="1" t="s">
        <v>282</v>
      </c>
      <c r="C52">
        <v>20</v>
      </c>
    </row>
    <row r="53" spans="1:3">
      <c r="A53" t="s">
        <v>53</v>
      </c>
      <c r="B53" s="1" t="s">
        <v>353</v>
      </c>
      <c r="C53">
        <v>10</v>
      </c>
    </row>
    <row r="54" spans="1:3">
      <c r="A54" t="s">
        <v>56</v>
      </c>
      <c r="B54" s="1" t="s">
        <v>288</v>
      </c>
      <c r="C54">
        <v>10</v>
      </c>
    </row>
    <row r="55" spans="1:3">
      <c r="A55" t="s">
        <v>57</v>
      </c>
      <c r="B55" s="1" t="s">
        <v>354</v>
      </c>
      <c r="C55">
        <v>1</v>
      </c>
    </row>
    <row r="56" spans="1:3">
      <c r="A56" t="s">
        <v>58</v>
      </c>
      <c r="B56" s="1" t="s">
        <v>289</v>
      </c>
      <c r="C56">
        <v>20</v>
      </c>
    </row>
    <row r="57" spans="1:3">
      <c r="A57" t="s">
        <v>59</v>
      </c>
      <c r="B57" s="1" t="s">
        <v>285</v>
      </c>
      <c r="C57">
        <v>5</v>
      </c>
    </row>
    <row r="58" spans="1:3">
      <c r="A58" t="s">
        <v>60</v>
      </c>
      <c r="B58" s="1" t="s">
        <v>281</v>
      </c>
      <c r="C58">
        <v>50</v>
      </c>
    </row>
    <row r="59" spans="1:3">
      <c r="A59" t="s">
        <v>61</v>
      </c>
      <c r="B59" s="1" t="s">
        <v>355</v>
      </c>
      <c r="C59">
        <v>500</v>
      </c>
    </row>
    <row r="60" spans="1:3">
      <c r="A60" t="s">
        <v>62</v>
      </c>
      <c r="B60" s="1" t="s">
        <v>356</v>
      </c>
      <c r="C60">
        <v>5</v>
      </c>
    </row>
    <row r="61" spans="1:3">
      <c r="A61" t="s">
        <v>63</v>
      </c>
      <c r="B61" s="1" t="s">
        <v>250</v>
      </c>
      <c r="C61">
        <v>5</v>
      </c>
    </row>
    <row r="62" spans="1:3">
      <c r="A62" t="s">
        <v>63</v>
      </c>
      <c r="B62" s="1" t="s">
        <v>250</v>
      </c>
      <c r="C62">
        <v>2.5</v>
      </c>
    </row>
    <row r="63" spans="1:3">
      <c r="A63" t="s">
        <v>64</v>
      </c>
      <c r="B63" s="1" t="s">
        <v>304</v>
      </c>
      <c r="C63">
        <v>20</v>
      </c>
    </row>
    <row r="64" spans="1:3">
      <c r="A64" t="s">
        <v>65</v>
      </c>
      <c r="B64" s="1" t="s">
        <v>389</v>
      </c>
      <c r="C64">
        <v>5</v>
      </c>
    </row>
    <row r="65" spans="1:3">
      <c r="A65" t="s">
        <v>66</v>
      </c>
      <c r="B65" s="1" t="s">
        <v>293</v>
      </c>
      <c r="C65">
        <v>5</v>
      </c>
    </row>
    <row r="66" spans="1:3">
      <c r="A66" t="s">
        <v>67</v>
      </c>
      <c r="B66" s="1" t="s">
        <v>357</v>
      </c>
      <c r="C66">
        <v>10</v>
      </c>
    </row>
    <row r="67" spans="1:3">
      <c r="A67" t="s">
        <v>68</v>
      </c>
      <c r="B67" s="1" t="s">
        <v>280</v>
      </c>
      <c r="C67">
        <v>10</v>
      </c>
    </row>
    <row r="68" spans="1:3">
      <c r="A68" t="s">
        <v>68</v>
      </c>
      <c r="B68" s="1" t="s">
        <v>280</v>
      </c>
      <c r="C68">
        <v>10</v>
      </c>
    </row>
    <row r="69" spans="1:3">
      <c r="A69" t="s">
        <v>69</v>
      </c>
      <c r="B69" s="1" t="s">
        <v>358</v>
      </c>
      <c r="C69">
        <v>1</v>
      </c>
    </row>
    <row r="70" spans="1:3">
      <c r="A70" t="s">
        <v>70</v>
      </c>
      <c r="B70" s="1" t="s">
        <v>359</v>
      </c>
      <c r="C70">
        <v>20</v>
      </c>
    </row>
    <row r="71" spans="1:3">
      <c r="A71" t="s">
        <v>71</v>
      </c>
      <c r="B71" s="1" t="s">
        <v>360</v>
      </c>
      <c r="C71">
        <v>20</v>
      </c>
    </row>
    <row r="72" spans="1:3">
      <c r="A72" t="s">
        <v>72</v>
      </c>
      <c r="B72" s="1" t="s">
        <v>287</v>
      </c>
      <c r="C72">
        <v>10</v>
      </c>
    </row>
    <row r="73" spans="1:3">
      <c r="A73" t="s">
        <v>73</v>
      </c>
      <c r="B73" s="1" t="s">
        <v>286</v>
      </c>
      <c r="C73">
        <v>5</v>
      </c>
    </row>
    <row r="74" spans="1:3">
      <c r="A74" t="s">
        <v>74</v>
      </c>
      <c r="B74" s="1" t="s">
        <v>292</v>
      </c>
      <c r="C74">
        <v>20</v>
      </c>
    </row>
    <row r="75" spans="1:3">
      <c r="A75" t="s">
        <v>75</v>
      </c>
      <c r="B75" s="1" t="s">
        <v>361</v>
      </c>
      <c r="C75">
        <v>5</v>
      </c>
    </row>
    <row r="76" spans="1:3">
      <c r="A76" t="s">
        <v>76</v>
      </c>
      <c r="B76" s="1" t="s">
        <v>291</v>
      </c>
      <c r="C76">
        <v>10</v>
      </c>
    </row>
    <row r="77" spans="1:3">
      <c r="A77" t="s">
        <v>77</v>
      </c>
      <c r="B77" s="1" t="s">
        <v>308</v>
      </c>
      <c r="C77">
        <v>1</v>
      </c>
    </row>
    <row r="78" spans="1:3">
      <c r="A78" t="s">
        <v>78</v>
      </c>
      <c r="B78" s="1" t="s">
        <v>279</v>
      </c>
      <c r="C78">
        <v>20</v>
      </c>
    </row>
    <row r="79" spans="1:3">
      <c r="A79" t="s">
        <v>79</v>
      </c>
      <c r="B79" s="1" t="s">
        <v>290</v>
      </c>
      <c r="C79">
        <v>20</v>
      </c>
    </row>
    <row r="80" spans="1:3">
      <c r="A80" t="s">
        <v>80</v>
      </c>
      <c r="B80" s="1" t="s">
        <v>251</v>
      </c>
      <c r="C80">
        <v>20</v>
      </c>
    </row>
    <row r="81" spans="1:3">
      <c r="A81" t="s">
        <v>81</v>
      </c>
      <c r="B81" s="1" t="s">
        <v>252</v>
      </c>
      <c r="C81">
        <v>50</v>
      </c>
    </row>
    <row r="82" spans="1:3">
      <c r="A82" t="s">
        <v>82</v>
      </c>
      <c r="B82" s="1" t="s">
        <v>307</v>
      </c>
      <c r="C82">
        <v>20</v>
      </c>
    </row>
    <row r="83" spans="1:3">
      <c r="A83" t="s">
        <v>83</v>
      </c>
      <c r="B83" s="1" t="s">
        <v>306</v>
      </c>
      <c r="C83">
        <v>5</v>
      </c>
    </row>
    <row r="84" spans="1:3">
      <c r="A84" t="s">
        <v>84</v>
      </c>
      <c r="B84" s="1" t="s">
        <v>305</v>
      </c>
      <c r="C84">
        <v>5</v>
      </c>
    </row>
    <row r="85" spans="1:3">
      <c r="A85" t="s">
        <v>85</v>
      </c>
      <c r="B85" s="1" t="s">
        <v>294</v>
      </c>
      <c r="C85">
        <v>20</v>
      </c>
    </row>
    <row r="86" spans="1:3">
      <c r="A86" t="s">
        <v>86</v>
      </c>
      <c r="B86" s="1" t="s">
        <v>278</v>
      </c>
      <c r="C86">
        <v>5</v>
      </c>
    </row>
    <row r="87" spans="1:3">
      <c r="A87" t="s">
        <v>87</v>
      </c>
      <c r="B87" s="1" t="s">
        <v>277</v>
      </c>
      <c r="C87">
        <v>20</v>
      </c>
    </row>
    <row r="88" spans="1:3">
      <c r="A88" t="s">
        <v>88</v>
      </c>
      <c r="B88" s="1" t="s">
        <v>295</v>
      </c>
      <c r="C88">
        <v>5</v>
      </c>
    </row>
    <row r="89" spans="1:3">
      <c r="A89" t="s">
        <v>90</v>
      </c>
      <c r="B89" s="1" t="s">
        <v>296</v>
      </c>
      <c r="C89">
        <v>5</v>
      </c>
    </row>
    <row r="90" spans="1:3">
      <c r="A90" t="s">
        <v>91</v>
      </c>
      <c r="B90" s="1" t="s">
        <v>297</v>
      </c>
      <c r="C90">
        <v>1</v>
      </c>
    </row>
    <row r="91" spans="1:3">
      <c r="A91" t="s">
        <v>92</v>
      </c>
      <c r="B91" s="1" t="s">
        <v>299</v>
      </c>
      <c r="C91">
        <v>1</v>
      </c>
    </row>
    <row r="92" spans="1:3">
      <c r="A92" t="s">
        <v>93</v>
      </c>
      <c r="B92" s="1" t="s">
        <v>298</v>
      </c>
      <c r="C92">
        <v>1</v>
      </c>
    </row>
    <row r="93" spans="1:3">
      <c r="A93" t="s">
        <v>94</v>
      </c>
      <c r="B93" s="1" t="s">
        <v>276</v>
      </c>
      <c r="C93">
        <v>1</v>
      </c>
    </row>
    <row r="94" spans="1:3">
      <c r="A94" t="s">
        <v>95</v>
      </c>
      <c r="B94" s="1" t="s">
        <v>362</v>
      </c>
      <c r="C94">
        <v>5</v>
      </c>
    </row>
    <row r="95" spans="1:3">
      <c r="A95" t="s">
        <v>96</v>
      </c>
      <c r="B95" s="1" t="s">
        <v>253</v>
      </c>
      <c r="C95">
        <v>5</v>
      </c>
    </row>
    <row r="96" spans="1:3">
      <c r="A96" t="s">
        <v>97</v>
      </c>
      <c r="B96" s="1" t="s">
        <v>254</v>
      </c>
      <c r="C96">
        <v>10</v>
      </c>
    </row>
    <row r="97" spans="1:3">
      <c r="A97" t="s">
        <v>98</v>
      </c>
      <c r="B97" s="1" t="s">
        <v>300</v>
      </c>
      <c r="C97">
        <v>20</v>
      </c>
    </row>
    <row r="98" spans="1:3">
      <c r="A98" t="s">
        <v>99</v>
      </c>
      <c r="B98" s="1" t="s">
        <v>301</v>
      </c>
      <c r="C98">
        <v>20</v>
      </c>
    </row>
    <row r="99" spans="1:3">
      <c r="A99" t="s">
        <v>100</v>
      </c>
      <c r="B99" s="1" t="s">
        <v>302</v>
      </c>
      <c r="C99">
        <v>2.5</v>
      </c>
    </row>
    <row r="100" spans="1:3">
      <c r="A100" t="s">
        <v>101</v>
      </c>
      <c r="B100" s="1" t="s">
        <v>303</v>
      </c>
      <c r="C100">
        <v>5</v>
      </c>
    </row>
    <row r="101" spans="1:3">
      <c r="A101" t="s">
        <v>102</v>
      </c>
      <c r="B101" s="1" t="s">
        <v>275</v>
      </c>
      <c r="C101">
        <v>10</v>
      </c>
    </row>
    <row r="102" spans="1:3">
      <c r="A102" t="s">
        <v>103</v>
      </c>
      <c r="B102" s="1" t="s">
        <v>309</v>
      </c>
      <c r="C102">
        <v>5</v>
      </c>
    </row>
    <row r="103" spans="1:3">
      <c r="A103" t="s">
        <v>104</v>
      </c>
      <c r="B103" s="1" t="s">
        <v>310</v>
      </c>
      <c r="C103">
        <v>5</v>
      </c>
    </row>
    <row r="104" spans="1:3">
      <c r="A104" t="s">
        <v>105</v>
      </c>
      <c r="B104" s="1" t="s">
        <v>256</v>
      </c>
      <c r="C104">
        <v>5</v>
      </c>
    </row>
    <row r="105" spans="1:3">
      <c r="A105" t="s">
        <v>106</v>
      </c>
      <c r="B105" s="1" t="s">
        <v>255</v>
      </c>
      <c r="C105">
        <v>10</v>
      </c>
    </row>
    <row r="106" spans="1:3">
      <c r="A106" t="s">
        <v>107</v>
      </c>
      <c r="B106" s="1" t="s">
        <v>390</v>
      </c>
      <c r="C106">
        <v>10</v>
      </c>
    </row>
    <row r="107" spans="1:3">
      <c r="A107" t="s">
        <v>108</v>
      </c>
      <c r="B107" s="1" t="s">
        <v>311</v>
      </c>
      <c r="C107">
        <v>5</v>
      </c>
    </row>
    <row r="108" spans="1:3">
      <c r="A108" t="s">
        <v>109</v>
      </c>
      <c r="B108" s="1" t="s">
        <v>312</v>
      </c>
      <c r="C108">
        <v>1</v>
      </c>
    </row>
    <row r="109" spans="1:3">
      <c r="A109" t="s">
        <v>110</v>
      </c>
      <c r="B109" s="1" t="s">
        <v>313</v>
      </c>
      <c r="C109">
        <v>10</v>
      </c>
    </row>
    <row r="110" spans="1:3">
      <c r="A110" t="s">
        <v>111</v>
      </c>
      <c r="B110" s="1" t="s">
        <v>274</v>
      </c>
      <c r="C110">
        <v>10</v>
      </c>
    </row>
    <row r="111" spans="1:3">
      <c r="A111" t="s">
        <v>112</v>
      </c>
      <c r="B111" s="1" t="s">
        <v>314</v>
      </c>
      <c r="C111">
        <v>10</v>
      </c>
    </row>
    <row r="112" spans="1:3">
      <c r="A112" t="s">
        <v>114</v>
      </c>
      <c r="B112" s="1" t="s">
        <v>257</v>
      </c>
      <c r="C112">
        <v>20</v>
      </c>
    </row>
    <row r="113" spans="1:3">
      <c r="A113" t="s">
        <v>115</v>
      </c>
      <c r="B113" s="1" t="s">
        <v>258</v>
      </c>
      <c r="C113">
        <v>10</v>
      </c>
    </row>
    <row r="114" spans="1:3">
      <c r="A114" t="s">
        <v>116</v>
      </c>
      <c r="B114" s="1" t="s">
        <v>364</v>
      </c>
      <c r="C114">
        <v>10</v>
      </c>
    </row>
    <row r="115" spans="1:3">
      <c r="A115" t="s">
        <v>117</v>
      </c>
      <c r="B115" s="1" t="s">
        <v>365</v>
      </c>
      <c r="C115">
        <v>5</v>
      </c>
    </row>
    <row r="116" spans="1:3">
      <c r="A116" t="s">
        <v>118</v>
      </c>
      <c r="B116" s="1" t="s">
        <v>363</v>
      </c>
      <c r="C116">
        <v>5</v>
      </c>
    </row>
    <row r="117" spans="1:3">
      <c r="A117" t="s">
        <v>119</v>
      </c>
      <c r="B117" s="1" t="s">
        <v>273</v>
      </c>
      <c r="C117">
        <v>10</v>
      </c>
    </row>
    <row r="118" spans="1:3">
      <c r="A118" t="s">
        <v>120</v>
      </c>
      <c r="B118" s="1" t="s">
        <v>391</v>
      </c>
      <c r="C118">
        <v>20</v>
      </c>
    </row>
    <row r="119" spans="1:3">
      <c r="A119" t="s">
        <v>121</v>
      </c>
      <c r="B119" s="1" t="s">
        <v>272</v>
      </c>
      <c r="C119">
        <v>20</v>
      </c>
    </row>
    <row r="120" spans="1:3">
      <c r="A120" t="s">
        <v>122</v>
      </c>
      <c r="B120" s="1" t="s">
        <v>271</v>
      </c>
      <c r="C120">
        <v>10</v>
      </c>
    </row>
    <row r="121" spans="1:3">
      <c r="A121" t="s">
        <v>123</v>
      </c>
      <c r="B121" s="1" t="s">
        <v>392</v>
      </c>
      <c r="C121">
        <v>10</v>
      </c>
    </row>
    <row r="122" spans="1:3">
      <c r="A122" t="s">
        <v>124</v>
      </c>
      <c r="B122" s="1" t="s">
        <v>259</v>
      </c>
      <c r="C122">
        <v>1</v>
      </c>
    </row>
    <row r="123" spans="1:3">
      <c r="A123" t="s">
        <v>125</v>
      </c>
      <c r="B123" s="1" t="s">
        <v>393</v>
      </c>
      <c r="C123">
        <v>10</v>
      </c>
    </row>
    <row r="124" spans="1:3">
      <c r="A124" t="s">
        <v>126</v>
      </c>
      <c r="B124" s="1" t="s">
        <v>315</v>
      </c>
      <c r="C124">
        <v>100</v>
      </c>
    </row>
    <row r="125" spans="1:3">
      <c r="A125" t="s">
        <v>127</v>
      </c>
      <c r="B125" s="1" t="s">
        <v>394</v>
      </c>
      <c r="C125">
        <v>10</v>
      </c>
    </row>
    <row r="126" spans="1:3">
      <c r="A126" t="s">
        <v>128</v>
      </c>
      <c r="B126" s="1" t="s">
        <v>269</v>
      </c>
      <c r="C126">
        <v>20</v>
      </c>
    </row>
    <row r="127" spans="1:3">
      <c r="A127" t="s">
        <v>129</v>
      </c>
      <c r="B127" s="1" t="s">
        <v>395</v>
      </c>
      <c r="C127">
        <v>10</v>
      </c>
    </row>
    <row r="128" spans="1:3">
      <c r="A128" t="s">
        <v>130</v>
      </c>
      <c r="B128">
        <v>0</v>
      </c>
      <c r="C128">
        <v>0</v>
      </c>
    </row>
    <row r="129" spans="1:3">
      <c r="A129" t="s">
        <v>131</v>
      </c>
      <c r="B129" s="1" t="s">
        <v>270</v>
      </c>
      <c r="C129">
        <v>20</v>
      </c>
    </row>
    <row r="130" spans="1:3">
      <c r="A130" t="s">
        <v>132</v>
      </c>
      <c r="B130" s="1" t="s">
        <v>260</v>
      </c>
      <c r="C130">
        <v>5</v>
      </c>
    </row>
    <row r="131" spans="1:3">
      <c r="A131" t="s">
        <v>133</v>
      </c>
      <c r="B131">
        <v>0</v>
      </c>
      <c r="C131">
        <v>0</v>
      </c>
    </row>
    <row r="132" spans="1:3">
      <c r="A132" t="s">
        <v>134</v>
      </c>
      <c r="B132">
        <v>0</v>
      </c>
      <c r="C132">
        <v>0</v>
      </c>
    </row>
    <row r="133" spans="1:3">
      <c r="A133" t="s">
        <v>135</v>
      </c>
      <c r="B133" s="1" t="s">
        <v>316</v>
      </c>
    </row>
    <row r="134" spans="1:3">
      <c r="A134" t="s">
        <v>136</v>
      </c>
      <c r="B134" s="1" t="s">
        <v>317</v>
      </c>
      <c r="C134" t="s">
        <v>318</v>
      </c>
    </row>
    <row r="135" spans="1:3">
      <c r="A135" t="s">
        <v>137</v>
      </c>
      <c r="B135" s="1" t="s">
        <v>319</v>
      </c>
      <c r="C135" t="s">
        <v>318</v>
      </c>
    </row>
    <row r="136" spans="1:3">
      <c r="A136" t="s">
        <v>138</v>
      </c>
      <c r="B136" s="1" t="s">
        <v>320</v>
      </c>
      <c r="C136" t="s">
        <v>318</v>
      </c>
    </row>
    <row r="137" spans="1:3">
      <c r="A137" t="s">
        <v>139</v>
      </c>
      <c r="B137">
        <v>0</v>
      </c>
      <c r="C137">
        <v>0</v>
      </c>
    </row>
    <row r="138" spans="1:3">
      <c r="A138" t="s">
        <v>140</v>
      </c>
      <c r="B138" s="1" t="s">
        <v>321</v>
      </c>
      <c r="C138">
        <v>1</v>
      </c>
    </row>
    <row r="139" spans="1:3">
      <c r="A139" t="s">
        <v>1</v>
      </c>
      <c r="B139" s="1" t="s">
        <v>399</v>
      </c>
      <c r="C139">
        <v>50</v>
      </c>
    </row>
    <row r="140" spans="1:3">
      <c r="A140" t="s">
        <v>2</v>
      </c>
    </row>
    <row r="141" spans="1:3">
      <c r="A141" t="s">
        <v>3</v>
      </c>
    </row>
    <row r="142" spans="1:3">
      <c r="A142" t="s">
        <v>141</v>
      </c>
      <c r="B142" s="1" t="s">
        <v>396</v>
      </c>
      <c r="C142" t="s">
        <v>397</v>
      </c>
    </row>
    <row r="143" spans="1:3">
      <c r="A143" t="s">
        <v>142</v>
      </c>
      <c r="B143" t="s">
        <v>261</v>
      </c>
      <c r="C143">
        <v>5</v>
      </c>
    </row>
    <row r="144" spans="1:3">
      <c r="A144" t="s">
        <v>143</v>
      </c>
      <c r="B144" s="1" t="s">
        <v>366</v>
      </c>
      <c r="C144">
        <v>5</v>
      </c>
    </row>
    <row r="145" spans="1:3">
      <c r="A145" s="2" t="s">
        <v>144</v>
      </c>
      <c r="B145">
        <v>0</v>
      </c>
      <c r="C145">
        <v>0</v>
      </c>
    </row>
    <row r="146" spans="1:3">
      <c r="A146" s="2" t="s">
        <v>145</v>
      </c>
      <c r="B146">
        <v>0</v>
      </c>
      <c r="C146">
        <v>0</v>
      </c>
    </row>
    <row r="147" spans="1:3">
      <c r="A147" t="s">
        <v>146</v>
      </c>
      <c r="B147" s="1" t="s">
        <v>352</v>
      </c>
      <c r="C147">
        <v>2.5</v>
      </c>
    </row>
    <row r="148" spans="1:3">
      <c r="A148" t="s">
        <v>147</v>
      </c>
      <c r="B148" s="1" t="s">
        <v>367</v>
      </c>
      <c r="C148">
        <v>2.5</v>
      </c>
    </row>
    <row r="149" spans="1:3">
      <c r="A149" s="2" t="s">
        <v>148</v>
      </c>
      <c r="B149">
        <v>0</v>
      </c>
      <c r="C149">
        <v>0</v>
      </c>
    </row>
    <row r="150" spans="1:3">
      <c r="A150" t="s">
        <v>149</v>
      </c>
      <c r="B150" s="1" t="s">
        <v>368</v>
      </c>
      <c r="C150">
        <v>5</v>
      </c>
    </row>
    <row r="151" spans="1:3">
      <c r="A151" t="s">
        <v>150</v>
      </c>
      <c r="B151" s="1" t="s">
        <v>262</v>
      </c>
      <c r="C151">
        <v>50</v>
      </c>
    </row>
    <row r="152" spans="1:3">
      <c r="A152" t="s">
        <v>151</v>
      </c>
      <c r="B152" s="1" t="s">
        <v>369</v>
      </c>
      <c r="C152">
        <v>5</v>
      </c>
    </row>
    <row r="153" spans="1:3">
      <c r="A153" t="s">
        <v>152</v>
      </c>
      <c r="B153" s="1" t="s">
        <v>370</v>
      </c>
      <c r="C153" t="s">
        <v>318</v>
      </c>
    </row>
    <row r="154" spans="1:3">
      <c r="A154" t="s">
        <v>153</v>
      </c>
      <c r="B154" s="1" t="s">
        <v>371</v>
      </c>
      <c r="C154">
        <v>20</v>
      </c>
    </row>
    <row r="155" spans="1:3">
      <c r="A155" t="s">
        <v>154</v>
      </c>
      <c r="B155" s="1" t="s">
        <v>372</v>
      </c>
      <c r="C155">
        <v>2.5</v>
      </c>
    </row>
    <row r="156" spans="1:3">
      <c r="A156" t="s">
        <v>155</v>
      </c>
      <c r="B156" s="1" t="s">
        <v>373</v>
      </c>
      <c r="C156">
        <v>5</v>
      </c>
    </row>
    <row r="157" spans="1:3">
      <c r="A157" t="s">
        <v>156</v>
      </c>
      <c r="B157" s="1" t="s">
        <v>374</v>
      </c>
      <c r="C157">
        <v>5</v>
      </c>
    </row>
    <row r="158" spans="1:3">
      <c r="A158" t="s">
        <v>157</v>
      </c>
      <c r="B158" s="1" t="s">
        <v>348</v>
      </c>
      <c r="C158">
        <v>50</v>
      </c>
    </row>
    <row r="159" spans="1:3">
      <c r="A159" s="2" t="s">
        <v>158</v>
      </c>
      <c r="B159">
        <v>0</v>
      </c>
      <c r="C159">
        <v>0</v>
      </c>
    </row>
    <row r="160" spans="1:3">
      <c r="A160" t="s">
        <v>159</v>
      </c>
      <c r="B160" s="1" t="s">
        <v>263</v>
      </c>
      <c r="C160">
        <v>20</v>
      </c>
    </row>
    <row r="161" spans="1:3">
      <c r="A161" t="s">
        <v>160</v>
      </c>
      <c r="B161" s="1" t="s">
        <v>349</v>
      </c>
      <c r="C161">
        <v>10</v>
      </c>
    </row>
    <row r="162" spans="1:3">
      <c r="A162" t="s">
        <v>161</v>
      </c>
      <c r="B162" s="1" t="s">
        <v>350</v>
      </c>
      <c r="C162">
        <v>1</v>
      </c>
    </row>
    <row r="163" spans="1:3">
      <c r="A163" t="s">
        <v>162</v>
      </c>
      <c r="B163" s="1" t="s">
        <v>351</v>
      </c>
      <c r="C163">
        <v>2.5</v>
      </c>
    </row>
    <row r="164" spans="1:3">
      <c r="A164" t="s">
        <v>163</v>
      </c>
      <c r="B164" s="1" t="s">
        <v>322</v>
      </c>
      <c r="C164">
        <v>10</v>
      </c>
    </row>
    <row r="165" spans="1:3">
      <c r="A165" t="s">
        <v>164</v>
      </c>
      <c r="B165" s="1" t="s">
        <v>323</v>
      </c>
      <c r="C165">
        <v>20</v>
      </c>
    </row>
    <row r="166" spans="1:3">
      <c r="A166" t="s">
        <v>165</v>
      </c>
      <c r="B166" s="1" t="s">
        <v>398</v>
      </c>
      <c r="C166">
        <v>10</v>
      </c>
    </row>
    <row r="167" spans="1:3">
      <c r="A167" t="s">
        <v>166</v>
      </c>
      <c r="B167">
        <v>0</v>
      </c>
      <c r="C167">
        <v>0</v>
      </c>
    </row>
    <row r="168" spans="1:3">
      <c r="A168" t="s">
        <v>167</v>
      </c>
      <c r="B168" s="1" t="s">
        <v>264</v>
      </c>
      <c r="C168">
        <v>1</v>
      </c>
    </row>
    <row r="169" spans="1:3">
      <c r="A169" t="s">
        <v>168</v>
      </c>
      <c r="B169" s="1" t="s">
        <v>375</v>
      </c>
      <c r="C169">
        <v>2.5</v>
      </c>
    </row>
    <row r="170" spans="1:3">
      <c r="A170" t="s">
        <v>169</v>
      </c>
      <c r="B170" s="1" t="s">
        <v>376</v>
      </c>
      <c r="C170">
        <v>5</v>
      </c>
    </row>
    <row r="171" spans="1:3">
      <c r="A171" s="2" t="s">
        <v>170</v>
      </c>
      <c r="B171">
        <v>0</v>
      </c>
      <c r="C171">
        <v>0</v>
      </c>
    </row>
    <row r="172" spans="1:3">
      <c r="A172" t="s">
        <v>171</v>
      </c>
      <c r="B172" s="1" t="s">
        <v>377</v>
      </c>
      <c r="C172">
        <v>20</v>
      </c>
    </row>
    <row r="173" spans="1:3">
      <c r="A173" t="s">
        <v>172</v>
      </c>
      <c r="B173" s="1" t="s">
        <v>378</v>
      </c>
      <c r="C173">
        <v>1</v>
      </c>
    </row>
    <row r="174" spans="1:3">
      <c r="A174" t="s">
        <v>173</v>
      </c>
      <c r="B174" s="1" t="s">
        <v>379</v>
      </c>
      <c r="C174">
        <v>2.5</v>
      </c>
    </row>
    <row r="175" spans="1:3">
      <c r="A175" t="s">
        <v>174</v>
      </c>
      <c r="B175" s="1" t="s">
        <v>380</v>
      </c>
      <c r="C175">
        <v>50</v>
      </c>
    </row>
    <row r="176" spans="1:3">
      <c r="A176" t="s">
        <v>175</v>
      </c>
      <c r="B176" s="1" t="s">
        <v>381</v>
      </c>
      <c r="C176">
        <v>50</v>
      </c>
    </row>
    <row r="177" spans="1:3">
      <c r="A177" t="s">
        <v>176</v>
      </c>
      <c r="B177" s="1" t="s">
        <v>265</v>
      </c>
      <c r="C177">
        <v>10</v>
      </c>
    </row>
    <row r="178" spans="1:3">
      <c r="A178" t="s">
        <v>177</v>
      </c>
      <c r="B178" s="1" t="s">
        <v>382</v>
      </c>
      <c r="C178">
        <v>10</v>
      </c>
    </row>
    <row r="179" spans="1:3">
      <c r="A179" t="s">
        <v>178</v>
      </c>
      <c r="B179" s="1" t="s">
        <v>383</v>
      </c>
      <c r="C179">
        <v>20</v>
      </c>
    </row>
    <row r="180" spans="1:3">
      <c r="A180" t="s">
        <v>179</v>
      </c>
      <c r="B180" s="1" t="s">
        <v>384</v>
      </c>
      <c r="C180">
        <v>1</v>
      </c>
    </row>
    <row r="181" spans="1:3">
      <c r="A181" t="s">
        <v>180</v>
      </c>
      <c r="B181" s="1" t="s">
        <v>385</v>
      </c>
      <c r="C181">
        <v>1</v>
      </c>
    </row>
    <row r="182" spans="1:3">
      <c r="A182" t="s">
        <v>181</v>
      </c>
      <c r="B182" s="1" t="s">
        <v>324</v>
      </c>
      <c r="C182">
        <v>10</v>
      </c>
    </row>
    <row r="183" spans="1:3">
      <c r="A183" t="s">
        <v>182</v>
      </c>
      <c r="B183" s="1" t="s">
        <v>325</v>
      </c>
      <c r="C183">
        <v>10</v>
      </c>
    </row>
    <row r="184" spans="1:3">
      <c r="A184" t="s">
        <v>183</v>
      </c>
      <c r="B184" s="1" t="s">
        <v>386</v>
      </c>
      <c r="C184">
        <v>20</v>
      </c>
    </row>
    <row r="185" spans="1:3">
      <c r="A185" t="s">
        <v>184</v>
      </c>
      <c r="B185" s="1" t="s">
        <v>266</v>
      </c>
      <c r="C185">
        <v>5</v>
      </c>
    </row>
    <row r="186" spans="1:3">
      <c r="A186" t="s">
        <v>185</v>
      </c>
      <c r="B186" s="1" t="s">
        <v>387</v>
      </c>
      <c r="C186">
        <v>5</v>
      </c>
    </row>
    <row r="187" spans="1:3">
      <c r="A187" t="s">
        <v>186</v>
      </c>
      <c r="B187" s="1" t="s">
        <v>341</v>
      </c>
      <c r="C187">
        <v>5</v>
      </c>
    </row>
    <row r="188" spans="1:3">
      <c r="A188" t="s">
        <v>187</v>
      </c>
      <c r="B188" s="1" t="s">
        <v>342</v>
      </c>
      <c r="C188">
        <v>1</v>
      </c>
    </row>
    <row r="189" spans="1:3">
      <c r="A189" t="s">
        <v>188</v>
      </c>
      <c r="B189" s="1" t="s">
        <v>343</v>
      </c>
      <c r="C189">
        <v>10</v>
      </c>
    </row>
    <row r="190" spans="1:3">
      <c r="A190" t="s">
        <v>189</v>
      </c>
      <c r="B190" s="1" t="s">
        <v>344</v>
      </c>
      <c r="C190">
        <v>50</v>
      </c>
    </row>
    <row r="191" spans="1:3">
      <c r="A191" t="s">
        <v>190</v>
      </c>
      <c r="B191" s="1" t="s">
        <v>345</v>
      </c>
      <c r="C191">
        <v>20</v>
      </c>
    </row>
    <row r="192" spans="1:3">
      <c r="A192" t="s">
        <v>191</v>
      </c>
      <c r="B192" s="1" t="s">
        <v>346</v>
      </c>
      <c r="C192">
        <v>20</v>
      </c>
    </row>
    <row r="193" spans="1:3">
      <c r="A193" t="s">
        <v>192</v>
      </c>
      <c r="B193">
        <v>0</v>
      </c>
      <c r="C193">
        <v>0</v>
      </c>
    </row>
    <row r="194" spans="1:3">
      <c r="A194" t="s">
        <v>193</v>
      </c>
      <c r="B194" s="1" t="s">
        <v>267</v>
      </c>
      <c r="C194">
        <v>5</v>
      </c>
    </row>
    <row r="195" spans="1:3">
      <c r="A195" t="s">
        <v>194</v>
      </c>
      <c r="B195" s="1" t="s">
        <v>347</v>
      </c>
      <c r="C195">
        <v>1</v>
      </c>
    </row>
    <row r="196" spans="1:3">
      <c r="A196" t="s">
        <v>195</v>
      </c>
      <c r="B196" s="1" t="s">
        <v>337</v>
      </c>
      <c r="C196">
        <v>10</v>
      </c>
    </row>
    <row r="197" spans="1:3">
      <c r="A197" t="s">
        <v>196</v>
      </c>
      <c r="B197" s="1" t="s">
        <v>338</v>
      </c>
      <c r="C197">
        <v>20</v>
      </c>
    </row>
    <row r="198" spans="1:3">
      <c r="A198" t="s">
        <v>197</v>
      </c>
      <c r="B198" s="1" t="s">
        <v>339</v>
      </c>
      <c r="C198">
        <v>5</v>
      </c>
    </row>
    <row r="199" spans="1:3">
      <c r="A199" t="s">
        <v>198</v>
      </c>
      <c r="B199" s="1" t="s">
        <v>340</v>
      </c>
      <c r="C199">
        <v>100</v>
      </c>
    </row>
    <row r="200" spans="1:3">
      <c r="A200" t="s">
        <v>199</v>
      </c>
      <c r="B200" s="1" t="s">
        <v>336</v>
      </c>
      <c r="C200">
        <v>2.5</v>
      </c>
    </row>
    <row r="201" spans="1:3">
      <c r="A201" t="s">
        <v>200</v>
      </c>
      <c r="B201" s="1" t="s">
        <v>268</v>
      </c>
      <c r="C201">
        <v>20</v>
      </c>
    </row>
    <row r="202" spans="1:3">
      <c r="A202" t="s">
        <v>201</v>
      </c>
      <c r="B202" s="1" t="s">
        <v>335</v>
      </c>
    </row>
    <row r="203" spans="1:3">
      <c r="A203" t="s">
        <v>202</v>
      </c>
      <c r="B203">
        <v>0</v>
      </c>
      <c r="C203">
        <v>0</v>
      </c>
    </row>
    <row r="204" spans="1:3">
      <c r="A204" t="s">
        <v>203</v>
      </c>
      <c r="B204" s="1" t="s">
        <v>333</v>
      </c>
      <c r="C204">
        <v>10</v>
      </c>
    </row>
    <row r="205" spans="1:3">
      <c r="A205" t="s">
        <v>204</v>
      </c>
      <c r="B205" s="1" t="s">
        <v>334</v>
      </c>
      <c r="C205">
        <v>5</v>
      </c>
    </row>
    <row r="206" spans="1:3">
      <c r="A206" t="s">
        <v>205</v>
      </c>
      <c r="B206" s="1" t="s">
        <v>332</v>
      </c>
      <c r="C206">
        <v>10</v>
      </c>
    </row>
    <row r="207" spans="1:3">
      <c r="A207" t="s">
        <v>206</v>
      </c>
      <c r="B207" s="1" t="s">
        <v>331</v>
      </c>
      <c r="C207">
        <v>5</v>
      </c>
    </row>
    <row r="208" spans="1:3">
      <c r="A208" t="s">
        <v>207</v>
      </c>
      <c r="B208" s="1" t="s">
        <v>330</v>
      </c>
      <c r="C208">
        <v>10</v>
      </c>
    </row>
  </sheetData>
  <autoFilter ref="A2:C1005">
    <sortState ref="A2:C1082">
      <sortCondition ref="A1:A1082"/>
    </sortState>
  </autoFilter>
  <hyperlinks>
    <hyperlink ref="B3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4" r:id="rId10"/>
    <hyperlink ref="B13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  <hyperlink ref="B40" r:id="rId36"/>
    <hyperlink ref="B41" r:id="rId37"/>
    <hyperlink ref="B42" r:id="rId38"/>
    <hyperlink ref="B43" r:id="rId39"/>
    <hyperlink ref="B44" r:id="rId40"/>
    <hyperlink ref="B45" r:id="rId41"/>
    <hyperlink ref="B61" r:id="rId42"/>
    <hyperlink ref="B80" r:id="rId43"/>
    <hyperlink ref="B81" r:id="rId44"/>
    <hyperlink ref="B95" r:id="rId45"/>
    <hyperlink ref="B96" r:id="rId46"/>
    <hyperlink ref="B105" r:id="rId47"/>
    <hyperlink ref="B104" r:id="rId48"/>
    <hyperlink ref="B112" r:id="rId49"/>
    <hyperlink ref="B113" r:id="rId50"/>
    <hyperlink ref="B122" r:id="rId51"/>
    <hyperlink ref="B130" r:id="rId52"/>
    <hyperlink ref="B151" r:id="rId53"/>
    <hyperlink ref="B160" r:id="rId54"/>
    <hyperlink ref="B168" r:id="rId55"/>
    <hyperlink ref="B177" r:id="rId56"/>
    <hyperlink ref="B185" r:id="rId57"/>
    <hyperlink ref="B194" r:id="rId58"/>
    <hyperlink ref="B201" r:id="rId59"/>
    <hyperlink ref="B126" r:id="rId60"/>
    <hyperlink ref="B129" r:id="rId61"/>
    <hyperlink ref="B120" r:id="rId62"/>
    <hyperlink ref="B119" r:id="rId63"/>
    <hyperlink ref="B117" r:id="rId64"/>
    <hyperlink ref="B110" r:id="rId65"/>
    <hyperlink ref="B101" r:id="rId66"/>
    <hyperlink ref="B93" r:id="rId67"/>
    <hyperlink ref="B87" r:id="rId68"/>
    <hyperlink ref="B86" r:id="rId69"/>
    <hyperlink ref="B78" r:id="rId70"/>
    <hyperlink ref="B67" r:id="rId71"/>
    <hyperlink ref="B58" r:id="rId72"/>
    <hyperlink ref="B51" r:id="rId73"/>
    <hyperlink ref="B49" r:id="rId74"/>
    <hyperlink ref="B48" r:id="rId75"/>
    <hyperlink ref="B57" r:id="rId76"/>
    <hyperlink ref="B73" r:id="rId77"/>
    <hyperlink ref="B72" r:id="rId78"/>
    <hyperlink ref="B68" r:id="rId79"/>
    <hyperlink ref="B54" r:id="rId80"/>
    <hyperlink ref="B56" r:id="rId81"/>
    <hyperlink ref="B79" r:id="rId82"/>
    <hyperlink ref="B76" r:id="rId83"/>
    <hyperlink ref="B74" r:id="rId84"/>
    <hyperlink ref="B65" r:id="rId85"/>
    <hyperlink ref="B85" r:id="rId86"/>
    <hyperlink ref="B88" r:id="rId87"/>
    <hyperlink ref="B89" r:id="rId88"/>
    <hyperlink ref="B90" r:id="rId89"/>
    <hyperlink ref="B92" r:id="rId90"/>
    <hyperlink ref="B91" r:id="rId91"/>
    <hyperlink ref="B97" r:id="rId92"/>
    <hyperlink ref="B98" r:id="rId93"/>
    <hyperlink ref="B99" r:id="rId94"/>
    <hyperlink ref="B100" r:id="rId95"/>
    <hyperlink ref="B63" r:id="rId96"/>
    <hyperlink ref="B84" r:id="rId97"/>
    <hyperlink ref="B83" r:id="rId98"/>
    <hyperlink ref="B82" r:id="rId99"/>
    <hyperlink ref="B77" r:id="rId100"/>
    <hyperlink ref="B102" r:id="rId101"/>
    <hyperlink ref="B103" r:id="rId102"/>
    <hyperlink ref="B107" r:id="rId103"/>
    <hyperlink ref="B108" r:id="rId104"/>
    <hyperlink ref="B109" r:id="rId105"/>
    <hyperlink ref="B111" r:id="rId106"/>
    <hyperlink ref="B124" r:id="rId107"/>
    <hyperlink ref="B133" r:id="rId108"/>
    <hyperlink ref="B134" r:id="rId109"/>
    <hyperlink ref="B135" r:id="rId110"/>
    <hyperlink ref="B136" r:id="rId111"/>
    <hyperlink ref="B138" r:id="rId112"/>
    <hyperlink ref="B164" r:id="rId113"/>
    <hyperlink ref="B165" r:id="rId114"/>
    <hyperlink ref="B182" r:id="rId115"/>
    <hyperlink ref="B183" r:id="rId116"/>
    <hyperlink ref="B208" r:id="rId117"/>
    <hyperlink ref="B207" r:id="rId118"/>
    <hyperlink ref="B206" r:id="rId119"/>
    <hyperlink ref="B204" r:id="rId120"/>
    <hyperlink ref="B205" r:id="rId121"/>
    <hyperlink ref="B202" r:id="rId122"/>
    <hyperlink ref="B200" r:id="rId123"/>
    <hyperlink ref="B196" r:id="rId124"/>
    <hyperlink ref="B197" r:id="rId125"/>
    <hyperlink ref="B198" r:id="rId126"/>
    <hyperlink ref="B199" r:id="rId127"/>
    <hyperlink ref="B187" r:id="rId128"/>
    <hyperlink ref="B188" r:id="rId129"/>
    <hyperlink ref="B189" r:id="rId130"/>
    <hyperlink ref="B190" r:id="rId131"/>
    <hyperlink ref="B191" r:id="rId132"/>
    <hyperlink ref="B192" r:id="rId133"/>
    <hyperlink ref="B195" r:id="rId134"/>
    <hyperlink ref="B158" r:id="rId135"/>
    <hyperlink ref="B161" r:id="rId136"/>
    <hyperlink ref="B162" r:id="rId137"/>
    <hyperlink ref="B163" r:id="rId138"/>
    <hyperlink ref="B147" r:id="rId139"/>
    <hyperlink ref="B53" r:id="rId140"/>
    <hyperlink ref="B55" r:id="rId141"/>
    <hyperlink ref="B59" r:id="rId142"/>
    <hyperlink ref="B60" r:id="rId143"/>
    <hyperlink ref="B66" r:id="rId144"/>
    <hyperlink ref="B69" r:id="rId145"/>
    <hyperlink ref="B70" r:id="rId146"/>
    <hyperlink ref="B71" r:id="rId147"/>
    <hyperlink ref="B75" r:id="rId148"/>
    <hyperlink ref="B94" r:id="rId149"/>
    <hyperlink ref="B116" r:id="rId150"/>
    <hyperlink ref="B114" r:id="rId151"/>
    <hyperlink ref="B115" r:id="rId152"/>
    <hyperlink ref="B144" r:id="rId153"/>
    <hyperlink ref="B148" r:id="rId154"/>
    <hyperlink ref="B150" r:id="rId155"/>
    <hyperlink ref="B152" r:id="rId156"/>
    <hyperlink ref="B153" r:id="rId157"/>
    <hyperlink ref="B154" r:id="rId158"/>
    <hyperlink ref="B155" r:id="rId159"/>
    <hyperlink ref="B156" r:id="rId160"/>
    <hyperlink ref="B157" r:id="rId161"/>
    <hyperlink ref="B169" r:id="rId162"/>
    <hyperlink ref="B170" r:id="rId163"/>
    <hyperlink ref="B172" r:id="rId164"/>
    <hyperlink ref="B173" r:id="rId165"/>
    <hyperlink ref="B174" r:id="rId166"/>
    <hyperlink ref="B175" r:id="rId167"/>
    <hyperlink ref="B176" r:id="rId168"/>
    <hyperlink ref="B178" r:id="rId169"/>
    <hyperlink ref="B179" r:id="rId170"/>
    <hyperlink ref="B180" r:id="rId171"/>
    <hyperlink ref="B181" r:id="rId172"/>
    <hyperlink ref="B184" r:id="rId173"/>
    <hyperlink ref="B186" r:id="rId174"/>
    <hyperlink ref="B50" r:id="rId175"/>
    <hyperlink ref="B52" r:id="rId176"/>
    <hyperlink ref="B62" r:id="rId177"/>
    <hyperlink ref="B64" r:id="rId178"/>
    <hyperlink ref="B106" r:id="rId179"/>
    <hyperlink ref="B118" r:id="rId180"/>
    <hyperlink ref="B121" r:id="rId181"/>
    <hyperlink ref="B123" r:id="rId182"/>
    <hyperlink ref="B125" r:id="rId183"/>
    <hyperlink ref="B127" r:id="rId184"/>
    <hyperlink ref="B142" r:id="rId185"/>
    <hyperlink ref="B166" r:id="rId186"/>
    <hyperlink ref="B139" r:id="rId187"/>
    <hyperlink ref="B4" r:id="rId188"/>
  </hyperlinks>
  <pageMargins left="0.7" right="0.7" top="0.75" bottom="0.75" header="0.3" footer="0.3"/>
  <pageSetup paperSize="9" orientation="portrait" r:id="rId189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78"/>
  <sheetViews>
    <sheetView workbookViewId="0">
      <selection sqref="A1:XFD1048576"/>
    </sheetView>
  </sheetViews>
  <sheetFormatPr defaultColWidth="8.85546875" defaultRowHeight="15"/>
  <cols>
    <col min="1" max="1" customWidth="true" width="11.85546875" collapsed="true"/>
  </cols>
  <sheetData>
    <row r="1" spans="1:22">
      <c r="F1" t="s">
        <v>434</v>
      </c>
    </row>
    <row r="2" spans="1:22" ht="90">
      <c r="A2" s="7" t="s">
        <v>0</v>
      </c>
      <c r="B2" s="7" t="s">
        <v>415</v>
      </c>
      <c r="C2" s="7" t="s">
        <v>414</v>
      </c>
      <c r="D2" s="7"/>
      <c r="E2" s="21" t="s">
        <v>400</v>
      </c>
      <c r="F2" s="20" t="s">
        <v>401</v>
      </c>
      <c r="G2" s="20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1" t="s">
        <v>418</v>
      </c>
      <c r="T2" s="21" t="s">
        <v>418</v>
      </c>
      <c r="U2" s="21" t="s">
        <v>435</v>
      </c>
      <c r="V2" s="19" t="s">
        <v>433</v>
      </c>
    </row>
    <row r="3" spans="1:22">
      <c r="A3" t="s">
        <v>4</v>
      </c>
      <c r="B3" s="1" t="s">
        <v>208</v>
      </c>
      <c r="C3">
        <v>20</v>
      </c>
      <c r="D3" t="s">
        <v>406</v>
      </c>
      <c r="E3" s="3"/>
      <c r="G3" s="4">
        <v>43420</v>
      </c>
      <c r="H3" s="4">
        <v>43433</v>
      </c>
      <c r="I3">
        <f>H3-G3</f>
        <v>13</v>
      </c>
      <c r="J3">
        <f>MROUND(F3,C3)</f>
        <v>0</v>
      </c>
      <c r="L3" s="5"/>
      <c r="M3" s="6">
        <f>((I3/365.25)^(1/2))*(F3*L3)</f>
        <v>0</v>
      </c>
      <c r="N3" s="6">
        <f>IF(D3="CE",F3+M3,F3-M3)</f>
        <v>0</v>
      </c>
      <c r="O3" s="6">
        <f>IF(D3="CE",F3+M3*2,F3-M3*2)</f>
        <v>0</v>
      </c>
      <c r="P3" s="6">
        <f>IF(D3="CE",F3+M3*3,F3-M3*3)</f>
        <v>0</v>
      </c>
      <c r="Q3">
        <f>MROUND(O3,C3)</f>
        <v>0</v>
      </c>
      <c r="R3">
        <f>MROUND(P3,C3)</f>
        <v>0</v>
      </c>
      <c r="V3" s="18">
        <f>VLOOKUP(A3,'MARGIN REQUIREMNT'!$A$3:$M$210,13,0)</f>
        <v>7.1029499999999999</v>
      </c>
    </row>
    <row r="4" spans="1:22">
      <c r="A4" t="s">
        <v>4</v>
      </c>
      <c r="B4" s="1" t="s">
        <v>208</v>
      </c>
      <c r="C4">
        <v>20</v>
      </c>
      <c r="D4" t="s">
        <v>407</v>
      </c>
      <c r="E4" s="3"/>
      <c r="G4" s="4">
        <v>43420</v>
      </c>
      <c r="H4" s="4">
        <v>43433</v>
      </c>
      <c r="I4">
        <f t="shared" ref="I4:I65" si="0">H4-G4</f>
        <v>13</v>
      </c>
      <c r="J4">
        <f t="shared" ref="J4:J65" si="1">MROUND(F4,C4)</f>
        <v>0</v>
      </c>
      <c r="L4" s="5"/>
      <c r="M4" s="6">
        <f t="shared" ref="M4:M65" si="2">((I4/365.25)^(1/2))*(F4*L4)</f>
        <v>0</v>
      </c>
      <c r="N4" s="6">
        <f t="shared" ref="N4:N65" si="3">IF(D4="CE",F4+M4,F4-M4)</f>
        <v>0</v>
      </c>
      <c r="O4" s="6">
        <f t="shared" ref="O4:O65" si="4">IF(D4="CE",F4+M4*2,F4-M4*2)</f>
        <v>0</v>
      </c>
      <c r="P4" s="6">
        <f t="shared" ref="P4:P65" si="5">IF(D4="CE",F4+M4*3,F4-M4*3)</f>
        <v>0</v>
      </c>
      <c r="Q4">
        <f t="shared" ref="Q4:Q65" si="6">MROUND(O4,C4)</f>
        <v>0</v>
      </c>
      <c r="R4">
        <f t="shared" ref="R4:R65" si="7">MROUND(P4,C4)</f>
        <v>0</v>
      </c>
      <c r="V4" s="18">
        <f>VLOOKUP(A4,'MARGIN REQUIREMNT'!$A$3:$M$210,13,0)</f>
        <v>7.1029499999999999</v>
      </c>
    </row>
    <row r="5" spans="1:22">
      <c r="A5" t="s">
        <v>5</v>
      </c>
      <c r="B5" s="1" t="s">
        <v>209</v>
      </c>
      <c r="C5">
        <v>5</v>
      </c>
      <c r="D5" t="s">
        <v>406</v>
      </c>
      <c r="G5" s="4">
        <v>43420</v>
      </c>
      <c r="H5" s="4">
        <v>43433</v>
      </c>
      <c r="I5">
        <f t="shared" si="0"/>
        <v>13</v>
      </c>
      <c r="J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V5">
        <f>VLOOKUP(A5,'MARGIN REQUIREMNT'!$A$3:$M$210,13,0)</f>
        <v>0.88181310000000002</v>
      </c>
    </row>
    <row r="6" spans="1:22">
      <c r="A6" t="s">
        <v>5</v>
      </c>
      <c r="B6" s="1" t="s">
        <v>209</v>
      </c>
      <c r="C6">
        <v>5</v>
      </c>
      <c r="D6" t="s">
        <v>407</v>
      </c>
      <c r="G6" s="4">
        <v>43420</v>
      </c>
      <c r="H6" s="4">
        <v>43433</v>
      </c>
      <c r="I6">
        <f t="shared" si="0"/>
        <v>13</v>
      </c>
      <c r="J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V6">
        <f>VLOOKUP(A6,'MARGIN REQUIREMNT'!$A$3:$M$210,13,0)</f>
        <v>0.88181310000000002</v>
      </c>
    </row>
    <row r="7" spans="1:22">
      <c r="A7" t="s">
        <v>6</v>
      </c>
      <c r="B7" s="1" t="s">
        <v>210</v>
      </c>
      <c r="C7">
        <v>10</v>
      </c>
      <c r="D7" t="s">
        <v>406</v>
      </c>
      <c r="G7" s="4">
        <v>43420</v>
      </c>
      <c r="H7" s="4">
        <v>43433</v>
      </c>
      <c r="I7">
        <f t="shared" si="0"/>
        <v>13</v>
      </c>
      <c r="J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V7">
        <f>VLOOKUP(A7,'MARGIN REQUIREMNT'!$A$3:$M$210,13,0)</f>
        <v>1.634625</v>
      </c>
    </row>
    <row r="8" spans="1:22">
      <c r="A8" t="s">
        <v>6</v>
      </c>
      <c r="B8" s="1" t="s">
        <v>210</v>
      </c>
      <c r="C8">
        <v>10</v>
      </c>
      <c r="D8" t="s">
        <v>407</v>
      </c>
      <c r="G8" s="4">
        <v>43420</v>
      </c>
      <c r="H8" s="4">
        <v>43433</v>
      </c>
      <c r="I8">
        <f t="shared" si="0"/>
        <v>13</v>
      </c>
      <c r="J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V8">
        <f>VLOOKUP(A8,'MARGIN REQUIREMNT'!$A$3:$M$210,13,0)</f>
        <v>1.634625</v>
      </c>
    </row>
    <row r="9" spans="1:22">
      <c r="A9" t="s">
        <v>7</v>
      </c>
      <c r="B9" s="1" t="s">
        <v>211</v>
      </c>
      <c r="C9">
        <v>2.5</v>
      </c>
      <c r="D9" t="s">
        <v>406</v>
      </c>
      <c r="G9" s="4">
        <v>43420</v>
      </c>
      <c r="H9" s="4">
        <v>43433</v>
      </c>
      <c r="I9">
        <f t="shared" si="0"/>
        <v>13</v>
      </c>
      <c r="J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V9">
        <f>VLOOKUP(A9,'MARGIN REQUIREMNT'!$A$3:$M$210,13,0)</f>
        <v>0.53854619999999997</v>
      </c>
    </row>
    <row r="10" spans="1:22">
      <c r="A10" t="s">
        <v>7</v>
      </c>
      <c r="B10" s="1" t="s">
        <v>211</v>
      </c>
      <c r="C10">
        <v>2.5</v>
      </c>
      <c r="D10" t="s">
        <v>407</v>
      </c>
      <c r="G10" s="4">
        <v>43420</v>
      </c>
      <c r="H10" s="4">
        <v>43433</v>
      </c>
      <c r="I10">
        <f t="shared" si="0"/>
        <v>13</v>
      </c>
      <c r="J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V10">
        <f>VLOOKUP(A10,'MARGIN REQUIREMNT'!$A$3:$M$210,13,0)</f>
        <v>0.53854619999999997</v>
      </c>
    </row>
    <row r="11" spans="1:22">
      <c r="A11" t="s">
        <v>8</v>
      </c>
      <c r="B11" s="1" t="s">
        <v>212</v>
      </c>
      <c r="C11">
        <v>20</v>
      </c>
      <c r="D11" t="s">
        <v>406</v>
      </c>
      <c r="G11" s="4">
        <v>43420</v>
      </c>
      <c r="H11" s="4">
        <v>43433</v>
      </c>
      <c r="I11">
        <f t="shared" si="0"/>
        <v>13</v>
      </c>
      <c r="J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V11">
        <f>VLOOKUP(A11,'MARGIN REQUIREMNT'!$A$3:$M$210,13,0)</f>
        <v>5.3063250000000002</v>
      </c>
    </row>
    <row r="12" spans="1:22">
      <c r="A12" t="s">
        <v>8</v>
      </c>
      <c r="B12" s="1" t="s">
        <v>212</v>
      </c>
      <c r="C12">
        <v>20</v>
      </c>
      <c r="D12" t="s">
        <v>407</v>
      </c>
      <c r="G12" s="4">
        <v>43420</v>
      </c>
      <c r="H12" s="4">
        <v>43433</v>
      </c>
      <c r="I12">
        <f t="shared" si="0"/>
        <v>13</v>
      </c>
      <c r="J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V12">
        <f>VLOOKUP(A12,'MARGIN REQUIREMNT'!$A$3:$M$210,13,0)</f>
        <v>5.3063250000000002</v>
      </c>
    </row>
    <row r="13" spans="1:22">
      <c r="A13" t="s">
        <v>9</v>
      </c>
      <c r="B13" s="1" t="s">
        <v>213</v>
      </c>
      <c r="C13">
        <v>2.5</v>
      </c>
      <c r="D13" t="s">
        <v>406</v>
      </c>
      <c r="G13" s="4">
        <v>43420</v>
      </c>
      <c r="H13" s="4">
        <v>43433</v>
      </c>
      <c r="I13">
        <f t="shared" si="0"/>
        <v>13</v>
      </c>
      <c r="J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V13">
        <f>VLOOKUP(A13,'MARGIN REQUIREMNT'!$A$3:$M$210,13,0)</f>
        <v>0.22492499999999999</v>
      </c>
    </row>
    <row r="14" spans="1:22">
      <c r="A14" t="s">
        <v>9</v>
      </c>
      <c r="B14" s="1" t="s">
        <v>213</v>
      </c>
      <c r="C14">
        <v>2.5</v>
      </c>
      <c r="D14" t="s">
        <v>407</v>
      </c>
      <c r="G14" s="4">
        <v>43420</v>
      </c>
      <c r="H14" s="4">
        <v>43433</v>
      </c>
      <c r="I14">
        <f t="shared" si="0"/>
        <v>13</v>
      </c>
      <c r="J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V14">
        <f>VLOOKUP(A14,'MARGIN REQUIREMNT'!$A$3:$M$210,13,0)</f>
        <v>0.22492499999999999</v>
      </c>
    </row>
    <row r="15" spans="1:22">
      <c r="A15" t="s">
        <v>10</v>
      </c>
      <c r="B15" s="1" t="s">
        <v>214</v>
      </c>
      <c r="C15">
        <v>20</v>
      </c>
      <c r="D15" t="s">
        <v>406</v>
      </c>
      <c r="G15" s="4">
        <v>43420</v>
      </c>
      <c r="H15" s="4">
        <v>43433</v>
      </c>
      <c r="I15">
        <f t="shared" si="0"/>
        <v>13</v>
      </c>
      <c r="J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V15">
        <f>VLOOKUP(A15,'MARGIN REQUIREMNT'!$A$3:$M$210,13,0)</f>
        <v>3.8704499999999999</v>
      </c>
    </row>
    <row r="16" spans="1:22">
      <c r="A16" t="s">
        <v>10</v>
      </c>
      <c r="B16" s="1" t="s">
        <v>214</v>
      </c>
      <c r="C16">
        <v>20</v>
      </c>
      <c r="D16" t="s">
        <v>407</v>
      </c>
      <c r="G16" s="4">
        <v>43420</v>
      </c>
      <c r="H16" s="4">
        <v>43433</v>
      </c>
      <c r="I16">
        <f t="shared" si="0"/>
        <v>13</v>
      </c>
      <c r="J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V16">
        <f>VLOOKUP(A16,'MARGIN REQUIREMNT'!$A$3:$M$210,13,0)</f>
        <v>3.8704499999999999</v>
      </c>
    </row>
    <row r="17" spans="1:22">
      <c r="A17" t="s">
        <v>11</v>
      </c>
      <c r="B17" s="1" t="s">
        <v>215</v>
      </c>
      <c r="C17">
        <v>10</v>
      </c>
      <c r="D17" t="s">
        <v>406</v>
      </c>
      <c r="G17" s="4">
        <v>43420</v>
      </c>
      <c r="H17" s="4">
        <v>43433</v>
      </c>
      <c r="I17">
        <f t="shared" si="0"/>
        <v>13</v>
      </c>
      <c r="J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V17">
        <f>VLOOKUP(A17,'MARGIN REQUIREMNT'!$A$3:$M$210,13,0)</f>
        <v>0.99914999999999998</v>
      </c>
    </row>
    <row r="18" spans="1:22">
      <c r="A18" t="s">
        <v>11</v>
      </c>
      <c r="B18" s="1" t="s">
        <v>215</v>
      </c>
      <c r="C18">
        <v>10</v>
      </c>
      <c r="D18" t="s">
        <v>407</v>
      </c>
      <c r="G18" s="4">
        <v>43420</v>
      </c>
      <c r="H18" s="4">
        <v>43433</v>
      </c>
      <c r="I18">
        <f t="shared" si="0"/>
        <v>13</v>
      </c>
      <c r="J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V18">
        <f>VLOOKUP(A18,'MARGIN REQUIREMNT'!$A$3:$M$210,13,0)</f>
        <v>0.99914999999999998</v>
      </c>
    </row>
    <row r="19" spans="1:22">
      <c r="A19" t="s">
        <v>12</v>
      </c>
      <c r="B19" s="1" t="s">
        <v>216</v>
      </c>
      <c r="C19">
        <v>20</v>
      </c>
      <c r="D19" t="s">
        <v>406</v>
      </c>
      <c r="G19" s="4">
        <v>43420</v>
      </c>
      <c r="H19" s="4">
        <v>43433</v>
      </c>
      <c r="I19">
        <f t="shared" si="0"/>
        <v>13</v>
      </c>
      <c r="J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V19">
        <f>VLOOKUP(A19,'MARGIN REQUIREMNT'!$A$3:$M$210,13,0)</f>
        <v>5.64975</v>
      </c>
    </row>
    <row r="20" spans="1:22">
      <c r="A20" t="s">
        <v>12</v>
      </c>
      <c r="B20" s="1" t="s">
        <v>216</v>
      </c>
      <c r="C20">
        <v>20</v>
      </c>
      <c r="D20" t="s">
        <v>407</v>
      </c>
      <c r="G20" s="4">
        <v>43420</v>
      </c>
      <c r="H20" s="4">
        <v>43433</v>
      </c>
      <c r="I20">
        <f t="shared" si="0"/>
        <v>13</v>
      </c>
      <c r="J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V20">
        <f>VLOOKUP(A20,'MARGIN REQUIREMNT'!$A$3:$M$210,13,0)</f>
        <v>5.64975</v>
      </c>
    </row>
    <row r="21" spans="1:22">
      <c r="A21" t="s">
        <v>13</v>
      </c>
      <c r="B21" s="1" t="s">
        <v>218</v>
      </c>
      <c r="C21">
        <v>5</v>
      </c>
      <c r="D21" t="s">
        <v>406</v>
      </c>
      <c r="G21" s="4">
        <v>43420</v>
      </c>
      <c r="H21" s="4">
        <v>43433</v>
      </c>
      <c r="I21">
        <f t="shared" si="0"/>
        <v>13</v>
      </c>
      <c r="J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V21">
        <f>VLOOKUP(A21,'MARGIN REQUIREMNT'!$A$3:$M$210,13,0)</f>
        <v>1.0824</v>
      </c>
    </row>
    <row r="22" spans="1:22">
      <c r="A22" t="s">
        <v>13</v>
      </c>
      <c r="B22" s="1" t="s">
        <v>218</v>
      </c>
      <c r="C22">
        <v>5</v>
      </c>
      <c r="D22" t="s">
        <v>407</v>
      </c>
      <c r="G22" s="4">
        <v>43420</v>
      </c>
      <c r="H22" s="4">
        <v>43433</v>
      </c>
      <c r="I22">
        <f t="shared" si="0"/>
        <v>13</v>
      </c>
      <c r="J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V22">
        <f>VLOOKUP(A22,'MARGIN REQUIREMNT'!$A$3:$M$210,13,0)</f>
        <v>1.0824</v>
      </c>
    </row>
    <row r="23" spans="1:22">
      <c r="A23" t="s">
        <v>14</v>
      </c>
      <c r="B23" s="1" t="s">
        <v>217</v>
      </c>
      <c r="C23">
        <v>10</v>
      </c>
      <c r="D23" t="s">
        <v>406</v>
      </c>
      <c r="G23" s="4">
        <v>43420</v>
      </c>
      <c r="H23" s="4">
        <v>43433</v>
      </c>
      <c r="I23">
        <f t="shared" si="0"/>
        <v>13</v>
      </c>
      <c r="J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V23">
        <f>VLOOKUP(A23,'MARGIN REQUIREMNT'!$A$3:$M$210,13,0)</f>
        <v>1.601175</v>
      </c>
    </row>
    <row r="24" spans="1:22">
      <c r="A24" t="s">
        <v>14</v>
      </c>
      <c r="B24" s="1" t="s">
        <v>217</v>
      </c>
      <c r="C24">
        <v>10</v>
      </c>
      <c r="D24" t="s">
        <v>407</v>
      </c>
      <c r="G24" s="4">
        <v>43420</v>
      </c>
      <c r="H24" s="4">
        <v>43433</v>
      </c>
      <c r="I24">
        <f t="shared" si="0"/>
        <v>13</v>
      </c>
      <c r="J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V24">
        <f>VLOOKUP(A24,'MARGIN REQUIREMNT'!$A$3:$M$210,13,0)</f>
        <v>1.601175</v>
      </c>
    </row>
    <row r="25" spans="1:22">
      <c r="A25" t="s">
        <v>15</v>
      </c>
      <c r="B25" s="1" t="s">
        <v>219</v>
      </c>
      <c r="C25">
        <v>5</v>
      </c>
      <c r="D25" t="s">
        <v>406</v>
      </c>
      <c r="G25" s="4">
        <v>43420</v>
      </c>
      <c r="H25" s="4">
        <v>43433</v>
      </c>
      <c r="I25">
        <f t="shared" si="0"/>
        <v>13</v>
      </c>
      <c r="J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V25">
        <f>VLOOKUP(A25,'MARGIN REQUIREMNT'!$A$3:$M$210,13,0)</f>
        <v>0.57735000000000003</v>
      </c>
    </row>
    <row r="26" spans="1:22">
      <c r="A26" t="s">
        <v>15</v>
      </c>
      <c r="B26" s="1" t="s">
        <v>219</v>
      </c>
      <c r="C26">
        <v>5</v>
      </c>
      <c r="D26" t="s">
        <v>407</v>
      </c>
      <c r="G26" s="4">
        <v>43420</v>
      </c>
      <c r="H26" s="4">
        <v>43433</v>
      </c>
      <c r="I26">
        <f t="shared" si="0"/>
        <v>13</v>
      </c>
      <c r="J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V26">
        <f>VLOOKUP(A26,'MARGIN REQUIREMNT'!$A$3:$M$210,13,0)</f>
        <v>0.57735000000000003</v>
      </c>
    </row>
    <row r="27" spans="1:22">
      <c r="A27" t="s">
        <v>16</v>
      </c>
      <c r="B27" s="1" t="s">
        <v>220</v>
      </c>
      <c r="C27">
        <v>20</v>
      </c>
      <c r="D27" t="s">
        <v>406</v>
      </c>
      <c r="G27" s="4">
        <v>43420</v>
      </c>
      <c r="H27" s="4">
        <v>43433</v>
      </c>
      <c r="I27">
        <f t="shared" si="0"/>
        <v>13</v>
      </c>
      <c r="J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V27">
        <f>VLOOKUP(A27,'MARGIN REQUIREMNT'!$A$3:$M$210,13,0)</f>
        <v>6.1187999999999994</v>
      </c>
    </row>
    <row r="28" spans="1:22">
      <c r="A28" t="s">
        <v>16</v>
      </c>
      <c r="B28" s="1" t="s">
        <v>220</v>
      </c>
      <c r="C28">
        <v>20</v>
      </c>
      <c r="D28" t="s">
        <v>407</v>
      </c>
      <c r="G28" s="4">
        <v>43420</v>
      </c>
      <c r="H28" s="4">
        <v>43433</v>
      </c>
      <c r="I28">
        <f t="shared" si="0"/>
        <v>13</v>
      </c>
      <c r="J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V28">
        <f>VLOOKUP(A28,'MARGIN REQUIREMNT'!$A$3:$M$210,13,0)</f>
        <v>6.1187999999999994</v>
      </c>
    </row>
    <row r="29" spans="1:22">
      <c r="A29" t="s">
        <v>17</v>
      </c>
      <c r="B29" s="1" t="s">
        <v>221</v>
      </c>
      <c r="C29">
        <v>20</v>
      </c>
      <c r="D29" t="s">
        <v>406</v>
      </c>
      <c r="G29" s="4">
        <v>43420</v>
      </c>
      <c r="H29" s="4">
        <v>43433</v>
      </c>
      <c r="I29">
        <f t="shared" si="0"/>
        <v>13</v>
      </c>
      <c r="J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V29">
        <f>VLOOKUP(A29,'MARGIN REQUIREMNT'!$A$3:$M$210,13,0)</f>
        <v>3.832125</v>
      </c>
    </row>
    <row r="30" spans="1:22">
      <c r="A30" t="s">
        <v>17</v>
      </c>
      <c r="B30" s="1" t="s">
        <v>221</v>
      </c>
      <c r="C30">
        <v>20</v>
      </c>
      <c r="D30" t="s">
        <v>407</v>
      </c>
      <c r="G30" s="4">
        <v>43420</v>
      </c>
      <c r="H30" s="4">
        <v>43433</v>
      </c>
      <c r="I30">
        <f t="shared" si="0"/>
        <v>13</v>
      </c>
      <c r="J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V30">
        <f>VLOOKUP(A30,'MARGIN REQUIREMNT'!$A$3:$M$210,13,0)</f>
        <v>3.832125</v>
      </c>
    </row>
    <row r="31" spans="1:22">
      <c r="A31" t="s">
        <v>18</v>
      </c>
      <c r="B31" s="1" t="s">
        <v>222</v>
      </c>
      <c r="C31">
        <v>10</v>
      </c>
      <c r="D31" t="s">
        <v>406</v>
      </c>
      <c r="G31" s="4">
        <v>43420</v>
      </c>
      <c r="H31" s="4">
        <v>43433</v>
      </c>
      <c r="I31">
        <f t="shared" si="0"/>
        <v>13</v>
      </c>
      <c r="J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V31">
        <f>VLOOKUP(A31,'MARGIN REQUIREMNT'!$A$3:$M$210,13,0)</f>
        <v>2.9956499999999999</v>
      </c>
    </row>
    <row r="32" spans="1:22">
      <c r="A32" t="s">
        <v>18</v>
      </c>
      <c r="B32" s="1" t="s">
        <v>222</v>
      </c>
      <c r="C32">
        <v>10</v>
      </c>
      <c r="D32" t="s">
        <v>407</v>
      </c>
      <c r="G32" s="4">
        <v>43420</v>
      </c>
      <c r="H32" s="4">
        <v>43433</v>
      </c>
      <c r="I32">
        <f t="shared" si="0"/>
        <v>13</v>
      </c>
      <c r="J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V32">
        <f>VLOOKUP(A32,'MARGIN REQUIREMNT'!$A$3:$M$210,13,0)</f>
        <v>2.9956499999999999</v>
      </c>
    </row>
    <row r="33" spans="1:22">
      <c r="A33" t="s">
        <v>19</v>
      </c>
      <c r="B33" s="1" t="s">
        <v>223</v>
      </c>
      <c r="C33">
        <v>50</v>
      </c>
      <c r="D33" t="s">
        <v>406</v>
      </c>
      <c r="G33" s="4">
        <v>43420</v>
      </c>
      <c r="H33" s="4">
        <v>43433</v>
      </c>
      <c r="I33">
        <f t="shared" si="0"/>
        <v>13</v>
      </c>
      <c r="J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V33">
        <f>VLOOKUP(A33,'MARGIN REQUIREMNT'!$A$3:$M$210,13,0)</f>
        <v>13.0312356</v>
      </c>
    </row>
    <row r="34" spans="1:22">
      <c r="A34" t="s">
        <v>19</v>
      </c>
      <c r="B34" s="1" t="s">
        <v>223</v>
      </c>
      <c r="C34">
        <v>50</v>
      </c>
      <c r="D34" t="s">
        <v>407</v>
      </c>
      <c r="G34" s="4">
        <v>43420</v>
      </c>
      <c r="H34" s="4">
        <v>43433</v>
      </c>
      <c r="I34">
        <f t="shared" si="0"/>
        <v>13</v>
      </c>
      <c r="J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V34">
        <f>VLOOKUP(A34,'MARGIN REQUIREMNT'!$A$3:$M$210,13,0)</f>
        <v>13.0312356</v>
      </c>
    </row>
    <row r="35" spans="1:22">
      <c r="A35" t="s">
        <v>20</v>
      </c>
      <c r="B35" s="1" t="s">
        <v>224</v>
      </c>
      <c r="C35">
        <v>100</v>
      </c>
      <c r="D35" t="s">
        <v>406</v>
      </c>
      <c r="G35" s="4">
        <v>43420</v>
      </c>
      <c r="H35" s="4">
        <v>43433</v>
      </c>
      <c r="I35">
        <f t="shared" si="0"/>
        <v>13</v>
      </c>
      <c r="J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V35">
        <f>VLOOKUP(A35,'MARGIN REQUIREMNT'!$A$3:$M$210,13,0)</f>
        <v>27.098085599999997</v>
      </c>
    </row>
    <row r="36" spans="1:22">
      <c r="A36" t="s">
        <v>20</v>
      </c>
      <c r="B36" s="1" t="s">
        <v>224</v>
      </c>
      <c r="C36">
        <v>100</v>
      </c>
      <c r="D36" t="s">
        <v>407</v>
      </c>
      <c r="G36" s="4">
        <v>43420</v>
      </c>
      <c r="H36" s="4">
        <v>43433</v>
      </c>
      <c r="I36">
        <f t="shared" si="0"/>
        <v>13</v>
      </c>
      <c r="J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V36">
        <f>VLOOKUP(A36,'MARGIN REQUIREMNT'!$A$3:$M$210,13,0)</f>
        <v>27.098085599999997</v>
      </c>
    </row>
    <row r="37" spans="1:22">
      <c r="A37" t="s">
        <v>21</v>
      </c>
      <c r="B37" s="1" t="s">
        <v>225</v>
      </c>
      <c r="C37">
        <v>50</v>
      </c>
      <c r="D37" t="s">
        <v>406</v>
      </c>
      <c r="G37" s="4">
        <v>43420</v>
      </c>
      <c r="H37" s="4">
        <v>43433</v>
      </c>
      <c r="I37">
        <f t="shared" si="0"/>
        <v>13</v>
      </c>
      <c r="J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V37">
        <f>VLOOKUP(A37,'MARGIN REQUIREMNT'!$A$3:$M$210,13,0)</f>
        <v>12.796109999999999</v>
      </c>
    </row>
    <row r="38" spans="1:22">
      <c r="A38" t="s">
        <v>21</v>
      </c>
      <c r="B38" s="1" t="s">
        <v>225</v>
      </c>
      <c r="C38">
        <v>50</v>
      </c>
      <c r="D38" t="s">
        <v>407</v>
      </c>
      <c r="G38" s="4">
        <v>43420</v>
      </c>
      <c r="H38" s="4">
        <v>43433</v>
      </c>
      <c r="I38">
        <f t="shared" si="0"/>
        <v>13</v>
      </c>
      <c r="J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V38">
        <f>VLOOKUP(A38,'MARGIN REQUIREMNT'!$A$3:$M$210,13,0)</f>
        <v>12.796109999999999</v>
      </c>
    </row>
    <row r="39" spans="1:22">
      <c r="A39" t="s">
        <v>22</v>
      </c>
      <c r="B39" s="1" t="s">
        <v>226</v>
      </c>
      <c r="C39">
        <v>20</v>
      </c>
      <c r="D39" t="s">
        <v>406</v>
      </c>
      <c r="G39" s="4">
        <v>43420</v>
      </c>
      <c r="H39" s="4">
        <v>43433</v>
      </c>
      <c r="I39">
        <f t="shared" si="0"/>
        <v>13</v>
      </c>
      <c r="J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V39">
        <f>VLOOKUP(A39,'MARGIN REQUIREMNT'!$A$3:$M$210,13,0)</f>
        <v>5.4512249999999991</v>
      </c>
    </row>
    <row r="40" spans="1:22">
      <c r="A40" t="s">
        <v>22</v>
      </c>
      <c r="B40" s="1" t="s">
        <v>226</v>
      </c>
      <c r="C40">
        <v>20</v>
      </c>
      <c r="D40" t="s">
        <v>407</v>
      </c>
      <c r="G40" s="4">
        <v>43420</v>
      </c>
      <c r="H40" s="4">
        <v>43433</v>
      </c>
      <c r="I40">
        <f t="shared" si="0"/>
        <v>13</v>
      </c>
      <c r="J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V40">
        <f>VLOOKUP(A40,'MARGIN REQUIREMNT'!$A$3:$M$210,13,0)</f>
        <v>5.4512249999999991</v>
      </c>
    </row>
    <row r="41" spans="1:22">
      <c r="A41" t="s">
        <v>23</v>
      </c>
      <c r="B41" s="1" t="s">
        <v>227</v>
      </c>
      <c r="C41">
        <v>5</v>
      </c>
      <c r="D41" t="s">
        <v>406</v>
      </c>
      <c r="G41" s="4">
        <v>43420</v>
      </c>
      <c r="H41" s="4">
        <v>43433</v>
      </c>
      <c r="I41">
        <f t="shared" si="0"/>
        <v>13</v>
      </c>
      <c r="J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V41">
        <f>VLOOKUP(A41,'MARGIN REQUIREMNT'!$A$3:$M$210,13,0)</f>
        <v>0.56977500000000003</v>
      </c>
    </row>
    <row r="42" spans="1:22">
      <c r="A42" t="s">
        <v>23</v>
      </c>
      <c r="B42" s="1" t="s">
        <v>227</v>
      </c>
      <c r="C42">
        <v>5</v>
      </c>
      <c r="D42" t="s">
        <v>407</v>
      </c>
      <c r="G42" s="4">
        <v>43420</v>
      </c>
      <c r="H42" s="4">
        <v>43433</v>
      </c>
      <c r="I42">
        <f t="shared" si="0"/>
        <v>13</v>
      </c>
      <c r="J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V42">
        <f>VLOOKUP(A42,'MARGIN REQUIREMNT'!$A$3:$M$210,13,0)</f>
        <v>0.56977500000000003</v>
      </c>
    </row>
    <row r="43" spans="1:22">
      <c r="A43" t="s">
        <v>24</v>
      </c>
      <c r="B43" s="1" t="s">
        <v>228</v>
      </c>
      <c r="C43">
        <v>5</v>
      </c>
      <c r="D43" t="s">
        <v>406</v>
      </c>
      <c r="G43" s="4">
        <v>43420</v>
      </c>
      <c r="H43" s="4">
        <v>43433</v>
      </c>
      <c r="I43">
        <f t="shared" si="0"/>
        <v>13</v>
      </c>
      <c r="J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V43">
        <f>VLOOKUP(A43,'MARGIN REQUIREMNT'!$A$3:$M$210,13,0)</f>
        <v>0.41332499999999994</v>
      </c>
    </row>
    <row r="44" spans="1:22">
      <c r="A44" t="s">
        <v>24</v>
      </c>
      <c r="B44" s="1" t="s">
        <v>228</v>
      </c>
      <c r="C44">
        <v>5</v>
      </c>
      <c r="D44" t="s">
        <v>407</v>
      </c>
      <c r="G44" s="4">
        <v>43420</v>
      </c>
      <c r="H44" s="4">
        <v>43433</v>
      </c>
      <c r="I44">
        <f t="shared" si="0"/>
        <v>13</v>
      </c>
      <c r="J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V44">
        <f>VLOOKUP(A44,'MARGIN REQUIREMNT'!$A$3:$M$210,13,0)</f>
        <v>0.41332499999999994</v>
      </c>
    </row>
    <row r="45" spans="1:22">
      <c r="A45" t="s">
        <v>25</v>
      </c>
      <c r="B45" s="1" t="s">
        <v>229</v>
      </c>
      <c r="C45">
        <v>20</v>
      </c>
      <c r="D45" t="s">
        <v>406</v>
      </c>
      <c r="G45" s="4">
        <v>43420</v>
      </c>
      <c r="H45" s="4">
        <v>43433</v>
      </c>
      <c r="I45">
        <f t="shared" si="0"/>
        <v>13</v>
      </c>
      <c r="J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V45">
        <f>VLOOKUP(A45,'MARGIN REQUIREMNT'!$A$3:$M$210,13,0)</f>
        <v>4.9367999999999999</v>
      </c>
    </row>
    <row r="46" spans="1:22">
      <c r="A46" t="s">
        <v>25</v>
      </c>
      <c r="B46" s="1" t="s">
        <v>229</v>
      </c>
      <c r="C46">
        <v>20</v>
      </c>
      <c r="D46" t="s">
        <v>407</v>
      </c>
      <c r="G46" s="4">
        <v>43420</v>
      </c>
      <c r="H46" s="4">
        <v>43433</v>
      </c>
      <c r="I46">
        <f t="shared" si="0"/>
        <v>13</v>
      </c>
      <c r="J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V46">
        <f>VLOOKUP(A46,'MARGIN REQUIREMNT'!$A$3:$M$210,13,0)</f>
        <v>4.9367999999999999</v>
      </c>
    </row>
    <row r="47" spans="1:22">
      <c r="A47" t="s">
        <v>26</v>
      </c>
      <c r="B47" s="1" t="s">
        <v>230</v>
      </c>
      <c r="C47">
        <v>2.5</v>
      </c>
      <c r="D47" t="s">
        <v>406</v>
      </c>
      <c r="G47" s="4">
        <v>43420</v>
      </c>
      <c r="H47" s="4">
        <v>43433</v>
      </c>
      <c r="I47">
        <f t="shared" si="0"/>
        <v>13</v>
      </c>
      <c r="J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V47">
        <f>VLOOKUP(A47,'MARGIN REQUIREMNT'!$A$3:$M$210,13,0)</f>
        <v>0.49357503030303035</v>
      </c>
    </row>
    <row r="48" spans="1:22">
      <c r="A48" t="s">
        <v>26</v>
      </c>
      <c r="B48" s="1" t="s">
        <v>230</v>
      </c>
      <c r="C48">
        <v>2.5</v>
      </c>
      <c r="D48" t="s">
        <v>407</v>
      </c>
      <c r="G48" s="4">
        <v>43420</v>
      </c>
      <c r="H48" s="4">
        <v>43433</v>
      </c>
      <c r="I48">
        <f t="shared" si="0"/>
        <v>13</v>
      </c>
      <c r="J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V48">
        <f>VLOOKUP(A48,'MARGIN REQUIREMNT'!$A$3:$M$210,13,0)</f>
        <v>0.49357503030303035</v>
      </c>
    </row>
    <row r="49" spans="1:22">
      <c r="A49" t="s">
        <v>27</v>
      </c>
      <c r="B49" s="1" t="s">
        <v>231</v>
      </c>
      <c r="C49">
        <v>20</v>
      </c>
      <c r="D49" t="s">
        <v>406</v>
      </c>
      <c r="G49" s="4">
        <v>43420</v>
      </c>
      <c r="H49" s="4">
        <v>43433</v>
      </c>
      <c r="I49">
        <f t="shared" si="0"/>
        <v>13</v>
      </c>
      <c r="J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V49">
        <f>VLOOKUP(A49,'MARGIN REQUIREMNT'!$A$3:$M$210,13,0)</f>
        <v>4.1883749999999997</v>
      </c>
    </row>
    <row r="50" spans="1:22">
      <c r="A50" t="s">
        <v>27</v>
      </c>
      <c r="B50" s="1" t="s">
        <v>231</v>
      </c>
      <c r="C50">
        <v>20</v>
      </c>
      <c r="D50" t="s">
        <v>407</v>
      </c>
      <c r="G50" s="4">
        <v>43420</v>
      </c>
      <c r="H50" s="4">
        <v>43433</v>
      </c>
      <c r="I50">
        <f t="shared" si="0"/>
        <v>13</v>
      </c>
      <c r="J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V50">
        <f>VLOOKUP(A50,'MARGIN REQUIREMNT'!$A$3:$M$210,13,0)</f>
        <v>4.1883749999999997</v>
      </c>
    </row>
    <row r="51" spans="1:22">
      <c r="A51" t="s">
        <v>28</v>
      </c>
      <c r="B51" s="1" t="s">
        <v>233</v>
      </c>
      <c r="C51">
        <v>5</v>
      </c>
      <c r="D51" t="s">
        <v>406</v>
      </c>
      <c r="G51" s="4">
        <v>43420</v>
      </c>
      <c r="H51" s="4">
        <v>43433</v>
      </c>
      <c r="I51">
        <f t="shared" si="0"/>
        <v>13</v>
      </c>
      <c r="J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V51">
        <f>VLOOKUP(A51,'MARGIN REQUIREMNT'!$A$3:$M$210,13,0)</f>
        <v>1.4917499999999999</v>
      </c>
    </row>
    <row r="52" spans="1:22">
      <c r="A52" t="s">
        <v>28</v>
      </c>
      <c r="B52" s="1" t="s">
        <v>233</v>
      </c>
      <c r="C52">
        <v>5</v>
      </c>
      <c r="D52" t="s">
        <v>407</v>
      </c>
      <c r="G52" s="4">
        <v>43420</v>
      </c>
      <c r="H52" s="4">
        <v>43433</v>
      </c>
      <c r="I52">
        <f t="shared" si="0"/>
        <v>13</v>
      </c>
      <c r="J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V52">
        <f>VLOOKUP(A52,'MARGIN REQUIREMNT'!$A$3:$M$210,13,0)</f>
        <v>1.4917499999999999</v>
      </c>
    </row>
    <row r="53" spans="1:22">
      <c r="A53" t="s">
        <v>29</v>
      </c>
      <c r="B53" s="1" t="s">
        <v>234</v>
      </c>
      <c r="C53">
        <v>10</v>
      </c>
      <c r="D53" t="s">
        <v>406</v>
      </c>
      <c r="G53" s="4">
        <v>43420</v>
      </c>
      <c r="H53" s="4">
        <v>43433</v>
      </c>
      <c r="I53">
        <f t="shared" si="0"/>
        <v>13</v>
      </c>
      <c r="J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V53">
        <f>VLOOKUP(A53,'MARGIN REQUIREMNT'!$A$3:$M$210,13,0)</f>
        <v>4.6681499999999998</v>
      </c>
    </row>
    <row r="54" spans="1:22">
      <c r="A54" t="s">
        <v>29</v>
      </c>
      <c r="B54" s="1" t="s">
        <v>234</v>
      </c>
      <c r="C54">
        <v>10</v>
      </c>
      <c r="D54" t="s">
        <v>407</v>
      </c>
      <c r="G54" s="4">
        <v>43420</v>
      </c>
      <c r="H54" s="4">
        <v>43433</v>
      </c>
      <c r="I54">
        <f t="shared" si="0"/>
        <v>13</v>
      </c>
      <c r="J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V54">
        <f>VLOOKUP(A54,'MARGIN REQUIREMNT'!$A$3:$M$210,13,0)</f>
        <v>4.6681499999999998</v>
      </c>
    </row>
    <row r="55" spans="1:22">
      <c r="A55" t="s">
        <v>30</v>
      </c>
      <c r="B55" s="1" t="s">
        <v>235</v>
      </c>
      <c r="C55">
        <v>10</v>
      </c>
      <c r="D55" t="s">
        <v>406</v>
      </c>
      <c r="G55" s="4">
        <v>43420</v>
      </c>
      <c r="H55" s="4">
        <v>43433</v>
      </c>
      <c r="I55">
        <f t="shared" si="0"/>
        <v>13</v>
      </c>
      <c r="J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V55">
        <f>VLOOKUP(A55,'MARGIN REQUIREMNT'!$A$3:$M$210,13,0)</f>
        <v>2.9755499999999997</v>
      </c>
    </row>
    <row r="56" spans="1:22">
      <c r="A56" t="s">
        <v>30</v>
      </c>
      <c r="B56" s="1" t="s">
        <v>235</v>
      </c>
      <c r="C56">
        <v>10</v>
      </c>
      <c r="D56" t="s">
        <v>407</v>
      </c>
      <c r="G56" s="4">
        <v>43420</v>
      </c>
      <c r="H56" s="4">
        <v>43433</v>
      </c>
      <c r="I56">
        <f t="shared" si="0"/>
        <v>13</v>
      </c>
      <c r="J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V56">
        <f>VLOOKUP(A56,'MARGIN REQUIREMNT'!$A$3:$M$210,13,0)</f>
        <v>2.9755499999999997</v>
      </c>
    </row>
    <row r="57" spans="1:22">
      <c r="A57" t="s">
        <v>31</v>
      </c>
      <c r="B57" s="1" t="s">
        <v>236</v>
      </c>
      <c r="C57">
        <v>10</v>
      </c>
      <c r="D57" t="s">
        <v>406</v>
      </c>
      <c r="G57" s="4">
        <v>43420</v>
      </c>
      <c r="H57" s="4">
        <v>43433</v>
      </c>
      <c r="I57">
        <f t="shared" si="0"/>
        <v>13</v>
      </c>
      <c r="J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V57">
        <f>VLOOKUP(A57,'MARGIN REQUIREMNT'!$A$3:$M$210,13,0)</f>
        <v>1.4773499999999999</v>
      </c>
    </row>
    <row r="58" spans="1:22">
      <c r="A58" t="s">
        <v>31</v>
      </c>
      <c r="B58" s="1" t="s">
        <v>236</v>
      </c>
      <c r="C58">
        <v>10</v>
      </c>
      <c r="D58" t="s">
        <v>407</v>
      </c>
      <c r="G58" s="4">
        <v>43420</v>
      </c>
      <c r="H58" s="4">
        <v>43433</v>
      </c>
      <c r="I58">
        <f t="shared" si="0"/>
        <v>13</v>
      </c>
      <c r="J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V58">
        <f>VLOOKUP(A58,'MARGIN REQUIREMNT'!$A$3:$M$210,13,0)</f>
        <v>1.4773499999999999</v>
      </c>
    </row>
    <row r="59" spans="1:22">
      <c r="A59" t="s">
        <v>32</v>
      </c>
      <c r="B59" s="1" t="s">
        <v>237</v>
      </c>
      <c r="C59">
        <v>2.5</v>
      </c>
      <c r="D59" t="s">
        <v>406</v>
      </c>
      <c r="G59" s="4">
        <v>43420</v>
      </c>
      <c r="H59" s="4">
        <v>43433</v>
      </c>
      <c r="I59">
        <f t="shared" si="0"/>
        <v>13</v>
      </c>
      <c r="J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V59">
        <f>VLOOKUP(A59,'MARGIN REQUIREMNT'!$A$3:$M$210,13,0)</f>
        <v>0.35362500000000002</v>
      </c>
    </row>
    <row r="60" spans="1:22">
      <c r="A60" t="s">
        <v>32</v>
      </c>
      <c r="B60" s="1" t="s">
        <v>237</v>
      </c>
      <c r="C60">
        <v>2.5</v>
      </c>
      <c r="D60" t="s">
        <v>407</v>
      </c>
      <c r="G60" s="4">
        <v>43420</v>
      </c>
      <c r="H60" s="4">
        <v>43433</v>
      </c>
      <c r="I60">
        <f t="shared" si="0"/>
        <v>13</v>
      </c>
      <c r="J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V60">
        <f>VLOOKUP(A60,'MARGIN REQUIREMNT'!$A$3:$M$210,13,0)</f>
        <v>0.35362500000000002</v>
      </c>
    </row>
    <row r="61" spans="1:22">
      <c r="A61" t="s">
        <v>33</v>
      </c>
      <c r="B61" s="1" t="s">
        <v>238</v>
      </c>
      <c r="C61">
        <v>10</v>
      </c>
      <c r="D61" t="s">
        <v>406</v>
      </c>
      <c r="G61" s="4">
        <v>43420</v>
      </c>
      <c r="H61" s="4">
        <v>43433</v>
      </c>
      <c r="I61">
        <f t="shared" si="0"/>
        <v>13</v>
      </c>
      <c r="J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V61">
        <f>VLOOKUP(A61,'MARGIN REQUIREMNT'!$A$3:$M$210,13,0)</f>
        <v>3.095475</v>
      </c>
    </row>
    <row r="62" spans="1:22">
      <c r="A62" t="s">
        <v>33</v>
      </c>
      <c r="B62" s="1" t="s">
        <v>238</v>
      </c>
      <c r="C62">
        <v>10</v>
      </c>
      <c r="D62" t="s">
        <v>407</v>
      </c>
      <c r="G62" s="4">
        <v>43420</v>
      </c>
      <c r="H62" s="4">
        <v>43433</v>
      </c>
      <c r="I62">
        <f t="shared" si="0"/>
        <v>13</v>
      </c>
      <c r="J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V62">
        <f>VLOOKUP(A62,'MARGIN REQUIREMNT'!$A$3:$M$210,13,0)</f>
        <v>3.095475</v>
      </c>
    </row>
    <row r="63" spans="1:22">
      <c r="A63" t="s">
        <v>35</v>
      </c>
      <c r="B63" s="1" t="s">
        <v>239</v>
      </c>
      <c r="C63">
        <v>10</v>
      </c>
      <c r="D63" t="s">
        <v>406</v>
      </c>
      <c r="G63" s="4">
        <v>43420</v>
      </c>
      <c r="H63" s="4">
        <v>43433</v>
      </c>
      <c r="I63">
        <f t="shared" si="0"/>
        <v>13</v>
      </c>
      <c r="J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V63">
        <f>VLOOKUP(A63,'MARGIN REQUIREMNT'!$A$3:$M$210,13,0)</f>
        <v>1.98855</v>
      </c>
    </row>
    <row r="64" spans="1:22">
      <c r="A64" t="s">
        <v>35</v>
      </c>
      <c r="B64" s="1" t="s">
        <v>239</v>
      </c>
      <c r="C64">
        <v>10</v>
      </c>
      <c r="D64" t="s">
        <v>407</v>
      </c>
      <c r="G64" s="4">
        <v>43420</v>
      </c>
      <c r="H64" s="4">
        <v>43433</v>
      </c>
      <c r="I64">
        <f t="shared" si="0"/>
        <v>13</v>
      </c>
      <c r="J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V64">
        <f>VLOOKUP(A64,'MARGIN REQUIREMNT'!$A$3:$M$210,13,0)</f>
        <v>1.98855</v>
      </c>
    </row>
    <row r="65" spans="1:22">
      <c r="A65" t="s">
        <v>36</v>
      </c>
      <c r="B65" s="1" t="s">
        <v>240</v>
      </c>
      <c r="C65">
        <v>100</v>
      </c>
      <c r="D65" t="s">
        <v>406</v>
      </c>
      <c r="G65" s="4">
        <v>43420</v>
      </c>
      <c r="H65" s="4">
        <v>43433</v>
      </c>
      <c r="I65">
        <f t="shared" si="0"/>
        <v>13</v>
      </c>
      <c r="J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V65">
        <f>VLOOKUP(A65,'MARGIN REQUIREMNT'!$A$3:$M$210,13,0)</f>
        <v>27.475124999999998</v>
      </c>
    </row>
    <row r="66" spans="1:22">
      <c r="A66" t="s">
        <v>36</v>
      </c>
      <c r="B66" s="1" t="s">
        <v>240</v>
      </c>
      <c r="C66">
        <v>100</v>
      </c>
      <c r="D66" t="s">
        <v>407</v>
      </c>
      <c r="G66" s="4">
        <v>43420</v>
      </c>
      <c r="H66" s="4">
        <v>43433</v>
      </c>
      <c r="I66">
        <f t="shared" ref="I66:I129" si="8">H66-G66</f>
        <v>13</v>
      </c>
      <c r="J66">
        <f t="shared" ref="J66:J129" si="9">MROUND(F66,C66)</f>
        <v>0</v>
      </c>
      <c r="M66">
        <f t="shared" ref="M66:M129" si="10">((I66/365.25)^(1/2))*(F66*L66)</f>
        <v>0</v>
      </c>
      <c r="N66">
        <f t="shared" ref="N66:N129" si="11">IF(D66="CE",F66+M66,F66-M66)</f>
        <v>0</v>
      </c>
      <c r="O66">
        <f t="shared" ref="O66:O129" si="12">IF(D66="CE",F66+M66*2,F66-M66*2)</f>
        <v>0</v>
      </c>
      <c r="P66">
        <f t="shared" ref="P66:P129" si="13">IF(D66="CE",F66+M66*3,F66-M66*3)</f>
        <v>0</v>
      </c>
      <c r="Q66">
        <f t="shared" ref="Q66:Q129" si="14">MROUND(O66,C66)</f>
        <v>0</v>
      </c>
      <c r="R66">
        <f t="shared" ref="R66:R129" si="15">MROUND(P66,C66)</f>
        <v>0</v>
      </c>
      <c r="V66">
        <f>VLOOKUP(A66,'MARGIN REQUIREMNT'!$A$3:$M$210,13,0)</f>
        <v>27.475124999999998</v>
      </c>
    </row>
    <row r="67" spans="1:22">
      <c r="A67" t="s">
        <v>37</v>
      </c>
      <c r="B67" s="1" t="s">
        <v>241</v>
      </c>
      <c r="C67">
        <v>10</v>
      </c>
      <c r="D67" t="s">
        <v>406</v>
      </c>
      <c r="G67" s="4">
        <v>43420</v>
      </c>
      <c r="H67" s="4">
        <v>43433</v>
      </c>
      <c r="I67">
        <f t="shared" si="8"/>
        <v>13</v>
      </c>
      <c r="J67">
        <f t="shared" si="9"/>
        <v>0</v>
      </c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4"/>
        <v>0</v>
      </c>
      <c r="R67">
        <f t="shared" si="15"/>
        <v>0</v>
      </c>
      <c r="V67">
        <f>VLOOKUP(A67,'MARGIN REQUIREMNT'!$A$3:$M$210,13,0)</f>
        <v>1.7582249999999999</v>
      </c>
    </row>
    <row r="68" spans="1:22">
      <c r="A68" t="s">
        <v>37</v>
      </c>
      <c r="B68" s="1" t="s">
        <v>241</v>
      </c>
      <c r="C68">
        <v>10</v>
      </c>
      <c r="D68" t="s">
        <v>407</v>
      </c>
      <c r="G68" s="4">
        <v>43420</v>
      </c>
      <c r="H68" s="4">
        <v>43433</v>
      </c>
      <c r="I68">
        <f t="shared" si="8"/>
        <v>13</v>
      </c>
      <c r="J68">
        <f t="shared" si="9"/>
        <v>0</v>
      </c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V68">
        <f>VLOOKUP(A68,'MARGIN REQUIREMNT'!$A$3:$M$210,13,0)</f>
        <v>1.7582249999999999</v>
      </c>
    </row>
    <row r="69" spans="1:22">
      <c r="A69" t="s">
        <v>38</v>
      </c>
      <c r="B69" s="1" t="s">
        <v>242</v>
      </c>
      <c r="C69">
        <v>10</v>
      </c>
      <c r="D69" t="s">
        <v>406</v>
      </c>
      <c r="G69" s="4">
        <v>43420</v>
      </c>
      <c r="H69" s="4">
        <v>43433</v>
      </c>
      <c r="I69">
        <f t="shared" si="8"/>
        <v>13</v>
      </c>
      <c r="J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V69">
        <f>VLOOKUP(A69,'MARGIN REQUIREMNT'!$A$3:$M$210,13,0)</f>
        <v>1.4567999999999999</v>
      </c>
    </row>
    <row r="70" spans="1:22">
      <c r="A70" t="s">
        <v>38</v>
      </c>
      <c r="B70" s="1" t="s">
        <v>242</v>
      </c>
      <c r="C70">
        <v>10</v>
      </c>
      <c r="D70" t="s">
        <v>407</v>
      </c>
      <c r="G70" s="4">
        <v>43420</v>
      </c>
      <c r="H70" s="4">
        <v>43433</v>
      </c>
      <c r="I70">
        <f t="shared" si="8"/>
        <v>13</v>
      </c>
      <c r="J70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V70">
        <f>VLOOKUP(A70,'MARGIN REQUIREMNT'!$A$3:$M$210,13,0)</f>
        <v>1.4567999999999999</v>
      </c>
    </row>
    <row r="71" spans="1:22">
      <c r="A71" t="s">
        <v>39</v>
      </c>
      <c r="B71" s="1" t="s">
        <v>243</v>
      </c>
      <c r="C71">
        <v>5</v>
      </c>
      <c r="D71" t="s">
        <v>406</v>
      </c>
      <c r="G71" s="4">
        <v>43420</v>
      </c>
      <c r="H71" s="4">
        <v>43433</v>
      </c>
      <c r="I71">
        <f t="shared" si="8"/>
        <v>13</v>
      </c>
      <c r="J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V71">
        <f>VLOOKUP(A71,'MARGIN REQUIREMNT'!$A$3:$M$210,13,0)</f>
        <v>1.6302000000000001</v>
      </c>
    </row>
    <row r="72" spans="1:22">
      <c r="A72" t="s">
        <v>39</v>
      </c>
      <c r="B72" s="1" t="s">
        <v>243</v>
      </c>
      <c r="C72">
        <v>5</v>
      </c>
      <c r="D72" t="s">
        <v>407</v>
      </c>
      <c r="G72" s="4">
        <v>43420</v>
      </c>
      <c r="H72" s="4">
        <v>43433</v>
      </c>
      <c r="I72">
        <f t="shared" si="8"/>
        <v>13</v>
      </c>
      <c r="J72">
        <f t="shared" si="9"/>
        <v>0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V72">
        <f>VLOOKUP(A72,'MARGIN REQUIREMNT'!$A$3:$M$210,13,0)</f>
        <v>1.6302000000000001</v>
      </c>
    </row>
    <row r="73" spans="1:22">
      <c r="A73" t="s">
        <v>40</v>
      </c>
      <c r="B73" s="1" t="s">
        <v>244</v>
      </c>
      <c r="C73">
        <v>10</v>
      </c>
      <c r="D73" t="s">
        <v>406</v>
      </c>
      <c r="G73" s="4">
        <v>43420</v>
      </c>
      <c r="H73" s="4">
        <v>43433</v>
      </c>
      <c r="I73">
        <f t="shared" si="8"/>
        <v>13</v>
      </c>
      <c r="J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V73">
        <f>VLOOKUP(A73,'MARGIN REQUIREMNT'!$A$3:$M$210,13,0)</f>
        <v>2.3438249999999998</v>
      </c>
    </row>
    <row r="74" spans="1:22">
      <c r="A74" t="s">
        <v>40</v>
      </c>
      <c r="B74" s="1" t="s">
        <v>244</v>
      </c>
      <c r="C74">
        <v>10</v>
      </c>
      <c r="D74" t="s">
        <v>407</v>
      </c>
      <c r="G74" s="4">
        <v>43420</v>
      </c>
      <c r="H74" s="4">
        <v>43433</v>
      </c>
      <c r="I74">
        <f t="shared" si="8"/>
        <v>13</v>
      </c>
      <c r="J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V74">
        <f>VLOOKUP(A74,'MARGIN REQUIREMNT'!$A$3:$M$210,13,0)</f>
        <v>2.3438249999999998</v>
      </c>
    </row>
    <row r="75" spans="1:22">
      <c r="A75" t="s">
        <v>41</v>
      </c>
      <c r="B75" s="1" t="s">
        <v>245</v>
      </c>
      <c r="C75">
        <v>5</v>
      </c>
      <c r="D75" t="s">
        <v>406</v>
      </c>
      <c r="G75" s="4">
        <v>43420</v>
      </c>
      <c r="H75" s="4">
        <v>43433</v>
      </c>
      <c r="I75">
        <f t="shared" si="8"/>
        <v>13</v>
      </c>
      <c r="J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V75">
        <f>VLOOKUP(A75,'MARGIN REQUIREMNT'!$A$3:$M$210,13,0)</f>
        <v>0.71565000000000001</v>
      </c>
    </row>
    <row r="76" spans="1:22">
      <c r="A76" t="s">
        <v>41</v>
      </c>
      <c r="B76" s="1" t="s">
        <v>245</v>
      </c>
      <c r="C76">
        <v>5</v>
      </c>
      <c r="D76" t="s">
        <v>407</v>
      </c>
      <c r="G76" s="4">
        <v>43420</v>
      </c>
      <c r="H76" s="4">
        <v>43433</v>
      </c>
      <c r="I76">
        <f t="shared" si="8"/>
        <v>13</v>
      </c>
      <c r="J76">
        <f t="shared" si="9"/>
        <v>0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V76">
        <f>VLOOKUP(A76,'MARGIN REQUIREMNT'!$A$3:$M$210,13,0)</f>
        <v>0.71565000000000001</v>
      </c>
    </row>
    <row r="77" spans="1:22">
      <c r="A77" t="s">
        <v>42</v>
      </c>
      <c r="B77" s="1" t="s">
        <v>246</v>
      </c>
      <c r="C77">
        <v>20</v>
      </c>
      <c r="D77" t="s">
        <v>406</v>
      </c>
      <c r="G77" s="4">
        <v>43420</v>
      </c>
      <c r="H77" s="4">
        <v>43433</v>
      </c>
      <c r="I77">
        <f t="shared" si="8"/>
        <v>13</v>
      </c>
      <c r="J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V77">
        <f>VLOOKUP(A77,'MARGIN REQUIREMNT'!$A$3:$M$210,13,0)</f>
        <v>5.8086754285714282</v>
      </c>
    </row>
    <row r="78" spans="1:22">
      <c r="A78" t="s">
        <v>42</v>
      </c>
      <c r="B78" s="1" t="s">
        <v>246</v>
      </c>
      <c r="C78">
        <v>20</v>
      </c>
      <c r="D78" t="s">
        <v>407</v>
      </c>
      <c r="G78" s="4">
        <v>43420</v>
      </c>
      <c r="H78" s="4">
        <v>43433</v>
      </c>
      <c r="I78">
        <f t="shared" si="8"/>
        <v>13</v>
      </c>
      <c r="J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V78">
        <f>VLOOKUP(A78,'MARGIN REQUIREMNT'!$A$3:$M$210,13,0)</f>
        <v>5.8086754285714282</v>
      </c>
    </row>
    <row r="79" spans="1:22">
      <c r="A79" t="s">
        <v>43</v>
      </c>
      <c r="B79" s="1" t="s">
        <v>247</v>
      </c>
      <c r="C79">
        <v>20</v>
      </c>
      <c r="D79" t="s">
        <v>406</v>
      </c>
      <c r="G79" s="4">
        <v>43420</v>
      </c>
      <c r="H79" s="4">
        <v>43433</v>
      </c>
      <c r="I79">
        <f t="shared" si="8"/>
        <v>13</v>
      </c>
      <c r="J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V79">
        <f>VLOOKUP(A79,'MARGIN REQUIREMNT'!$A$3:$M$210,13,0)</f>
        <v>4.1749025454545459</v>
      </c>
    </row>
    <row r="80" spans="1:22">
      <c r="A80" t="s">
        <v>43</v>
      </c>
      <c r="B80" s="1" t="s">
        <v>247</v>
      </c>
      <c r="C80">
        <v>20</v>
      </c>
      <c r="D80" t="s">
        <v>407</v>
      </c>
      <c r="G80" s="4">
        <v>43420</v>
      </c>
      <c r="H80" s="4">
        <v>43433</v>
      </c>
      <c r="I80">
        <f t="shared" si="8"/>
        <v>13</v>
      </c>
      <c r="J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V80">
        <f>VLOOKUP(A80,'MARGIN REQUIREMNT'!$A$3:$M$210,13,0)</f>
        <v>4.1749025454545459</v>
      </c>
    </row>
    <row r="81" spans="1:22">
      <c r="A81" t="s">
        <v>44</v>
      </c>
      <c r="B81" s="1" t="s">
        <v>248</v>
      </c>
      <c r="C81">
        <v>20</v>
      </c>
      <c r="D81" t="s">
        <v>406</v>
      </c>
      <c r="G81" s="4">
        <v>43420</v>
      </c>
      <c r="H81" s="4">
        <v>43433</v>
      </c>
      <c r="I81">
        <f t="shared" si="8"/>
        <v>13</v>
      </c>
      <c r="J81">
        <f t="shared" si="9"/>
        <v>0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V81">
        <f>VLOOKUP(A81,'MARGIN REQUIREMNT'!$A$3:$M$210,13,0)</f>
        <v>3.3848525454545451</v>
      </c>
    </row>
    <row r="82" spans="1:22">
      <c r="A82" t="s">
        <v>44</v>
      </c>
      <c r="B82" s="1" t="s">
        <v>248</v>
      </c>
      <c r="C82">
        <v>20</v>
      </c>
      <c r="D82" t="s">
        <v>407</v>
      </c>
      <c r="G82" s="4">
        <v>43420</v>
      </c>
      <c r="H82" s="4">
        <v>43433</v>
      </c>
      <c r="I82">
        <f t="shared" si="8"/>
        <v>13</v>
      </c>
      <c r="J82">
        <f t="shared" si="9"/>
        <v>0</v>
      </c>
      <c r="M82">
        <f t="shared" si="10"/>
        <v>0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V82">
        <f>VLOOKUP(A82,'MARGIN REQUIREMNT'!$A$3:$M$210,13,0)</f>
        <v>3.3848525454545451</v>
      </c>
    </row>
    <row r="83" spans="1:22">
      <c r="A83" t="s">
        <v>45</v>
      </c>
      <c r="B83" s="1" t="s">
        <v>249</v>
      </c>
      <c r="C83">
        <v>2.5</v>
      </c>
      <c r="D83" t="s">
        <v>406</v>
      </c>
      <c r="G83" s="4">
        <v>43420</v>
      </c>
      <c r="H83" s="4">
        <v>43433</v>
      </c>
      <c r="I83">
        <f t="shared" si="8"/>
        <v>13</v>
      </c>
      <c r="J83">
        <f t="shared" si="9"/>
        <v>0</v>
      </c>
      <c r="M83">
        <f t="shared" si="10"/>
        <v>0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V83">
        <f>VLOOKUP(A83,'MARGIN REQUIREMNT'!$A$3:$M$210,13,0)</f>
        <v>0.18533339999999998</v>
      </c>
    </row>
    <row r="84" spans="1:22">
      <c r="A84" t="s">
        <v>45</v>
      </c>
      <c r="B84" s="1" t="s">
        <v>249</v>
      </c>
      <c r="C84">
        <v>2.5</v>
      </c>
      <c r="D84" t="s">
        <v>407</v>
      </c>
      <c r="G84" s="4">
        <v>43420</v>
      </c>
      <c r="H84" s="4">
        <v>43433</v>
      </c>
      <c r="I84">
        <f t="shared" si="8"/>
        <v>13</v>
      </c>
      <c r="J84">
        <f t="shared" si="9"/>
        <v>0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5"/>
        <v>0</v>
      </c>
      <c r="V84">
        <f>VLOOKUP(A84,'MARGIN REQUIREMNT'!$A$3:$M$210,13,0)</f>
        <v>0.18533339999999998</v>
      </c>
    </row>
    <row r="85" spans="1:22">
      <c r="A85" t="s">
        <v>48</v>
      </c>
      <c r="B85" s="1" t="s">
        <v>284</v>
      </c>
      <c r="C85">
        <v>10</v>
      </c>
      <c r="D85" t="s">
        <v>406</v>
      </c>
      <c r="G85" s="4">
        <v>43420</v>
      </c>
      <c r="H85" s="4">
        <v>43433</v>
      </c>
      <c r="I85">
        <f t="shared" si="8"/>
        <v>13</v>
      </c>
      <c r="J85">
        <f t="shared" si="9"/>
        <v>0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>
        <f t="shared" si="15"/>
        <v>0</v>
      </c>
      <c r="V85">
        <f>VLOOKUP(A85,'MARGIN REQUIREMNT'!$A$3:$M$210,13,0)</f>
        <v>2.9772750000000001</v>
      </c>
    </row>
    <row r="86" spans="1:22">
      <c r="A86" t="s">
        <v>48</v>
      </c>
      <c r="B86" s="1" t="s">
        <v>284</v>
      </c>
      <c r="C86">
        <v>10</v>
      </c>
      <c r="D86" t="s">
        <v>407</v>
      </c>
      <c r="G86" s="4">
        <v>43420</v>
      </c>
      <c r="H86" s="4">
        <v>43433</v>
      </c>
      <c r="I86">
        <f t="shared" si="8"/>
        <v>13</v>
      </c>
      <c r="J86">
        <f t="shared" si="9"/>
        <v>0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0</v>
      </c>
      <c r="V86">
        <f>VLOOKUP(A86,'MARGIN REQUIREMNT'!$A$3:$M$210,13,0)</f>
        <v>2.9772750000000001</v>
      </c>
    </row>
    <row r="87" spans="1:22">
      <c r="A87" t="s">
        <v>49</v>
      </c>
      <c r="B87" s="1" t="s">
        <v>283</v>
      </c>
      <c r="C87">
        <v>5</v>
      </c>
      <c r="D87" t="s">
        <v>406</v>
      </c>
      <c r="G87" s="4">
        <v>43420</v>
      </c>
      <c r="H87" s="4">
        <v>43433</v>
      </c>
      <c r="I87">
        <f t="shared" si="8"/>
        <v>13</v>
      </c>
      <c r="J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0</v>
      </c>
      <c r="V87">
        <f>VLOOKUP(A87,'MARGIN REQUIREMNT'!$A$3:$M$210,13,0)</f>
        <v>1.2830999999999999</v>
      </c>
    </row>
    <row r="88" spans="1:22">
      <c r="A88" t="s">
        <v>49</v>
      </c>
      <c r="B88" s="1" t="s">
        <v>283</v>
      </c>
      <c r="C88">
        <v>5</v>
      </c>
      <c r="D88" t="s">
        <v>407</v>
      </c>
      <c r="G88" s="4">
        <v>43420</v>
      </c>
      <c r="H88" s="4">
        <v>43433</v>
      </c>
      <c r="I88">
        <f t="shared" si="8"/>
        <v>13</v>
      </c>
      <c r="J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  <c r="V88">
        <f>VLOOKUP(A88,'MARGIN REQUIREMNT'!$A$3:$M$210,13,0)</f>
        <v>1.2830999999999999</v>
      </c>
    </row>
    <row r="89" spans="1:22">
      <c r="A89" t="s">
        <v>50</v>
      </c>
      <c r="B89" s="1" t="s">
        <v>388</v>
      </c>
      <c r="C89">
        <v>20</v>
      </c>
      <c r="D89" t="s">
        <v>406</v>
      </c>
      <c r="G89" s="4">
        <v>43420</v>
      </c>
      <c r="H89" s="4">
        <v>43433</v>
      </c>
      <c r="I89">
        <f t="shared" si="8"/>
        <v>13</v>
      </c>
      <c r="J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  <c r="V89">
        <f>VLOOKUP(A89,'MARGIN REQUIREMNT'!$A$3:$M$210,13,0)</f>
        <v>5.4250499999999997</v>
      </c>
    </row>
    <row r="90" spans="1:22">
      <c r="A90" t="s">
        <v>50</v>
      </c>
      <c r="B90" s="1" t="s">
        <v>388</v>
      </c>
      <c r="C90">
        <v>20</v>
      </c>
      <c r="D90" t="s">
        <v>407</v>
      </c>
      <c r="G90" s="4">
        <v>43420</v>
      </c>
      <c r="H90" s="4">
        <v>43433</v>
      </c>
      <c r="I90">
        <f t="shared" si="8"/>
        <v>13</v>
      </c>
      <c r="J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0</v>
      </c>
      <c r="V90">
        <f>VLOOKUP(A90,'MARGIN REQUIREMNT'!$A$3:$M$210,13,0)</f>
        <v>5.4250499999999997</v>
      </c>
    </row>
    <row r="91" spans="1:22">
      <c r="A91" t="s">
        <v>52</v>
      </c>
      <c r="B91" s="1" t="s">
        <v>282</v>
      </c>
      <c r="C91">
        <v>20</v>
      </c>
      <c r="D91" t="s">
        <v>406</v>
      </c>
      <c r="G91" s="4">
        <v>43420</v>
      </c>
      <c r="H91" s="4">
        <v>43433</v>
      </c>
      <c r="I91">
        <f t="shared" si="8"/>
        <v>13</v>
      </c>
      <c r="J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  <c r="V91">
        <f>VLOOKUP(A91,'MARGIN REQUIREMNT'!$A$3:$M$210,13,0)</f>
        <v>3.770775</v>
      </c>
    </row>
    <row r="92" spans="1:22">
      <c r="A92" t="s">
        <v>52</v>
      </c>
      <c r="B92" s="1" t="s">
        <v>282</v>
      </c>
      <c r="C92">
        <v>20</v>
      </c>
      <c r="D92" t="s">
        <v>407</v>
      </c>
      <c r="G92" s="4">
        <v>43420</v>
      </c>
      <c r="H92" s="4">
        <v>43433</v>
      </c>
      <c r="I92">
        <f t="shared" si="8"/>
        <v>13</v>
      </c>
      <c r="J92">
        <f t="shared" si="9"/>
        <v>0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0</v>
      </c>
      <c r="V92">
        <f>VLOOKUP(A92,'MARGIN REQUIREMNT'!$A$3:$M$210,13,0)</f>
        <v>3.770775</v>
      </c>
    </row>
    <row r="93" spans="1:22">
      <c r="A93" t="s">
        <v>52</v>
      </c>
      <c r="B93" s="1" t="s">
        <v>282</v>
      </c>
      <c r="C93">
        <v>20</v>
      </c>
      <c r="D93" t="s">
        <v>406</v>
      </c>
      <c r="G93" s="4">
        <v>43420</v>
      </c>
      <c r="H93" s="4">
        <v>43433</v>
      </c>
      <c r="I93">
        <f t="shared" si="8"/>
        <v>13</v>
      </c>
      <c r="J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0</v>
      </c>
      <c r="V93">
        <f>VLOOKUP(A93,'MARGIN REQUIREMNT'!$A$3:$M$210,13,0)</f>
        <v>3.770775</v>
      </c>
    </row>
    <row r="94" spans="1:22">
      <c r="A94" t="s">
        <v>52</v>
      </c>
      <c r="B94" s="1" t="s">
        <v>282</v>
      </c>
      <c r="C94">
        <v>20</v>
      </c>
      <c r="D94" t="s">
        <v>407</v>
      </c>
      <c r="G94" s="4">
        <v>43420</v>
      </c>
      <c r="H94" s="4">
        <v>43433</v>
      </c>
      <c r="I94">
        <f t="shared" si="8"/>
        <v>13</v>
      </c>
      <c r="J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0</v>
      </c>
      <c r="V94">
        <f>VLOOKUP(A94,'MARGIN REQUIREMNT'!$A$3:$M$210,13,0)</f>
        <v>3.770775</v>
      </c>
    </row>
    <row r="95" spans="1:22">
      <c r="A95" t="s">
        <v>53</v>
      </c>
      <c r="B95" s="1" t="s">
        <v>353</v>
      </c>
      <c r="C95">
        <v>10</v>
      </c>
      <c r="D95" t="s">
        <v>406</v>
      </c>
      <c r="G95" s="4">
        <v>43420</v>
      </c>
      <c r="H95" s="4">
        <v>43433</v>
      </c>
      <c r="I95">
        <f t="shared" si="8"/>
        <v>13</v>
      </c>
      <c r="J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0</v>
      </c>
      <c r="V95">
        <f>VLOOKUP(A95,'MARGIN REQUIREMNT'!$A$3:$M$210,13,0)</f>
        <v>1.8105119999999999</v>
      </c>
    </row>
    <row r="96" spans="1:22">
      <c r="A96" t="s">
        <v>53</v>
      </c>
      <c r="B96" s="1" t="s">
        <v>353</v>
      </c>
      <c r="C96">
        <v>10</v>
      </c>
      <c r="D96" t="s">
        <v>407</v>
      </c>
      <c r="G96" s="4">
        <v>43420</v>
      </c>
      <c r="H96" s="4">
        <v>43433</v>
      </c>
      <c r="I96">
        <f t="shared" si="8"/>
        <v>13</v>
      </c>
      <c r="J96">
        <f t="shared" si="9"/>
        <v>0</v>
      </c>
      <c r="M96">
        <f t="shared" si="10"/>
        <v>0</v>
      </c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0</v>
      </c>
      <c r="V96">
        <f>VLOOKUP(A96,'MARGIN REQUIREMNT'!$A$3:$M$210,13,0)</f>
        <v>1.8105119999999999</v>
      </c>
    </row>
    <row r="97" spans="1:22">
      <c r="A97" t="s">
        <v>56</v>
      </c>
      <c r="B97" s="1" t="s">
        <v>288</v>
      </c>
      <c r="C97">
        <v>10</v>
      </c>
      <c r="D97" t="s">
        <v>406</v>
      </c>
      <c r="G97" s="4">
        <v>43420</v>
      </c>
      <c r="H97" s="4">
        <v>43433</v>
      </c>
      <c r="I97">
        <f t="shared" si="8"/>
        <v>13</v>
      </c>
      <c r="J97">
        <f t="shared" si="9"/>
        <v>0</v>
      </c>
      <c r="M97">
        <f t="shared" si="10"/>
        <v>0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  <c r="V97">
        <f>VLOOKUP(A97,'MARGIN REQUIREMNT'!$A$3:$M$210,13,0)</f>
        <v>3.8170511999999999</v>
      </c>
    </row>
    <row r="98" spans="1:22">
      <c r="A98" t="s">
        <v>56</v>
      </c>
      <c r="B98" s="1" t="s">
        <v>288</v>
      </c>
      <c r="C98">
        <v>10</v>
      </c>
      <c r="D98" t="s">
        <v>407</v>
      </c>
      <c r="G98" s="4">
        <v>43420</v>
      </c>
      <c r="H98" s="4">
        <v>43433</v>
      </c>
      <c r="I98">
        <f t="shared" si="8"/>
        <v>13</v>
      </c>
      <c r="J98">
        <f t="shared" si="9"/>
        <v>0</v>
      </c>
      <c r="M98">
        <f t="shared" si="10"/>
        <v>0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  <c r="V98">
        <f>VLOOKUP(A98,'MARGIN REQUIREMNT'!$A$3:$M$210,13,0)</f>
        <v>3.8170511999999999</v>
      </c>
    </row>
    <row r="99" spans="1:22">
      <c r="A99" t="s">
        <v>57</v>
      </c>
      <c r="B99" s="1" t="s">
        <v>354</v>
      </c>
      <c r="C99">
        <v>1</v>
      </c>
      <c r="D99" t="s">
        <v>406</v>
      </c>
      <c r="G99" s="4">
        <v>43420</v>
      </c>
      <c r="H99" s="4">
        <v>43433</v>
      </c>
      <c r="I99">
        <f t="shared" si="8"/>
        <v>13</v>
      </c>
      <c r="J99">
        <f t="shared" si="9"/>
        <v>0</v>
      </c>
      <c r="M99">
        <f t="shared" si="10"/>
        <v>0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V99">
        <f>VLOOKUP(A99,'MARGIN REQUIREMNT'!$A$3:$M$210,13,0)</f>
        <v>0.31769999999999998</v>
      </c>
    </row>
    <row r="100" spans="1:22">
      <c r="A100" t="s">
        <v>57</v>
      </c>
      <c r="B100" s="1" t="s">
        <v>354</v>
      </c>
      <c r="C100">
        <v>1</v>
      </c>
      <c r="D100" t="s">
        <v>407</v>
      </c>
      <c r="G100" s="4">
        <v>43420</v>
      </c>
      <c r="H100" s="4">
        <v>43433</v>
      </c>
      <c r="I100">
        <f t="shared" si="8"/>
        <v>13</v>
      </c>
      <c r="J100">
        <f t="shared" si="9"/>
        <v>0</v>
      </c>
      <c r="M100">
        <f t="shared" si="10"/>
        <v>0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0</v>
      </c>
      <c r="V100">
        <f>VLOOKUP(A100,'MARGIN REQUIREMNT'!$A$3:$M$210,13,0)</f>
        <v>0.31769999999999998</v>
      </c>
    </row>
    <row r="101" spans="1:22">
      <c r="A101" t="s">
        <v>58</v>
      </c>
      <c r="B101" s="1" t="s">
        <v>289</v>
      </c>
      <c r="C101">
        <v>20</v>
      </c>
      <c r="D101" t="s">
        <v>406</v>
      </c>
      <c r="G101" s="4">
        <v>43420</v>
      </c>
      <c r="H101" s="4">
        <v>43433</v>
      </c>
      <c r="I101">
        <f t="shared" si="8"/>
        <v>13</v>
      </c>
      <c r="J101">
        <f t="shared" si="9"/>
        <v>0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  <c r="V101">
        <f>VLOOKUP(A101,'MARGIN REQUIREMNT'!$A$3:$M$210,13,0)</f>
        <v>7.8866250000000004</v>
      </c>
    </row>
    <row r="102" spans="1:22">
      <c r="A102" t="s">
        <v>58</v>
      </c>
      <c r="B102" s="1" t="s">
        <v>289</v>
      </c>
      <c r="C102">
        <v>20</v>
      </c>
      <c r="D102" t="s">
        <v>407</v>
      </c>
      <c r="G102" s="4">
        <v>43420</v>
      </c>
      <c r="H102" s="4">
        <v>43433</v>
      </c>
      <c r="I102">
        <f t="shared" si="8"/>
        <v>13</v>
      </c>
      <c r="J102">
        <f t="shared" si="9"/>
        <v>0</v>
      </c>
      <c r="M102">
        <f t="shared" si="10"/>
        <v>0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0</v>
      </c>
      <c r="V102">
        <f>VLOOKUP(A102,'MARGIN REQUIREMNT'!$A$3:$M$210,13,0)</f>
        <v>7.8866250000000004</v>
      </c>
    </row>
    <row r="103" spans="1:22">
      <c r="A103" t="s">
        <v>59</v>
      </c>
      <c r="B103" s="1" t="s">
        <v>285</v>
      </c>
      <c r="C103">
        <v>5</v>
      </c>
      <c r="D103" t="s">
        <v>406</v>
      </c>
      <c r="G103" s="4">
        <v>43420</v>
      </c>
      <c r="H103" s="4">
        <v>43433</v>
      </c>
      <c r="I103">
        <f t="shared" si="8"/>
        <v>13</v>
      </c>
      <c r="J103">
        <f t="shared" si="9"/>
        <v>0</v>
      </c>
      <c r="M103">
        <f t="shared" si="10"/>
        <v>0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V103">
        <f>VLOOKUP(A103,'MARGIN REQUIREMNT'!$A$3:$M$210,13,0)</f>
        <v>0.92295000000000005</v>
      </c>
    </row>
    <row r="104" spans="1:22">
      <c r="A104" t="s">
        <v>59</v>
      </c>
      <c r="B104" s="1" t="s">
        <v>285</v>
      </c>
      <c r="C104">
        <v>5</v>
      </c>
      <c r="D104" t="s">
        <v>407</v>
      </c>
      <c r="G104" s="4">
        <v>43420</v>
      </c>
      <c r="H104" s="4">
        <v>43433</v>
      </c>
      <c r="I104">
        <f t="shared" si="8"/>
        <v>13</v>
      </c>
      <c r="J104">
        <f t="shared" si="9"/>
        <v>0</v>
      </c>
      <c r="M104">
        <f t="shared" si="10"/>
        <v>0</v>
      </c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V104">
        <f>VLOOKUP(A104,'MARGIN REQUIREMNT'!$A$3:$M$210,13,0)</f>
        <v>0.92295000000000005</v>
      </c>
    </row>
    <row r="105" spans="1:22">
      <c r="A105" t="s">
        <v>60</v>
      </c>
      <c r="B105" s="1" t="s">
        <v>281</v>
      </c>
      <c r="C105">
        <v>50</v>
      </c>
      <c r="D105" t="s">
        <v>406</v>
      </c>
      <c r="G105" s="4">
        <v>43420</v>
      </c>
      <c r="H105" s="4">
        <v>43433</v>
      </c>
      <c r="I105">
        <f t="shared" si="8"/>
        <v>13</v>
      </c>
      <c r="J105">
        <f t="shared" si="9"/>
        <v>0</v>
      </c>
      <c r="M105">
        <f t="shared" si="10"/>
        <v>0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V105">
        <f>VLOOKUP(A105,'MARGIN REQUIREMNT'!$A$3:$M$210,13,0)</f>
        <v>11.87961</v>
      </c>
    </row>
    <row r="106" spans="1:22">
      <c r="A106" t="s">
        <v>60</v>
      </c>
      <c r="B106" s="1" t="s">
        <v>281</v>
      </c>
      <c r="C106">
        <v>50</v>
      </c>
      <c r="D106" t="s">
        <v>407</v>
      </c>
      <c r="G106" s="4">
        <v>43420</v>
      </c>
      <c r="H106" s="4">
        <v>43433</v>
      </c>
      <c r="I106">
        <f t="shared" si="8"/>
        <v>13</v>
      </c>
      <c r="J106">
        <f t="shared" si="9"/>
        <v>0</v>
      </c>
      <c r="M106">
        <f t="shared" si="10"/>
        <v>0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V106">
        <f>VLOOKUP(A106,'MARGIN REQUIREMNT'!$A$3:$M$210,13,0)</f>
        <v>11.87961</v>
      </c>
    </row>
    <row r="107" spans="1:22">
      <c r="A107" t="s">
        <v>61</v>
      </c>
      <c r="B107" s="1" t="s">
        <v>355</v>
      </c>
      <c r="C107">
        <v>500</v>
      </c>
      <c r="D107" t="s">
        <v>406</v>
      </c>
      <c r="G107" s="4">
        <v>43420</v>
      </c>
      <c r="H107" s="4">
        <v>43433</v>
      </c>
      <c r="I107">
        <f t="shared" si="8"/>
        <v>13</v>
      </c>
      <c r="J107">
        <f t="shared" si="9"/>
        <v>0</v>
      </c>
      <c r="M107">
        <f t="shared" si="10"/>
        <v>0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V107">
        <f>VLOOKUP(A107,'MARGIN REQUIREMNT'!$A$3:$M$210,13,0)</f>
        <v>111.15112799999999</v>
      </c>
    </row>
    <row r="108" spans="1:22">
      <c r="A108" t="s">
        <v>61</v>
      </c>
      <c r="B108" s="1" t="s">
        <v>355</v>
      </c>
      <c r="C108">
        <v>500</v>
      </c>
      <c r="D108" t="s">
        <v>407</v>
      </c>
      <c r="G108" s="4">
        <v>43420</v>
      </c>
      <c r="H108" s="4">
        <v>43433</v>
      </c>
      <c r="I108">
        <f t="shared" si="8"/>
        <v>13</v>
      </c>
      <c r="J108">
        <f t="shared" si="9"/>
        <v>0</v>
      </c>
      <c r="M108">
        <f t="shared" si="10"/>
        <v>0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V108">
        <f>VLOOKUP(A108,'MARGIN REQUIREMNT'!$A$3:$M$210,13,0)</f>
        <v>111.15112799999999</v>
      </c>
    </row>
    <row r="109" spans="1:22">
      <c r="A109" t="s">
        <v>62</v>
      </c>
      <c r="B109" s="1" t="s">
        <v>356</v>
      </c>
      <c r="C109">
        <v>5</v>
      </c>
      <c r="D109" t="s">
        <v>406</v>
      </c>
      <c r="G109" s="4">
        <v>43420</v>
      </c>
      <c r="H109" s="4">
        <v>43433</v>
      </c>
      <c r="I109">
        <f t="shared" si="8"/>
        <v>13</v>
      </c>
      <c r="J109">
        <f t="shared" si="9"/>
        <v>0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V109">
        <f>VLOOKUP(A109,'MARGIN REQUIREMNT'!$A$3:$M$210,13,0)</f>
        <v>0.58815000000000006</v>
      </c>
    </row>
    <row r="110" spans="1:22">
      <c r="A110" t="s">
        <v>62</v>
      </c>
      <c r="B110" s="1" t="s">
        <v>356</v>
      </c>
      <c r="C110">
        <v>5</v>
      </c>
      <c r="D110" t="s">
        <v>407</v>
      </c>
      <c r="G110" s="4">
        <v>43420</v>
      </c>
      <c r="H110" s="4">
        <v>43433</v>
      </c>
      <c r="I110">
        <f t="shared" si="8"/>
        <v>13</v>
      </c>
      <c r="J110">
        <f t="shared" si="9"/>
        <v>0</v>
      </c>
      <c r="M110">
        <f t="shared" si="10"/>
        <v>0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V110">
        <f>VLOOKUP(A110,'MARGIN REQUIREMNT'!$A$3:$M$210,13,0)</f>
        <v>0.58815000000000006</v>
      </c>
    </row>
    <row r="111" spans="1:22">
      <c r="A111" t="s">
        <v>63</v>
      </c>
      <c r="B111" s="1" t="s">
        <v>250</v>
      </c>
      <c r="C111">
        <v>5</v>
      </c>
      <c r="D111" t="s">
        <v>406</v>
      </c>
      <c r="G111" s="4">
        <v>43420</v>
      </c>
      <c r="H111" s="4">
        <v>43433</v>
      </c>
      <c r="I111">
        <f t="shared" si="8"/>
        <v>13</v>
      </c>
      <c r="J111">
        <f t="shared" si="9"/>
        <v>0</v>
      </c>
      <c r="M111">
        <f t="shared" si="10"/>
        <v>0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V111">
        <f>VLOOKUP(A111,'MARGIN REQUIREMNT'!$A$3:$M$210,13,0)</f>
        <v>1.1084213999999999</v>
      </c>
    </row>
    <row r="112" spans="1:22">
      <c r="A112" t="s">
        <v>63</v>
      </c>
      <c r="B112" s="1" t="s">
        <v>250</v>
      </c>
      <c r="C112">
        <v>2.5</v>
      </c>
      <c r="D112" t="s">
        <v>407</v>
      </c>
      <c r="G112" s="4">
        <v>43420</v>
      </c>
      <c r="H112" s="4">
        <v>43433</v>
      </c>
      <c r="I112">
        <f t="shared" si="8"/>
        <v>13</v>
      </c>
      <c r="J112">
        <f t="shared" si="9"/>
        <v>0</v>
      </c>
      <c r="M112">
        <f t="shared" si="10"/>
        <v>0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V112">
        <f>VLOOKUP(A112,'MARGIN REQUIREMNT'!$A$3:$M$210,13,0)</f>
        <v>1.1084213999999999</v>
      </c>
    </row>
    <row r="113" spans="1:22">
      <c r="A113" t="s">
        <v>63</v>
      </c>
      <c r="B113" s="1" t="s">
        <v>250</v>
      </c>
      <c r="C113">
        <v>5</v>
      </c>
      <c r="D113" t="s">
        <v>406</v>
      </c>
      <c r="G113" s="4">
        <v>43420</v>
      </c>
      <c r="H113" s="4">
        <v>43433</v>
      </c>
      <c r="I113">
        <f t="shared" si="8"/>
        <v>13</v>
      </c>
      <c r="J113">
        <f t="shared" si="9"/>
        <v>0</v>
      </c>
      <c r="M113">
        <f t="shared" si="10"/>
        <v>0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V113">
        <f>VLOOKUP(A113,'MARGIN REQUIREMNT'!$A$3:$M$210,13,0)</f>
        <v>1.1084213999999999</v>
      </c>
    </row>
    <row r="114" spans="1:22">
      <c r="A114" t="s">
        <v>63</v>
      </c>
      <c r="B114" s="1" t="s">
        <v>250</v>
      </c>
      <c r="C114">
        <v>2.5</v>
      </c>
      <c r="D114" t="s">
        <v>407</v>
      </c>
      <c r="G114" s="4">
        <v>43420</v>
      </c>
      <c r="H114" s="4">
        <v>43433</v>
      </c>
      <c r="I114">
        <f t="shared" si="8"/>
        <v>13</v>
      </c>
      <c r="J114">
        <f t="shared" si="9"/>
        <v>0</v>
      </c>
      <c r="M114">
        <f t="shared" si="10"/>
        <v>0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V114">
        <f>VLOOKUP(A114,'MARGIN REQUIREMNT'!$A$3:$M$210,13,0)</f>
        <v>1.1084213999999999</v>
      </c>
    </row>
    <row r="115" spans="1:22">
      <c r="A115" t="s">
        <v>64</v>
      </c>
      <c r="B115" s="1" t="s">
        <v>304</v>
      </c>
      <c r="C115">
        <v>20</v>
      </c>
      <c r="D115" t="s">
        <v>406</v>
      </c>
      <c r="G115" s="4">
        <v>43420</v>
      </c>
      <c r="H115" s="4">
        <v>43433</v>
      </c>
      <c r="I115">
        <f t="shared" si="8"/>
        <v>13</v>
      </c>
      <c r="J115">
        <f t="shared" si="9"/>
        <v>0</v>
      </c>
      <c r="M115">
        <f t="shared" si="10"/>
        <v>0</v>
      </c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0</v>
      </c>
      <c r="V115">
        <f>VLOOKUP(A115,'MARGIN REQUIREMNT'!$A$3:$M$210,13,0)</f>
        <v>3.6075750000000002</v>
      </c>
    </row>
    <row r="116" spans="1:22">
      <c r="A116" t="s">
        <v>64</v>
      </c>
      <c r="B116" s="1" t="s">
        <v>304</v>
      </c>
      <c r="C116">
        <v>20</v>
      </c>
      <c r="D116" t="s">
        <v>407</v>
      </c>
      <c r="G116" s="4">
        <v>43420</v>
      </c>
      <c r="H116" s="4">
        <v>43433</v>
      </c>
      <c r="I116">
        <f t="shared" si="8"/>
        <v>13</v>
      </c>
      <c r="J116">
        <f t="shared" si="9"/>
        <v>0</v>
      </c>
      <c r="M116">
        <f t="shared" si="10"/>
        <v>0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0</v>
      </c>
      <c r="V116">
        <f>VLOOKUP(A116,'MARGIN REQUIREMNT'!$A$3:$M$210,13,0)</f>
        <v>3.6075750000000002</v>
      </c>
    </row>
    <row r="117" spans="1:22">
      <c r="A117" t="s">
        <v>65</v>
      </c>
      <c r="B117" s="1" t="s">
        <v>389</v>
      </c>
      <c r="C117">
        <v>5</v>
      </c>
      <c r="D117" t="s">
        <v>406</v>
      </c>
      <c r="G117" s="4">
        <v>43420</v>
      </c>
      <c r="H117" s="4">
        <v>43433</v>
      </c>
      <c r="I117">
        <f t="shared" si="8"/>
        <v>13</v>
      </c>
      <c r="J117">
        <f t="shared" si="9"/>
        <v>0</v>
      </c>
      <c r="M117">
        <f t="shared" si="10"/>
        <v>0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V117">
        <f>VLOOKUP(A117,'MARGIN REQUIREMNT'!$A$3:$M$210,13,0)</f>
        <v>1.2395999999999998</v>
      </c>
    </row>
    <row r="118" spans="1:22">
      <c r="A118" t="s">
        <v>65</v>
      </c>
      <c r="B118" s="1" t="s">
        <v>389</v>
      </c>
      <c r="C118">
        <v>5</v>
      </c>
      <c r="D118" t="s">
        <v>407</v>
      </c>
      <c r="G118" s="4">
        <v>43420</v>
      </c>
      <c r="H118" s="4">
        <v>43433</v>
      </c>
      <c r="I118">
        <f t="shared" si="8"/>
        <v>13</v>
      </c>
      <c r="J118">
        <f t="shared" si="9"/>
        <v>0</v>
      </c>
      <c r="M118">
        <f t="shared" si="10"/>
        <v>0</v>
      </c>
      <c r="N118">
        <f t="shared" si="11"/>
        <v>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0</v>
      </c>
      <c r="V118">
        <f>VLOOKUP(A118,'MARGIN REQUIREMNT'!$A$3:$M$210,13,0)</f>
        <v>1.2395999999999998</v>
      </c>
    </row>
    <row r="119" spans="1:22">
      <c r="A119" t="s">
        <v>66</v>
      </c>
      <c r="B119" s="1" t="s">
        <v>293</v>
      </c>
      <c r="C119">
        <v>5</v>
      </c>
      <c r="D119" t="s">
        <v>406</v>
      </c>
      <c r="G119" s="4">
        <v>43420</v>
      </c>
      <c r="H119" s="4">
        <v>43433</v>
      </c>
      <c r="I119">
        <f t="shared" si="8"/>
        <v>13</v>
      </c>
      <c r="J119">
        <f t="shared" si="9"/>
        <v>0</v>
      </c>
      <c r="M119">
        <f t="shared" si="10"/>
        <v>0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0</v>
      </c>
      <c r="V119">
        <f>VLOOKUP(A119,'MARGIN REQUIREMNT'!$A$3:$M$210,13,0)</f>
        <v>0.40387499999999998</v>
      </c>
    </row>
    <row r="120" spans="1:22">
      <c r="A120" t="s">
        <v>66</v>
      </c>
      <c r="B120" s="1" t="s">
        <v>293</v>
      </c>
      <c r="C120">
        <v>5</v>
      </c>
      <c r="D120" t="s">
        <v>407</v>
      </c>
      <c r="G120" s="4">
        <v>43420</v>
      </c>
      <c r="H120" s="4">
        <v>43433</v>
      </c>
      <c r="I120">
        <f t="shared" si="8"/>
        <v>13</v>
      </c>
      <c r="J120">
        <f t="shared" si="9"/>
        <v>0</v>
      </c>
      <c r="M120">
        <f t="shared" si="10"/>
        <v>0</v>
      </c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>
        <f t="shared" si="15"/>
        <v>0</v>
      </c>
      <c r="V120">
        <f>VLOOKUP(A120,'MARGIN REQUIREMNT'!$A$3:$M$210,13,0)</f>
        <v>0.40387499999999998</v>
      </c>
    </row>
    <row r="121" spans="1:22">
      <c r="A121" t="s">
        <v>67</v>
      </c>
      <c r="B121" s="1" t="s">
        <v>357</v>
      </c>
      <c r="C121">
        <v>10</v>
      </c>
      <c r="D121" t="s">
        <v>406</v>
      </c>
      <c r="G121" s="4">
        <v>43420</v>
      </c>
      <c r="H121" s="4">
        <v>43433</v>
      </c>
      <c r="I121">
        <f t="shared" si="8"/>
        <v>13</v>
      </c>
      <c r="J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0</v>
      </c>
      <c r="V121">
        <f>VLOOKUP(A121,'MARGIN REQUIREMNT'!$A$3:$M$210,13,0)</f>
        <v>1.8127505061867266</v>
      </c>
    </row>
    <row r="122" spans="1:22">
      <c r="A122" t="s">
        <v>67</v>
      </c>
      <c r="B122" s="1" t="s">
        <v>357</v>
      </c>
      <c r="C122">
        <v>10</v>
      </c>
      <c r="D122" t="s">
        <v>407</v>
      </c>
      <c r="G122" s="4">
        <v>43420</v>
      </c>
      <c r="H122" s="4">
        <v>43433</v>
      </c>
      <c r="I122">
        <f t="shared" si="8"/>
        <v>13</v>
      </c>
      <c r="J122">
        <f t="shared" si="9"/>
        <v>0</v>
      </c>
      <c r="M122">
        <f t="shared" si="10"/>
        <v>0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0</v>
      </c>
      <c r="V122">
        <f>VLOOKUP(A122,'MARGIN REQUIREMNT'!$A$3:$M$210,13,0)</f>
        <v>1.8127505061867266</v>
      </c>
    </row>
    <row r="123" spans="1:22">
      <c r="A123" t="s">
        <v>68</v>
      </c>
      <c r="B123" s="1" t="s">
        <v>280</v>
      </c>
      <c r="C123">
        <v>10</v>
      </c>
      <c r="D123" t="s">
        <v>406</v>
      </c>
      <c r="G123" s="4">
        <v>43420</v>
      </c>
      <c r="H123" s="4">
        <v>43433</v>
      </c>
      <c r="I123">
        <f t="shared" si="8"/>
        <v>13</v>
      </c>
      <c r="J123">
        <f t="shared" si="9"/>
        <v>0</v>
      </c>
      <c r="M123">
        <f t="shared" si="10"/>
        <v>0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V123">
        <f>VLOOKUP(A123,'MARGIN REQUIREMNT'!$A$3:$M$210,13,0)</f>
        <v>3.0690749999999998</v>
      </c>
    </row>
    <row r="124" spans="1:22">
      <c r="A124" t="s">
        <v>68</v>
      </c>
      <c r="B124" s="1" t="s">
        <v>280</v>
      </c>
      <c r="C124">
        <v>10</v>
      </c>
      <c r="D124" t="s">
        <v>407</v>
      </c>
      <c r="G124" s="4">
        <v>43420</v>
      </c>
      <c r="H124" s="4">
        <v>43433</v>
      </c>
      <c r="I124">
        <f t="shared" si="8"/>
        <v>13</v>
      </c>
      <c r="J124">
        <f t="shared" si="9"/>
        <v>0</v>
      </c>
      <c r="M124">
        <f t="shared" si="10"/>
        <v>0</v>
      </c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0</v>
      </c>
      <c r="V124">
        <f>VLOOKUP(A124,'MARGIN REQUIREMNT'!$A$3:$M$210,13,0)</f>
        <v>3.0690749999999998</v>
      </c>
    </row>
    <row r="125" spans="1:22">
      <c r="A125" t="s">
        <v>68</v>
      </c>
      <c r="B125" s="1" t="s">
        <v>280</v>
      </c>
      <c r="C125">
        <v>10</v>
      </c>
      <c r="D125" t="s">
        <v>406</v>
      </c>
      <c r="G125" s="4">
        <v>43420</v>
      </c>
      <c r="H125" s="4">
        <v>43433</v>
      </c>
      <c r="I125">
        <f t="shared" si="8"/>
        <v>13</v>
      </c>
      <c r="J125">
        <f t="shared" si="9"/>
        <v>0</v>
      </c>
      <c r="M125">
        <f t="shared" si="10"/>
        <v>0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V125">
        <f>VLOOKUP(A125,'MARGIN REQUIREMNT'!$A$3:$M$210,13,0)</f>
        <v>3.0690749999999998</v>
      </c>
    </row>
    <row r="126" spans="1:22">
      <c r="A126" t="s">
        <v>68</v>
      </c>
      <c r="B126" s="1" t="s">
        <v>280</v>
      </c>
      <c r="C126">
        <v>10</v>
      </c>
      <c r="D126" t="s">
        <v>407</v>
      </c>
      <c r="G126" s="4">
        <v>43420</v>
      </c>
      <c r="H126" s="4">
        <v>43433</v>
      </c>
      <c r="I126">
        <f t="shared" si="8"/>
        <v>13</v>
      </c>
      <c r="J126">
        <f t="shared" si="9"/>
        <v>0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V126">
        <f>VLOOKUP(A126,'MARGIN REQUIREMNT'!$A$3:$M$210,13,0)</f>
        <v>3.0690749999999998</v>
      </c>
    </row>
    <row r="127" spans="1:22">
      <c r="A127" t="s">
        <v>69</v>
      </c>
      <c r="B127" s="1" t="s">
        <v>358</v>
      </c>
      <c r="C127">
        <v>1</v>
      </c>
      <c r="D127" t="s">
        <v>406</v>
      </c>
      <c r="G127" s="4">
        <v>43420</v>
      </c>
      <c r="H127" s="4">
        <v>43433</v>
      </c>
      <c r="I127">
        <f t="shared" si="8"/>
        <v>13</v>
      </c>
      <c r="J127">
        <f t="shared" si="9"/>
        <v>0</v>
      </c>
      <c r="M127">
        <f t="shared" si="10"/>
        <v>0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V127">
        <f>VLOOKUP(A127,'MARGIN REQUIREMNT'!$A$3:$M$210,13,0)</f>
        <v>8.3099999999999993E-2</v>
      </c>
    </row>
    <row r="128" spans="1:22">
      <c r="A128" t="s">
        <v>69</v>
      </c>
      <c r="B128" s="1" t="s">
        <v>358</v>
      </c>
      <c r="C128">
        <v>1</v>
      </c>
      <c r="D128" t="s">
        <v>407</v>
      </c>
      <c r="G128" s="4">
        <v>43420</v>
      </c>
      <c r="H128" s="4">
        <v>43433</v>
      </c>
      <c r="I128">
        <f t="shared" si="8"/>
        <v>13</v>
      </c>
      <c r="J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V128">
        <f>VLOOKUP(A128,'MARGIN REQUIREMNT'!$A$3:$M$210,13,0)</f>
        <v>8.3099999999999993E-2</v>
      </c>
    </row>
    <row r="129" spans="1:22">
      <c r="A129" t="s">
        <v>70</v>
      </c>
      <c r="B129" s="1" t="s">
        <v>359</v>
      </c>
      <c r="C129">
        <v>20</v>
      </c>
      <c r="D129" t="s">
        <v>406</v>
      </c>
      <c r="G129" s="4">
        <v>43420</v>
      </c>
      <c r="H129" s="4">
        <v>43433</v>
      </c>
      <c r="I129">
        <f t="shared" si="8"/>
        <v>13</v>
      </c>
      <c r="J129">
        <f t="shared" si="9"/>
        <v>0</v>
      </c>
      <c r="M129">
        <f t="shared" si="10"/>
        <v>0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V129">
        <f>VLOOKUP(A129,'MARGIN REQUIREMNT'!$A$3:$M$210,13,0)</f>
        <v>3.8831250000000002</v>
      </c>
    </row>
    <row r="130" spans="1:22">
      <c r="A130" t="s">
        <v>70</v>
      </c>
      <c r="B130" s="1" t="s">
        <v>359</v>
      </c>
      <c r="C130">
        <v>20</v>
      </c>
      <c r="D130" t="s">
        <v>407</v>
      </c>
      <c r="G130" s="4">
        <v>43420</v>
      </c>
      <c r="H130" s="4">
        <v>43433</v>
      </c>
      <c r="I130">
        <f t="shared" ref="I130:I193" si="16">H130-G130</f>
        <v>13</v>
      </c>
      <c r="J130">
        <f t="shared" ref="J130:J193" si="17">MROUND(F130,C130)</f>
        <v>0</v>
      </c>
      <c r="M130">
        <f t="shared" ref="M130:M193" si="18">((I130/365.25)^(1/2))*(F130*L130)</f>
        <v>0</v>
      </c>
      <c r="N130">
        <f t="shared" ref="N130:N193" si="19">IF(D130="CE",F130+M130,F130-M130)</f>
        <v>0</v>
      </c>
      <c r="O130">
        <f t="shared" ref="O130:O193" si="20">IF(D130="CE",F130+M130*2,F130-M130*2)</f>
        <v>0</v>
      </c>
      <c r="P130">
        <f t="shared" ref="P130:P193" si="21">IF(D130="CE",F130+M130*3,F130-M130*3)</f>
        <v>0</v>
      </c>
      <c r="Q130">
        <f t="shared" ref="Q130:Q193" si="22">MROUND(O130,C130)</f>
        <v>0</v>
      </c>
      <c r="R130">
        <f t="shared" ref="R130:R193" si="23">MROUND(P130,C130)</f>
        <v>0</v>
      </c>
      <c r="V130">
        <f>VLOOKUP(A130,'MARGIN REQUIREMNT'!$A$3:$M$210,13,0)</f>
        <v>3.8831250000000002</v>
      </c>
    </row>
    <row r="131" spans="1:22">
      <c r="A131" t="s">
        <v>71</v>
      </c>
      <c r="B131" s="1" t="s">
        <v>360</v>
      </c>
      <c r="C131">
        <v>20</v>
      </c>
      <c r="D131" t="s">
        <v>406</v>
      </c>
      <c r="G131" s="4">
        <v>43420</v>
      </c>
      <c r="H131" s="4">
        <v>43433</v>
      </c>
      <c r="I131">
        <f t="shared" si="16"/>
        <v>13</v>
      </c>
      <c r="J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>
        <f t="shared" si="22"/>
        <v>0</v>
      </c>
      <c r="R131">
        <f t="shared" si="23"/>
        <v>0</v>
      </c>
      <c r="V131">
        <f>VLOOKUP(A131,'MARGIN REQUIREMNT'!$A$3:$M$210,13,0)</f>
        <v>3.4978500000000001</v>
      </c>
    </row>
    <row r="132" spans="1:22">
      <c r="A132" t="s">
        <v>71</v>
      </c>
      <c r="B132" s="1" t="s">
        <v>360</v>
      </c>
      <c r="C132">
        <v>20</v>
      </c>
      <c r="D132" t="s">
        <v>407</v>
      </c>
      <c r="G132" s="4">
        <v>43420</v>
      </c>
      <c r="H132" s="4">
        <v>43433</v>
      </c>
      <c r="I132">
        <f t="shared" si="16"/>
        <v>13</v>
      </c>
      <c r="J132">
        <f t="shared" si="17"/>
        <v>0</v>
      </c>
      <c r="M132">
        <f t="shared" si="18"/>
        <v>0</v>
      </c>
      <c r="N132">
        <f t="shared" si="19"/>
        <v>0</v>
      </c>
      <c r="O132">
        <f t="shared" si="20"/>
        <v>0</v>
      </c>
      <c r="P132">
        <f t="shared" si="21"/>
        <v>0</v>
      </c>
      <c r="Q132">
        <f t="shared" si="22"/>
        <v>0</v>
      </c>
      <c r="R132">
        <f t="shared" si="23"/>
        <v>0</v>
      </c>
      <c r="V132">
        <f>VLOOKUP(A132,'MARGIN REQUIREMNT'!$A$3:$M$210,13,0)</f>
        <v>3.4978500000000001</v>
      </c>
    </row>
    <row r="133" spans="1:22">
      <c r="A133" t="s">
        <v>72</v>
      </c>
      <c r="B133" s="1" t="s">
        <v>287</v>
      </c>
      <c r="C133">
        <v>10</v>
      </c>
      <c r="D133" t="s">
        <v>406</v>
      </c>
      <c r="G133" s="4">
        <v>43420</v>
      </c>
      <c r="H133" s="4">
        <v>43433</v>
      </c>
      <c r="I133">
        <f t="shared" si="16"/>
        <v>13</v>
      </c>
      <c r="J133">
        <f t="shared" si="17"/>
        <v>0</v>
      </c>
      <c r="M133">
        <f t="shared" si="18"/>
        <v>0</v>
      </c>
      <c r="N133">
        <f t="shared" si="19"/>
        <v>0</v>
      </c>
      <c r="O133">
        <f t="shared" si="20"/>
        <v>0</v>
      </c>
      <c r="P133">
        <f t="shared" si="21"/>
        <v>0</v>
      </c>
      <c r="Q133">
        <f t="shared" si="22"/>
        <v>0</v>
      </c>
      <c r="R133">
        <f t="shared" si="23"/>
        <v>0</v>
      </c>
      <c r="V133">
        <f>VLOOKUP(A133,'MARGIN REQUIREMNT'!$A$3:$M$210,13,0)</f>
        <v>2.34165</v>
      </c>
    </row>
    <row r="134" spans="1:22">
      <c r="A134" t="s">
        <v>72</v>
      </c>
      <c r="B134" s="1" t="s">
        <v>287</v>
      </c>
      <c r="C134">
        <v>10</v>
      </c>
      <c r="D134" t="s">
        <v>407</v>
      </c>
      <c r="G134" s="4">
        <v>43420</v>
      </c>
      <c r="H134" s="4">
        <v>43433</v>
      </c>
      <c r="I134">
        <f t="shared" si="16"/>
        <v>13</v>
      </c>
      <c r="J134">
        <f t="shared" si="17"/>
        <v>0</v>
      </c>
      <c r="M134">
        <f t="shared" si="18"/>
        <v>0</v>
      </c>
      <c r="N134">
        <f t="shared" si="19"/>
        <v>0</v>
      </c>
      <c r="O134">
        <f t="shared" si="20"/>
        <v>0</v>
      </c>
      <c r="P134">
        <f t="shared" si="21"/>
        <v>0</v>
      </c>
      <c r="Q134">
        <f t="shared" si="22"/>
        <v>0</v>
      </c>
      <c r="R134">
        <f t="shared" si="23"/>
        <v>0</v>
      </c>
      <c r="V134">
        <f>VLOOKUP(A134,'MARGIN REQUIREMNT'!$A$3:$M$210,13,0)</f>
        <v>2.34165</v>
      </c>
    </row>
    <row r="135" spans="1:22">
      <c r="A135" t="s">
        <v>73</v>
      </c>
      <c r="B135" s="1" t="s">
        <v>286</v>
      </c>
      <c r="C135">
        <v>5</v>
      </c>
      <c r="D135" t="s">
        <v>406</v>
      </c>
      <c r="G135" s="4">
        <v>43420</v>
      </c>
      <c r="H135" s="4">
        <v>43433</v>
      </c>
      <c r="I135">
        <f t="shared" si="16"/>
        <v>13</v>
      </c>
      <c r="J135">
        <f t="shared" si="17"/>
        <v>0</v>
      </c>
      <c r="M135">
        <f t="shared" si="18"/>
        <v>0</v>
      </c>
      <c r="N135">
        <f t="shared" si="19"/>
        <v>0</v>
      </c>
      <c r="O135">
        <f t="shared" si="20"/>
        <v>0</v>
      </c>
      <c r="P135">
        <f t="shared" si="21"/>
        <v>0</v>
      </c>
      <c r="Q135">
        <f t="shared" si="22"/>
        <v>0</v>
      </c>
      <c r="R135">
        <f t="shared" si="23"/>
        <v>0</v>
      </c>
      <c r="V135">
        <f>VLOOKUP(A135,'MARGIN REQUIREMNT'!$A$3:$M$210,13,0)</f>
        <v>0.52885739999999992</v>
      </c>
    </row>
    <row r="136" spans="1:22">
      <c r="A136" t="s">
        <v>73</v>
      </c>
      <c r="B136" s="1" t="s">
        <v>286</v>
      </c>
      <c r="C136">
        <v>5</v>
      </c>
      <c r="D136" t="s">
        <v>407</v>
      </c>
      <c r="G136" s="4">
        <v>43420</v>
      </c>
      <c r="H136" s="4">
        <v>43433</v>
      </c>
      <c r="I136">
        <f t="shared" si="16"/>
        <v>13</v>
      </c>
      <c r="J136">
        <f t="shared" si="17"/>
        <v>0</v>
      </c>
      <c r="M136">
        <f t="shared" si="18"/>
        <v>0</v>
      </c>
      <c r="N136">
        <f t="shared" si="19"/>
        <v>0</v>
      </c>
      <c r="O136">
        <f t="shared" si="20"/>
        <v>0</v>
      </c>
      <c r="P136">
        <f t="shared" si="21"/>
        <v>0</v>
      </c>
      <c r="Q136">
        <f t="shared" si="22"/>
        <v>0</v>
      </c>
      <c r="R136">
        <f t="shared" si="23"/>
        <v>0</v>
      </c>
      <c r="V136">
        <f>VLOOKUP(A136,'MARGIN REQUIREMNT'!$A$3:$M$210,13,0)</f>
        <v>0.52885739999999992</v>
      </c>
    </row>
    <row r="137" spans="1:22">
      <c r="A137" t="s">
        <v>74</v>
      </c>
      <c r="B137" s="1" t="s">
        <v>292</v>
      </c>
      <c r="C137">
        <v>20</v>
      </c>
      <c r="D137" t="s">
        <v>406</v>
      </c>
      <c r="G137" s="4">
        <v>43420</v>
      </c>
      <c r="H137" s="4">
        <v>43433</v>
      </c>
      <c r="I137">
        <f t="shared" si="16"/>
        <v>13</v>
      </c>
      <c r="J137">
        <f t="shared" si="17"/>
        <v>0</v>
      </c>
      <c r="M137">
        <f t="shared" si="18"/>
        <v>0</v>
      </c>
      <c r="N137">
        <f t="shared" si="19"/>
        <v>0</v>
      </c>
      <c r="O137">
        <f t="shared" si="20"/>
        <v>0</v>
      </c>
      <c r="P137">
        <f t="shared" si="21"/>
        <v>0</v>
      </c>
      <c r="Q137">
        <f t="shared" si="22"/>
        <v>0</v>
      </c>
      <c r="R137">
        <f t="shared" si="23"/>
        <v>0</v>
      </c>
      <c r="V137">
        <f>VLOOKUP(A137,'MARGIN REQUIREMNT'!$A$3:$M$210,13,0)</f>
        <v>4.1570251999999996</v>
      </c>
    </row>
    <row r="138" spans="1:22">
      <c r="A138" t="s">
        <v>74</v>
      </c>
      <c r="B138" s="1" t="s">
        <v>292</v>
      </c>
      <c r="C138">
        <v>20</v>
      </c>
      <c r="D138" t="s">
        <v>407</v>
      </c>
      <c r="G138" s="4">
        <v>43420</v>
      </c>
      <c r="H138" s="4">
        <v>43433</v>
      </c>
      <c r="I138">
        <f t="shared" si="16"/>
        <v>13</v>
      </c>
      <c r="J138">
        <f t="shared" si="17"/>
        <v>0</v>
      </c>
      <c r="M138">
        <f t="shared" si="18"/>
        <v>0</v>
      </c>
      <c r="N138">
        <f t="shared" si="19"/>
        <v>0</v>
      </c>
      <c r="O138">
        <f t="shared" si="20"/>
        <v>0</v>
      </c>
      <c r="P138">
        <f t="shared" si="21"/>
        <v>0</v>
      </c>
      <c r="Q138">
        <f t="shared" si="22"/>
        <v>0</v>
      </c>
      <c r="R138">
        <f t="shared" si="23"/>
        <v>0</v>
      </c>
      <c r="V138">
        <f>VLOOKUP(A138,'MARGIN REQUIREMNT'!$A$3:$M$210,13,0)</f>
        <v>4.1570251999999996</v>
      </c>
    </row>
    <row r="139" spans="1:22">
      <c r="A139" t="s">
        <v>75</v>
      </c>
      <c r="B139" s="1" t="s">
        <v>361</v>
      </c>
      <c r="C139">
        <v>5</v>
      </c>
      <c r="D139" t="s">
        <v>406</v>
      </c>
      <c r="G139" s="4">
        <v>43420</v>
      </c>
      <c r="H139" s="4">
        <v>43433</v>
      </c>
      <c r="I139">
        <f t="shared" si="16"/>
        <v>13</v>
      </c>
      <c r="J139">
        <f t="shared" si="17"/>
        <v>0</v>
      </c>
      <c r="M139">
        <f t="shared" si="18"/>
        <v>0</v>
      </c>
      <c r="N139">
        <f t="shared" si="19"/>
        <v>0</v>
      </c>
      <c r="O139">
        <f t="shared" si="20"/>
        <v>0</v>
      </c>
      <c r="P139">
        <f t="shared" si="21"/>
        <v>0</v>
      </c>
      <c r="Q139">
        <f t="shared" si="22"/>
        <v>0</v>
      </c>
      <c r="R139">
        <f t="shared" si="23"/>
        <v>0</v>
      </c>
      <c r="V139">
        <f>VLOOKUP(A139,'MARGIN REQUIREMNT'!$A$3:$M$210,13,0)</f>
        <v>0.57974999999999999</v>
      </c>
    </row>
    <row r="140" spans="1:22">
      <c r="A140" t="s">
        <v>75</v>
      </c>
      <c r="B140" s="1" t="s">
        <v>361</v>
      </c>
      <c r="C140">
        <v>5</v>
      </c>
      <c r="D140" t="s">
        <v>407</v>
      </c>
      <c r="G140" s="4">
        <v>43420</v>
      </c>
      <c r="H140" s="4">
        <v>43433</v>
      </c>
      <c r="I140">
        <f t="shared" si="16"/>
        <v>13</v>
      </c>
      <c r="J140">
        <f t="shared" si="17"/>
        <v>0</v>
      </c>
      <c r="M140">
        <f t="shared" si="18"/>
        <v>0</v>
      </c>
      <c r="N140">
        <f t="shared" si="19"/>
        <v>0</v>
      </c>
      <c r="O140">
        <f t="shared" si="20"/>
        <v>0</v>
      </c>
      <c r="P140">
        <f t="shared" si="21"/>
        <v>0</v>
      </c>
      <c r="Q140">
        <f t="shared" si="22"/>
        <v>0</v>
      </c>
      <c r="R140">
        <f t="shared" si="23"/>
        <v>0</v>
      </c>
      <c r="V140">
        <f>VLOOKUP(A140,'MARGIN REQUIREMNT'!$A$3:$M$210,13,0)</f>
        <v>0.57974999999999999</v>
      </c>
    </row>
    <row r="141" spans="1:22">
      <c r="A141" t="s">
        <v>76</v>
      </c>
      <c r="B141" s="1" t="s">
        <v>291</v>
      </c>
      <c r="C141">
        <v>10</v>
      </c>
      <c r="D141" t="s">
        <v>406</v>
      </c>
      <c r="G141" s="4">
        <v>43420</v>
      </c>
      <c r="H141" s="4">
        <v>43433</v>
      </c>
      <c r="I141">
        <f t="shared" si="16"/>
        <v>13</v>
      </c>
      <c r="J141">
        <f t="shared" si="17"/>
        <v>0</v>
      </c>
      <c r="M141">
        <f t="shared" si="18"/>
        <v>0</v>
      </c>
      <c r="N141">
        <f t="shared" si="19"/>
        <v>0</v>
      </c>
      <c r="O141">
        <f t="shared" si="20"/>
        <v>0</v>
      </c>
      <c r="P141">
        <f t="shared" si="21"/>
        <v>0</v>
      </c>
      <c r="Q141">
        <f t="shared" si="22"/>
        <v>0</v>
      </c>
      <c r="R141">
        <f t="shared" si="23"/>
        <v>0</v>
      </c>
      <c r="V141">
        <f>VLOOKUP(A141,'MARGIN REQUIREMNT'!$A$3:$M$210,13,0)</f>
        <v>3.1700999999999997</v>
      </c>
    </row>
    <row r="142" spans="1:22">
      <c r="A142" t="s">
        <v>76</v>
      </c>
      <c r="B142" s="1" t="s">
        <v>291</v>
      </c>
      <c r="C142">
        <v>10</v>
      </c>
      <c r="D142" t="s">
        <v>407</v>
      </c>
      <c r="G142" s="4">
        <v>43420</v>
      </c>
      <c r="H142" s="4">
        <v>43433</v>
      </c>
      <c r="I142">
        <f t="shared" si="16"/>
        <v>13</v>
      </c>
      <c r="J142">
        <f t="shared" si="17"/>
        <v>0</v>
      </c>
      <c r="M142">
        <f t="shared" si="18"/>
        <v>0</v>
      </c>
      <c r="N142">
        <f t="shared" si="19"/>
        <v>0</v>
      </c>
      <c r="O142">
        <f t="shared" si="20"/>
        <v>0</v>
      </c>
      <c r="P142">
        <f t="shared" si="21"/>
        <v>0</v>
      </c>
      <c r="Q142">
        <f t="shared" si="22"/>
        <v>0</v>
      </c>
      <c r="R142">
        <f t="shared" si="23"/>
        <v>0</v>
      </c>
      <c r="V142">
        <f>VLOOKUP(A142,'MARGIN REQUIREMNT'!$A$3:$M$210,13,0)</f>
        <v>3.1700999999999997</v>
      </c>
    </row>
    <row r="143" spans="1:22">
      <c r="A143" t="s">
        <v>77</v>
      </c>
      <c r="B143" s="1" t="s">
        <v>308</v>
      </c>
      <c r="C143">
        <v>1</v>
      </c>
      <c r="D143" t="s">
        <v>406</v>
      </c>
      <c r="G143" s="4">
        <v>43420</v>
      </c>
      <c r="H143" s="4">
        <v>43433</v>
      </c>
      <c r="I143">
        <f t="shared" si="16"/>
        <v>13</v>
      </c>
      <c r="J143">
        <f t="shared" si="17"/>
        <v>0</v>
      </c>
      <c r="M143">
        <f t="shared" si="18"/>
        <v>0</v>
      </c>
      <c r="N143">
        <f t="shared" si="19"/>
        <v>0</v>
      </c>
      <c r="O143">
        <f t="shared" si="20"/>
        <v>0</v>
      </c>
      <c r="P143">
        <f t="shared" si="21"/>
        <v>0</v>
      </c>
      <c r="Q143">
        <f t="shared" si="22"/>
        <v>0</v>
      </c>
      <c r="R143">
        <f t="shared" si="23"/>
        <v>0</v>
      </c>
      <c r="V143">
        <f>VLOOKUP(A143,'MARGIN REQUIREMNT'!$A$3:$M$210,13,0)</f>
        <v>0.10204139999999999</v>
      </c>
    </row>
    <row r="144" spans="1:22">
      <c r="A144" t="s">
        <v>77</v>
      </c>
      <c r="B144" s="1" t="s">
        <v>308</v>
      </c>
      <c r="C144">
        <v>1</v>
      </c>
      <c r="D144" t="s">
        <v>407</v>
      </c>
      <c r="G144" s="4">
        <v>43420</v>
      </c>
      <c r="H144" s="4">
        <v>43433</v>
      </c>
      <c r="I144">
        <f t="shared" si="16"/>
        <v>13</v>
      </c>
      <c r="J144">
        <f t="shared" si="17"/>
        <v>0</v>
      </c>
      <c r="M144">
        <f t="shared" si="18"/>
        <v>0</v>
      </c>
      <c r="N144">
        <f t="shared" si="19"/>
        <v>0</v>
      </c>
      <c r="O144">
        <f t="shared" si="20"/>
        <v>0</v>
      </c>
      <c r="P144">
        <f t="shared" si="21"/>
        <v>0</v>
      </c>
      <c r="Q144">
        <f t="shared" si="22"/>
        <v>0</v>
      </c>
      <c r="R144">
        <f t="shared" si="23"/>
        <v>0</v>
      </c>
      <c r="V144">
        <f>VLOOKUP(A144,'MARGIN REQUIREMNT'!$A$3:$M$210,13,0)</f>
        <v>0.10204139999999999</v>
      </c>
    </row>
    <row r="145" spans="1:22">
      <c r="A145" t="s">
        <v>78</v>
      </c>
      <c r="B145" s="1" t="s">
        <v>279</v>
      </c>
      <c r="C145">
        <v>20</v>
      </c>
      <c r="D145" t="s">
        <v>406</v>
      </c>
      <c r="G145" s="4">
        <v>43420</v>
      </c>
      <c r="H145" s="4">
        <v>43433</v>
      </c>
      <c r="I145">
        <f t="shared" si="16"/>
        <v>13</v>
      </c>
      <c r="J145">
        <f t="shared" si="17"/>
        <v>0</v>
      </c>
      <c r="M145">
        <f t="shared" si="18"/>
        <v>0</v>
      </c>
      <c r="N145">
        <f t="shared" si="19"/>
        <v>0</v>
      </c>
      <c r="O145">
        <f t="shared" si="20"/>
        <v>0</v>
      </c>
      <c r="P145">
        <f t="shared" si="21"/>
        <v>0</v>
      </c>
      <c r="Q145">
        <f t="shared" si="22"/>
        <v>0</v>
      </c>
      <c r="R145">
        <f t="shared" si="23"/>
        <v>0</v>
      </c>
      <c r="V145">
        <f>VLOOKUP(A145,'MARGIN REQUIREMNT'!$A$3:$M$210,13,0)</f>
        <v>4.9238249999999999</v>
      </c>
    </row>
    <row r="146" spans="1:22">
      <c r="A146" t="s">
        <v>78</v>
      </c>
      <c r="B146" s="1" t="s">
        <v>279</v>
      </c>
      <c r="C146">
        <v>20</v>
      </c>
      <c r="D146" t="s">
        <v>407</v>
      </c>
      <c r="G146" s="4">
        <v>43420</v>
      </c>
      <c r="H146" s="4">
        <v>43433</v>
      </c>
      <c r="I146">
        <f t="shared" si="16"/>
        <v>13</v>
      </c>
      <c r="J146">
        <f t="shared" si="17"/>
        <v>0</v>
      </c>
      <c r="M146">
        <f t="shared" si="18"/>
        <v>0</v>
      </c>
      <c r="N146">
        <f t="shared" si="19"/>
        <v>0</v>
      </c>
      <c r="O146">
        <f t="shared" si="20"/>
        <v>0</v>
      </c>
      <c r="P146">
        <f t="shared" si="21"/>
        <v>0</v>
      </c>
      <c r="Q146">
        <f t="shared" si="22"/>
        <v>0</v>
      </c>
      <c r="R146">
        <f t="shared" si="23"/>
        <v>0</v>
      </c>
      <c r="V146">
        <f>VLOOKUP(A146,'MARGIN REQUIREMNT'!$A$3:$M$210,13,0)</f>
        <v>4.9238249999999999</v>
      </c>
    </row>
    <row r="147" spans="1:22">
      <c r="A147" t="s">
        <v>79</v>
      </c>
      <c r="B147" s="1" t="s">
        <v>290</v>
      </c>
      <c r="C147">
        <v>20</v>
      </c>
      <c r="D147" t="s">
        <v>406</v>
      </c>
      <c r="G147" s="4">
        <v>43420</v>
      </c>
      <c r="H147" s="4">
        <v>43433</v>
      </c>
      <c r="I147">
        <f t="shared" si="16"/>
        <v>13</v>
      </c>
      <c r="J147">
        <f t="shared" si="17"/>
        <v>0</v>
      </c>
      <c r="M147">
        <f t="shared" si="18"/>
        <v>0</v>
      </c>
      <c r="N147">
        <f t="shared" si="19"/>
        <v>0</v>
      </c>
      <c r="O147">
        <f t="shared" si="20"/>
        <v>0</v>
      </c>
      <c r="P147">
        <f t="shared" si="21"/>
        <v>0</v>
      </c>
      <c r="Q147">
        <f t="shared" si="22"/>
        <v>0</v>
      </c>
      <c r="R147">
        <f t="shared" si="23"/>
        <v>0</v>
      </c>
      <c r="V147">
        <f>VLOOKUP(A147,'MARGIN REQUIREMNT'!$A$3:$M$210,13,0)</f>
        <v>8.9375999999999998</v>
      </c>
    </row>
    <row r="148" spans="1:22">
      <c r="A148" t="s">
        <v>79</v>
      </c>
      <c r="B148" s="1" t="s">
        <v>290</v>
      </c>
      <c r="C148">
        <v>20</v>
      </c>
      <c r="D148" t="s">
        <v>407</v>
      </c>
      <c r="G148" s="4">
        <v>43420</v>
      </c>
      <c r="H148" s="4">
        <v>43433</v>
      </c>
      <c r="I148">
        <f t="shared" si="16"/>
        <v>13</v>
      </c>
      <c r="J148">
        <f t="shared" si="17"/>
        <v>0</v>
      </c>
      <c r="M148">
        <f t="shared" si="18"/>
        <v>0</v>
      </c>
      <c r="N148">
        <f t="shared" si="19"/>
        <v>0</v>
      </c>
      <c r="O148">
        <f t="shared" si="20"/>
        <v>0</v>
      </c>
      <c r="P148">
        <f t="shared" si="21"/>
        <v>0</v>
      </c>
      <c r="Q148">
        <f t="shared" si="22"/>
        <v>0</v>
      </c>
      <c r="R148">
        <f t="shared" si="23"/>
        <v>0</v>
      </c>
      <c r="V148">
        <f>VLOOKUP(A148,'MARGIN REQUIREMNT'!$A$3:$M$210,13,0)</f>
        <v>8.9375999999999998</v>
      </c>
    </row>
    <row r="149" spans="1:22">
      <c r="A149" t="s">
        <v>80</v>
      </c>
      <c r="B149" s="1" t="s">
        <v>251</v>
      </c>
      <c r="C149">
        <v>20</v>
      </c>
      <c r="D149" t="s">
        <v>406</v>
      </c>
      <c r="G149" s="4">
        <v>43420</v>
      </c>
      <c r="H149" s="4">
        <v>43433</v>
      </c>
      <c r="I149">
        <f t="shared" si="16"/>
        <v>13</v>
      </c>
      <c r="J149">
        <f t="shared" si="17"/>
        <v>0</v>
      </c>
      <c r="M149">
        <f t="shared" si="18"/>
        <v>0</v>
      </c>
      <c r="N149">
        <f t="shared" si="19"/>
        <v>0</v>
      </c>
      <c r="O149">
        <f t="shared" si="20"/>
        <v>0</v>
      </c>
      <c r="P149">
        <f t="shared" si="21"/>
        <v>0</v>
      </c>
      <c r="Q149">
        <f t="shared" si="22"/>
        <v>0</v>
      </c>
      <c r="R149">
        <f t="shared" si="23"/>
        <v>0</v>
      </c>
      <c r="V149">
        <f>VLOOKUP(A149,'MARGIN REQUIREMNT'!$A$3:$M$210,13,0)</f>
        <v>9.55626</v>
      </c>
    </row>
    <row r="150" spans="1:22">
      <c r="A150" t="s">
        <v>80</v>
      </c>
      <c r="B150" s="1" t="s">
        <v>251</v>
      </c>
      <c r="C150">
        <v>20</v>
      </c>
      <c r="D150" t="s">
        <v>407</v>
      </c>
      <c r="G150" s="4">
        <v>43420</v>
      </c>
      <c r="H150" s="4">
        <v>43433</v>
      </c>
      <c r="I150">
        <f t="shared" si="16"/>
        <v>13</v>
      </c>
      <c r="J150">
        <f t="shared" si="17"/>
        <v>0</v>
      </c>
      <c r="M150">
        <f t="shared" si="18"/>
        <v>0</v>
      </c>
      <c r="N150">
        <f t="shared" si="19"/>
        <v>0</v>
      </c>
      <c r="O150">
        <f t="shared" si="20"/>
        <v>0</v>
      </c>
      <c r="P150">
        <f t="shared" si="21"/>
        <v>0</v>
      </c>
      <c r="Q150">
        <f t="shared" si="22"/>
        <v>0</v>
      </c>
      <c r="R150">
        <f t="shared" si="23"/>
        <v>0</v>
      </c>
      <c r="V150">
        <f>VLOOKUP(A150,'MARGIN REQUIREMNT'!$A$3:$M$210,13,0)</f>
        <v>9.55626</v>
      </c>
    </row>
    <row r="151" spans="1:22">
      <c r="A151" t="s">
        <v>81</v>
      </c>
      <c r="B151" s="1" t="s">
        <v>252</v>
      </c>
      <c r="C151">
        <v>50</v>
      </c>
      <c r="D151" t="s">
        <v>406</v>
      </c>
      <c r="G151" s="4">
        <v>43420</v>
      </c>
      <c r="H151" s="4">
        <v>43433</v>
      </c>
      <c r="I151">
        <f t="shared" si="16"/>
        <v>13</v>
      </c>
      <c r="J151">
        <f t="shared" si="17"/>
        <v>0</v>
      </c>
      <c r="M151">
        <f t="shared" si="18"/>
        <v>0</v>
      </c>
      <c r="N151">
        <f t="shared" si="19"/>
        <v>0</v>
      </c>
      <c r="O151">
        <f t="shared" si="20"/>
        <v>0</v>
      </c>
      <c r="P151">
        <f t="shared" si="21"/>
        <v>0</v>
      </c>
      <c r="Q151">
        <f t="shared" si="22"/>
        <v>0</v>
      </c>
      <c r="R151">
        <f t="shared" si="23"/>
        <v>0</v>
      </c>
      <c r="V151">
        <f>VLOOKUP(A151,'MARGIN REQUIREMNT'!$A$3:$M$210,13,0)</f>
        <v>14.196149999999999</v>
      </c>
    </row>
    <row r="152" spans="1:22">
      <c r="A152" t="s">
        <v>81</v>
      </c>
      <c r="B152" s="1" t="s">
        <v>252</v>
      </c>
      <c r="C152">
        <v>50</v>
      </c>
      <c r="D152" t="s">
        <v>407</v>
      </c>
      <c r="G152" s="4">
        <v>43420</v>
      </c>
      <c r="H152" s="4">
        <v>43433</v>
      </c>
      <c r="I152">
        <f t="shared" si="16"/>
        <v>13</v>
      </c>
      <c r="J152">
        <f t="shared" si="17"/>
        <v>0</v>
      </c>
      <c r="M152">
        <f t="shared" si="18"/>
        <v>0</v>
      </c>
      <c r="N152">
        <f t="shared" si="19"/>
        <v>0</v>
      </c>
      <c r="O152">
        <f t="shared" si="20"/>
        <v>0</v>
      </c>
      <c r="P152">
        <f t="shared" si="21"/>
        <v>0</v>
      </c>
      <c r="Q152">
        <f t="shared" si="22"/>
        <v>0</v>
      </c>
      <c r="R152">
        <f t="shared" si="23"/>
        <v>0</v>
      </c>
      <c r="V152">
        <f>VLOOKUP(A152,'MARGIN REQUIREMNT'!$A$3:$M$210,13,0)</f>
        <v>14.196149999999999</v>
      </c>
    </row>
    <row r="153" spans="1:22">
      <c r="A153" t="s">
        <v>82</v>
      </c>
      <c r="B153" s="1" t="s">
        <v>307</v>
      </c>
      <c r="C153">
        <v>20</v>
      </c>
      <c r="D153" t="s">
        <v>406</v>
      </c>
      <c r="G153" s="4">
        <v>43420</v>
      </c>
      <c r="H153" s="4">
        <v>43433</v>
      </c>
      <c r="I153">
        <f t="shared" si="16"/>
        <v>13</v>
      </c>
      <c r="J153">
        <f t="shared" si="17"/>
        <v>0</v>
      </c>
      <c r="M153">
        <f t="shared" si="18"/>
        <v>0</v>
      </c>
      <c r="N153">
        <f t="shared" si="19"/>
        <v>0</v>
      </c>
      <c r="O153">
        <f t="shared" si="20"/>
        <v>0</v>
      </c>
      <c r="P153">
        <f t="shared" si="21"/>
        <v>0</v>
      </c>
      <c r="Q153">
        <f t="shared" si="22"/>
        <v>0</v>
      </c>
      <c r="R153">
        <f t="shared" si="23"/>
        <v>0</v>
      </c>
      <c r="V153">
        <f>VLOOKUP(A153,'MARGIN REQUIREMNT'!$A$3:$M$210,13,0)</f>
        <v>1.5285</v>
      </c>
    </row>
    <row r="154" spans="1:22">
      <c r="A154" t="s">
        <v>82</v>
      </c>
      <c r="B154" s="1" t="s">
        <v>307</v>
      </c>
      <c r="C154">
        <v>20</v>
      </c>
      <c r="D154" t="s">
        <v>407</v>
      </c>
      <c r="G154" s="4">
        <v>43420</v>
      </c>
      <c r="H154" s="4">
        <v>43433</v>
      </c>
      <c r="I154">
        <f t="shared" si="16"/>
        <v>13</v>
      </c>
      <c r="J154">
        <f t="shared" si="17"/>
        <v>0</v>
      </c>
      <c r="M154">
        <f t="shared" si="18"/>
        <v>0</v>
      </c>
      <c r="N154">
        <f t="shared" si="19"/>
        <v>0</v>
      </c>
      <c r="O154">
        <f t="shared" si="20"/>
        <v>0</v>
      </c>
      <c r="P154">
        <f t="shared" si="21"/>
        <v>0</v>
      </c>
      <c r="Q154">
        <f t="shared" si="22"/>
        <v>0</v>
      </c>
      <c r="R154">
        <f t="shared" si="23"/>
        <v>0</v>
      </c>
      <c r="V154">
        <f>VLOOKUP(A154,'MARGIN REQUIREMNT'!$A$3:$M$210,13,0)</f>
        <v>1.5285</v>
      </c>
    </row>
    <row r="155" spans="1:22">
      <c r="A155" t="s">
        <v>83</v>
      </c>
      <c r="B155" s="1" t="s">
        <v>306</v>
      </c>
      <c r="C155">
        <v>5</v>
      </c>
      <c r="D155" t="s">
        <v>406</v>
      </c>
      <c r="G155" s="4">
        <v>43420</v>
      </c>
      <c r="H155" s="4">
        <v>43433</v>
      </c>
      <c r="I155">
        <f t="shared" si="16"/>
        <v>13</v>
      </c>
      <c r="J155">
        <f t="shared" si="17"/>
        <v>0</v>
      </c>
      <c r="M155">
        <f t="shared" si="18"/>
        <v>0</v>
      </c>
      <c r="N155">
        <f t="shared" si="19"/>
        <v>0</v>
      </c>
      <c r="O155">
        <f t="shared" si="20"/>
        <v>0</v>
      </c>
      <c r="P155">
        <f t="shared" si="21"/>
        <v>0</v>
      </c>
      <c r="Q155">
        <f t="shared" si="22"/>
        <v>0</v>
      </c>
      <c r="R155">
        <f t="shared" si="23"/>
        <v>0</v>
      </c>
      <c r="V155">
        <f>VLOOKUP(A155,'MARGIN REQUIREMNT'!$A$3:$M$210,13,0)</f>
        <v>1.1774249999999999</v>
      </c>
    </row>
    <row r="156" spans="1:22">
      <c r="A156" t="s">
        <v>83</v>
      </c>
      <c r="B156" s="1" t="s">
        <v>306</v>
      </c>
      <c r="C156">
        <v>5</v>
      </c>
      <c r="D156" t="s">
        <v>407</v>
      </c>
      <c r="G156" s="4">
        <v>43420</v>
      </c>
      <c r="H156" s="4">
        <v>43433</v>
      </c>
      <c r="I156">
        <f t="shared" si="16"/>
        <v>13</v>
      </c>
      <c r="J156">
        <f t="shared" si="17"/>
        <v>0</v>
      </c>
      <c r="M156">
        <f t="shared" si="18"/>
        <v>0</v>
      </c>
      <c r="N156">
        <f t="shared" si="19"/>
        <v>0</v>
      </c>
      <c r="O156">
        <f t="shared" si="20"/>
        <v>0</v>
      </c>
      <c r="P156">
        <f t="shared" si="21"/>
        <v>0</v>
      </c>
      <c r="Q156">
        <f t="shared" si="22"/>
        <v>0</v>
      </c>
      <c r="R156">
        <f t="shared" si="23"/>
        <v>0</v>
      </c>
      <c r="V156">
        <f>VLOOKUP(A156,'MARGIN REQUIREMNT'!$A$3:$M$210,13,0)</f>
        <v>1.1774249999999999</v>
      </c>
    </row>
    <row r="157" spans="1:22">
      <c r="A157" t="s">
        <v>84</v>
      </c>
      <c r="B157" s="1" t="s">
        <v>305</v>
      </c>
      <c r="C157">
        <v>5</v>
      </c>
      <c r="D157" t="s">
        <v>406</v>
      </c>
      <c r="G157" s="4">
        <v>43420</v>
      </c>
      <c r="H157" s="4">
        <v>43433</v>
      </c>
      <c r="I157">
        <f t="shared" si="16"/>
        <v>13</v>
      </c>
      <c r="J157">
        <f t="shared" si="17"/>
        <v>0</v>
      </c>
      <c r="M157">
        <f t="shared" si="18"/>
        <v>0</v>
      </c>
      <c r="N157">
        <f t="shared" si="19"/>
        <v>0</v>
      </c>
      <c r="O157">
        <f t="shared" si="20"/>
        <v>0</v>
      </c>
      <c r="P157">
        <f t="shared" si="21"/>
        <v>0</v>
      </c>
      <c r="Q157">
        <f t="shared" si="22"/>
        <v>0</v>
      </c>
      <c r="R157">
        <f t="shared" si="23"/>
        <v>0</v>
      </c>
      <c r="V157">
        <f>VLOOKUP(A157,'MARGIN REQUIREMNT'!$A$3:$M$210,13,0)</f>
        <v>1.970946476190476</v>
      </c>
    </row>
    <row r="158" spans="1:22">
      <c r="A158" t="s">
        <v>84</v>
      </c>
      <c r="B158" s="1" t="s">
        <v>305</v>
      </c>
      <c r="C158">
        <v>5</v>
      </c>
      <c r="D158" t="s">
        <v>407</v>
      </c>
      <c r="G158" s="4">
        <v>43420</v>
      </c>
      <c r="H158" s="4">
        <v>43433</v>
      </c>
      <c r="I158">
        <f t="shared" si="16"/>
        <v>13</v>
      </c>
      <c r="J158">
        <f t="shared" si="17"/>
        <v>0</v>
      </c>
      <c r="M158">
        <f t="shared" si="18"/>
        <v>0</v>
      </c>
      <c r="N158">
        <f t="shared" si="19"/>
        <v>0</v>
      </c>
      <c r="O158">
        <f t="shared" si="20"/>
        <v>0</v>
      </c>
      <c r="P158">
        <f t="shared" si="21"/>
        <v>0</v>
      </c>
      <c r="Q158">
        <f t="shared" si="22"/>
        <v>0</v>
      </c>
      <c r="R158">
        <f t="shared" si="23"/>
        <v>0</v>
      </c>
      <c r="V158">
        <f>VLOOKUP(A158,'MARGIN REQUIREMNT'!$A$3:$M$210,13,0)</f>
        <v>1.970946476190476</v>
      </c>
    </row>
    <row r="159" spans="1:22">
      <c r="A159" t="s">
        <v>85</v>
      </c>
      <c r="B159" s="1" t="s">
        <v>294</v>
      </c>
      <c r="C159">
        <v>20</v>
      </c>
      <c r="D159" t="s">
        <v>406</v>
      </c>
      <c r="G159" s="4">
        <v>43420</v>
      </c>
      <c r="H159" s="4">
        <v>43433</v>
      </c>
      <c r="I159">
        <f t="shared" si="16"/>
        <v>13</v>
      </c>
      <c r="J159">
        <f t="shared" si="17"/>
        <v>0</v>
      </c>
      <c r="M159">
        <f t="shared" si="18"/>
        <v>0</v>
      </c>
      <c r="N159">
        <f t="shared" si="19"/>
        <v>0</v>
      </c>
      <c r="O159">
        <f t="shared" si="20"/>
        <v>0</v>
      </c>
      <c r="P159">
        <f t="shared" si="21"/>
        <v>0</v>
      </c>
      <c r="Q159">
        <f t="shared" si="22"/>
        <v>0</v>
      </c>
      <c r="R159">
        <f t="shared" si="23"/>
        <v>0</v>
      </c>
      <c r="V159">
        <f>VLOOKUP(A159,'MARGIN REQUIREMNT'!$A$3:$M$210,13,0)</f>
        <v>8.025525</v>
      </c>
    </row>
    <row r="160" spans="1:22">
      <c r="A160" t="s">
        <v>85</v>
      </c>
      <c r="B160" s="1" t="s">
        <v>294</v>
      </c>
      <c r="C160">
        <v>20</v>
      </c>
      <c r="D160" t="s">
        <v>407</v>
      </c>
      <c r="G160" s="4">
        <v>43420</v>
      </c>
      <c r="H160" s="4">
        <v>43433</v>
      </c>
      <c r="I160">
        <f t="shared" si="16"/>
        <v>13</v>
      </c>
      <c r="J160">
        <f t="shared" si="17"/>
        <v>0</v>
      </c>
      <c r="M160">
        <f t="shared" si="18"/>
        <v>0</v>
      </c>
      <c r="N160">
        <f t="shared" si="19"/>
        <v>0</v>
      </c>
      <c r="O160">
        <f t="shared" si="20"/>
        <v>0</v>
      </c>
      <c r="P160">
        <f t="shared" si="21"/>
        <v>0</v>
      </c>
      <c r="Q160">
        <f t="shared" si="22"/>
        <v>0</v>
      </c>
      <c r="R160">
        <f t="shared" si="23"/>
        <v>0</v>
      </c>
      <c r="V160">
        <f>VLOOKUP(A160,'MARGIN REQUIREMNT'!$A$3:$M$210,13,0)</f>
        <v>8.025525</v>
      </c>
    </row>
    <row r="161" spans="1:22">
      <c r="A161" t="s">
        <v>86</v>
      </c>
      <c r="B161" s="1" t="s">
        <v>278</v>
      </c>
      <c r="C161">
        <v>5</v>
      </c>
      <c r="D161" t="s">
        <v>406</v>
      </c>
      <c r="G161" s="4">
        <v>43420</v>
      </c>
      <c r="H161" s="4">
        <v>43433</v>
      </c>
      <c r="I161">
        <f t="shared" si="16"/>
        <v>13</v>
      </c>
      <c r="J161">
        <f t="shared" si="17"/>
        <v>0</v>
      </c>
      <c r="M161">
        <f t="shared" si="18"/>
        <v>0</v>
      </c>
      <c r="N161">
        <f t="shared" si="19"/>
        <v>0</v>
      </c>
      <c r="O161">
        <f t="shared" si="20"/>
        <v>0</v>
      </c>
      <c r="P161">
        <f t="shared" si="21"/>
        <v>0</v>
      </c>
      <c r="Q161">
        <f t="shared" si="22"/>
        <v>0</v>
      </c>
      <c r="R161">
        <f t="shared" si="23"/>
        <v>0</v>
      </c>
      <c r="V161">
        <f>VLOOKUP(A161,'MARGIN REQUIREMNT'!$A$3:$M$210,13,0)</f>
        <v>1.2954749999999999</v>
      </c>
    </row>
    <row r="162" spans="1:22">
      <c r="A162" t="s">
        <v>86</v>
      </c>
      <c r="B162" s="1" t="s">
        <v>278</v>
      </c>
      <c r="C162">
        <v>5</v>
      </c>
      <c r="D162" t="s">
        <v>407</v>
      </c>
      <c r="G162" s="4">
        <v>43420</v>
      </c>
      <c r="H162" s="4">
        <v>43433</v>
      </c>
      <c r="I162">
        <f t="shared" si="16"/>
        <v>13</v>
      </c>
      <c r="J162">
        <f t="shared" si="17"/>
        <v>0</v>
      </c>
      <c r="M162">
        <f t="shared" si="18"/>
        <v>0</v>
      </c>
      <c r="N162">
        <f t="shared" si="19"/>
        <v>0</v>
      </c>
      <c r="O162">
        <f t="shared" si="20"/>
        <v>0</v>
      </c>
      <c r="P162">
        <f t="shared" si="21"/>
        <v>0</v>
      </c>
      <c r="Q162">
        <f t="shared" si="22"/>
        <v>0</v>
      </c>
      <c r="R162">
        <f t="shared" si="23"/>
        <v>0</v>
      </c>
      <c r="V162">
        <f>VLOOKUP(A162,'MARGIN REQUIREMNT'!$A$3:$M$210,13,0)</f>
        <v>1.2954749999999999</v>
      </c>
    </row>
    <row r="163" spans="1:22">
      <c r="A163" t="s">
        <v>87</v>
      </c>
      <c r="B163" s="1" t="s">
        <v>277</v>
      </c>
      <c r="C163">
        <v>20</v>
      </c>
      <c r="D163" t="s">
        <v>406</v>
      </c>
      <c r="G163" s="4">
        <v>43420</v>
      </c>
      <c r="H163" s="4">
        <v>43433</v>
      </c>
      <c r="I163">
        <f t="shared" si="16"/>
        <v>13</v>
      </c>
      <c r="J163">
        <f t="shared" si="17"/>
        <v>0</v>
      </c>
      <c r="M163">
        <f t="shared" si="18"/>
        <v>0</v>
      </c>
      <c r="N163">
        <f t="shared" si="19"/>
        <v>0</v>
      </c>
      <c r="O163">
        <f t="shared" si="20"/>
        <v>0</v>
      </c>
      <c r="P163">
        <f t="shared" si="21"/>
        <v>0</v>
      </c>
      <c r="Q163">
        <f t="shared" si="22"/>
        <v>0</v>
      </c>
      <c r="R163">
        <f t="shared" si="23"/>
        <v>0</v>
      </c>
      <c r="V163">
        <f>VLOOKUP(A163,'MARGIN REQUIREMNT'!$A$3:$M$210,13,0)</f>
        <v>9.3668171999999998</v>
      </c>
    </row>
    <row r="164" spans="1:22">
      <c r="A164" t="s">
        <v>87</v>
      </c>
      <c r="B164" s="1" t="s">
        <v>277</v>
      </c>
      <c r="C164">
        <v>20</v>
      </c>
      <c r="D164" t="s">
        <v>407</v>
      </c>
      <c r="G164" s="4">
        <v>43420</v>
      </c>
      <c r="H164" s="4">
        <v>43433</v>
      </c>
      <c r="I164">
        <f t="shared" si="16"/>
        <v>13</v>
      </c>
      <c r="J164">
        <f t="shared" si="17"/>
        <v>0</v>
      </c>
      <c r="M164">
        <f t="shared" si="18"/>
        <v>0</v>
      </c>
      <c r="N164">
        <f t="shared" si="19"/>
        <v>0</v>
      </c>
      <c r="O164">
        <f t="shared" si="20"/>
        <v>0</v>
      </c>
      <c r="P164">
        <f t="shared" si="21"/>
        <v>0</v>
      </c>
      <c r="Q164">
        <f t="shared" si="22"/>
        <v>0</v>
      </c>
      <c r="R164">
        <f t="shared" si="23"/>
        <v>0</v>
      </c>
      <c r="V164">
        <f>VLOOKUP(A164,'MARGIN REQUIREMNT'!$A$3:$M$210,13,0)</f>
        <v>9.3668171999999998</v>
      </c>
    </row>
    <row r="165" spans="1:22">
      <c r="A165" t="s">
        <v>88</v>
      </c>
      <c r="B165" s="1" t="s">
        <v>295</v>
      </c>
      <c r="C165">
        <v>5</v>
      </c>
      <c r="D165" t="s">
        <v>406</v>
      </c>
      <c r="G165" s="4">
        <v>43420</v>
      </c>
      <c r="H165" s="4">
        <v>43433</v>
      </c>
      <c r="I165">
        <f t="shared" si="16"/>
        <v>13</v>
      </c>
      <c r="J165">
        <f t="shared" si="17"/>
        <v>0</v>
      </c>
      <c r="M165">
        <f t="shared" si="18"/>
        <v>0</v>
      </c>
      <c r="N165">
        <f t="shared" si="19"/>
        <v>0</v>
      </c>
      <c r="O165">
        <f t="shared" si="20"/>
        <v>0</v>
      </c>
      <c r="P165">
        <f t="shared" si="21"/>
        <v>0</v>
      </c>
      <c r="Q165">
        <f t="shared" si="22"/>
        <v>0</v>
      </c>
      <c r="R165">
        <f t="shared" si="23"/>
        <v>0</v>
      </c>
      <c r="V165">
        <f>VLOOKUP(A165,'MARGIN REQUIREMNT'!$A$3:$M$210,13,0)</f>
        <v>1.7369305090909091</v>
      </c>
    </row>
    <row r="166" spans="1:22">
      <c r="A166" t="s">
        <v>88</v>
      </c>
      <c r="B166" s="1" t="s">
        <v>295</v>
      </c>
      <c r="C166">
        <v>5</v>
      </c>
      <c r="D166" t="s">
        <v>407</v>
      </c>
      <c r="G166" s="4">
        <v>43420</v>
      </c>
      <c r="H166" s="4">
        <v>43433</v>
      </c>
      <c r="I166">
        <f t="shared" si="16"/>
        <v>13</v>
      </c>
      <c r="J166">
        <f t="shared" si="17"/>
        <v>0</v>
      </c>
      <c r="M166">
        <f t="shared" si="18"/>
        <v>0</v>
      </c>
      <c r="N166">
        <f t="shared" si="19"/>
        <v>0</v>
      </c>
      <c r="O166">
        <f t="shared" si="20"/>
        <v>0</v>
      </c>
      <c r="P166">
        <f t="shared" si="21"/>
        <v>0</v>
      </c>
      <c r="Q166">
        <f t="shared" si="22"/>
        <v>0</v>
      </c>
      <c r="R166">
        <f t="shared" si="23"/>
        <v>0</v>
      </c>
      <c r="V166">
        <f>VLOOKUP(A166,'MARGIN REQUIREMNT'!$A$3:$M$210,13,0)</f>
        <v>1.7369305090909091</v>
      </c>
    </row>
    <row r="167" spans="1:22">
      <c r="A167" t="s">
        <v>90</v>
      </c>
      <c r="B167" s="1" t="s">
        <v>296</v>
      </c>
      <c r="C167">
        <v>5</v>
      </c>
      <c r="D167" t="s">
        <v>406</v>
      </c>
      <c r="G167" s="4">
        <v>43420</v>
      </c>
      <c r="H167" s="4">
        <v>43433</v>
      </c>
      <c r="I167">
        <f t="shared" si="16"/>
        <v>13</v>
      </c>
      <c r="J167">
        <f t="shared" si="17"/>
        <v>0</v>
      </c>
      <c r="M167">
        <f t="shared" si="18"/>
        <v>0</v>
      </c>
      <c r="N167">
        <f t="shared" si="19"/>
        <v>0</v>
      </c>
      <c r="O167">
        <f t="shared" si="20"/>
        <v>0</v>
      </c>
      <c r="P167">
        <f t="shared" si="21"/>
        <v>0</v>
      </c>
      <c r="Q167">
        <f t="shared" si="22"/>
        <v>0</v>
      </c>
      <c r="R167">
        <f t="shared" si="23"/>
        <v>0</v>
      </c>
      <c r="V167">
        <f>VLOOKUP(A167,'MARGIN REQUIREMNT'!$A$3:$M$210,13,0)</f>
        <v>0.29002499999999998</v>
      </c>
    </row>
    <row r="168" spans="1:22">
      <c r="A168" t="s">
        <v>90</v>
      </c>
      <c r="B168" s="1" t="s">
        <v>296</v>
      </c>
      <c r="C168">
        <v>5</v>
      </c>
      <c r="D168" t="s">
        <v>407</v>
      </c>
      <c r="G168" s="4">
        <v>43420</v>
      </c>
      <c r="H168" s="4">
        <v>43433</v>
      </c>
      <c r="I168">
        <f t="shared" si="16"/>
        <v>13</v>
      </c>
      <c r="J168">
        <f t="shared" si="17"/>
        <v>0</v>
      </c>
      <c r="M168">
        <f t="shared" si="18"/>
        <v>0</v>
      </c>
      <c r="N168">
        <f t="shared" si="19"/>
        <v>0</v>
      </c>
      <c r="O168">
        <f t="shared" si="20"/>
        <v>0</v>
      </c>
      <c r="P168">
        <f t="shared" si="21"/>
        <v>0</v>
      </c>
      <c r="Q168">
        <f t="shared" si="22"/>
        <v>0</v>
      </c>
      <c r="R168">
        <f t="shared" si="23"/>
        <v>0</v>
      </c>
      <c r="V168">
        <f>VLOOKUP(A168,'MARGIN REQUIREMNT'!$A$3:$M$210,13,0)</f>
        <v>0.29002499999999998</v>
      </c>
    </row>
    <row r="169" spans="1:22">
      <c r="A169" t="s">
        <v>91</v>
      </c>
      <c r="B169" s="1" t="s">
        <v>297</v>
      </c>
      <c r="C169">
        <v>1</v>
      </c>
      <c r="D169" t="s">
        <v>406</v>
      </c>
      <c r="G169" s="4">
        <v>43420</v>
      </c>
      <c r="H169" s="4">
        <v>43433</v>
      </c>
      <c r="I169">
        <f t="shared" si="16"/>
        <v>13</v>
      </c>
      <c r="J169">
        <f t="shared" si="17"/>
        <v>0</v>
      </c>
      <c r="M169">
        <f t="shared" si="18"/>
        <v>0</v>
      </c>
      <c r="N169">
        <f t="shared" si="19"/>
        <v>0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0</v>
      </c>
      <c r="V169">
        <f>VLOOKUP(A169,'MARGIN REQUIREMNT'!$A$3:$M$210,13,0)</f>
        <v>0.19919999999999999</v>
      </c>
    </row>
    <row r="170" spans="1:22">
      <c r="A170" t="s">
        <v>91</v>
      </c>
      <c r="B170" s="1" t="s">
        <v>297</v>
      </c>
      <c r="C170">
        <v>1</v>
      </c>
      <c r="D170" t="s">
        <v>407</v>
      </c>
      <c r="G170" s="4">
        <v>43420</v>
      </c>
      <c r="H170" s="4">
        <v>43433</v>
      </c>
      <c r="I170">
        <f t="shared" si="16"/>
        <v>13</v>
      </c>
      <c r="J170">
        <f t="shared" si="17"/>
        <v>0</v>
      </c>
      <c r="M170">
        <f t="shared" si="18"/>
        <v>0</v>
      </c>
      <c r="N170">
        <f t="shared" si="19"/>
        <v>0</v>
      </c>
      <c r="O170">
        <f t="shared" si="20"/>
        <v>0</v>
      </c>
      <c r="P170">
        <f t="shared" si="21"/>
        <v>0</v>
      </c>
      <c r="Q170">
        <f t="shared" si="22"/>
        <v>0</v>
      </c>
      <c r="R170">
        <f t="shared" si="23"/>
        <v>0</v>
      </c>
      <c r="V170">
        <f>VLOOKUP(A170,'MARGIN REQUIREMNT'!$A$3:$M$210,13,0)</f>
        <v>0.19919999999999999</v>
      </c>
    </row>
    <row r="171" spans="1:22">
      <c r="A171" t="s">
        <v>92</v>
      </c>
      <c r="B171" s="1" t="s">
        <v>299</v>
      </c>
      <c r="C171">
        <v>1</v>
      </c>
      <c r="D171" t="s">
        <v>406</v>
      </c>
      <c r="G171" s="4">
        <v>43420</v>
      </c>
      <c r="H171" s="4">
        <v>43433</v>
      </c>
      <c r="I171">
        <f t="shared" si="16"/>
        <v>13</v>
      </c>
      <c r="J171">
        <f t="shared" si="17"/>
        <v>0</v>
      </c>
      <c r="M171">
        <f t="shared" si="18"/>
        <v>0</v>
      </c>
      <c r="N171">
        <f t="shared" si="19"/>
        <v>0</v>
      </c>
      <c r="O171">
        <f t="shared" si="20"/>
        <v>0</v>
      </c>
      <c r="P171">
        <f t="shared" si="21"/>
        <v>0</v>
      </c>
      <c r="Q171">
        <f t="shared" si="22"/>
        <v>0</v>
      </c>
      <c r="R171">
        <f t="shared" si="23"/>
        <v>0</v>
      </c>
      <c r="V171">
        <f>VLOOKUP(A171,'MARGIN REQUIREMNT'!$A$3:$M$210,13,0)</f>
        <v>0.186225</v>
      </c>
    </row>
    <row r="172" spans="1:22">
      <c r="A172" t="s">
        <v>92</v>
      </c>
      <c r="B172" s="1" t="s">
        <v>299</v>
      </c>
      <c r="C172">
        <v>1</v>
      </c>
      <c r="D172" t="s">
        <v>407</v>
      </c>
      <c r="G172" s="4">
        <v>43420</v>
      </c>
      <c r="H172" s="4">
        <v>43433</v>
      </c>
      <c r="I172">
        <f t="shared" si="16"/>
        <v>13</v>
      </c>
      <c r="J172">
        <f t="shared" si="17"/>
        <v>0</v>
      </c>
      <c r="M172">
        <f t="shared" si="18"/>
        <v>0</v>
      </c>
      <c r="N172">
        <f t="shared" si="19"/>
        <v>0</v>
      </c>
      <c r="O172">
        <f t="shared" si="20"/>
        <v>0</v>
      </c>
      <c r="P172">
        <f t="shared" si="21"/>
        <v>0</v>
      </c>
      <c r="Q172">
        <f t="shared" si="22"/>
        <v>0</v>
      </c>
      <c r="R172">
        <f t="shared" si="23"/>
        <v>0</v>
      </c>
      <c r="V172">
        <f>VLOOKUP(A172,'MARGIN REQUIREMNT'!$A$3:$M$210,13,0)</f>
        <v>0.186225</v>
      </c>
    </row>
    <row r="173" spans="1:22">
      <c r="A173" t="s">
        <v>93</v>
      </c>
      <c r="B173" s="1" t="s">
        <v>298</v>
      </c>
      <c r="C173">
        <v>1</v>
      </c>
      <c r="D173" t="s">
        <v>406</v>
      </c>
      <c r="G173" s="4">
        <v>43420</v>
      </c>
      <c r="H173" s="4">
        <v>43433</v>
      </c>
      <c r="I173">
        <f t="shared" si="16"/>
        <v>13</v>
      </c>
      <c r="J173">
        <f t="shared" si="17"/>
        <v>0</v>
      </c>
      <c r="M173">
        <f t="shared" si="18"/>
        <v>0</v>
      </c>
      <c r="N173">
        <f t="shared" si="19"/>
        <v>0</v>
      </c>
      <c r="O173">
        <f t="shared" si="20"/>
        <v>0</v>
      </c>
      <c r="P173">
        <f t="shared" si="21"/>
        <v>0</v>
      </c>
      <c r="Q173">
        <f t="shared" si="22"/>
        <v>0</v>
      </c>
      <c r="R173">
        <f t="shared" si="23"/>
        <v>0</v>
      </c>
      <c r="V173">
        <f>VLOOKUP(A173,'MARGIN REQUIREMNT'!$A$3:$M$210,13,0)</f>
        <v>0.17429999999999998</v>
      </c>
    </row>
    <row r="174" spans="1:22">
      <c r="A174" t="s">
        <v>93</v>
      </c>
      <c r="B174" s="1" t="s">
        <v>298</v>
      </c>
      <c r="C174">
        <v>1</v>
      </c>
      <c r="D174" t="s">
        <v>407</v>
      </c>
      <c r="G174" s="4">
        <v>43420</v>
      </c>
      <c r="H174" s="4">
        <v>43433</v>
      </c>
      <c r="I174">
        <f t="shared" si="16"/>
        <v>13</v>
      </c>
      <c r="J174">
        <f t="shared" si="17"/>
        <v>0</v>
      </c>
      <c r="M174">
        <f t="shared" si="18"/>
        <v>0</v>
      </c>
      <c r="N174">
        <f t="shared" si="19"/>
        <v>0</v>
      </c>
      <c r="O174">
        <f t="shared" si="20"/>
        <v>0</v>
      </c>
      <c r="P174">
        <f t="shared" si="21"/>
        <v>0</v>
      </c>
      <c r="Q174">
        <f t="shared" si="22"/>
        <v>0</v>
      </c>
      <c r="R174">
        <f t="shared" si="23"/>
        <v>0</v>
      </c>
      <c r="V174">
        <f>VLOOKUP(A174,'MARGIN REQUIREMNT'!$A$3:$M$210,13,0)</f>
        <v>0.17429999999999998</v>
      </c>
    </row>
    <row r="175" spans="1:22">
      <c r="A175" t="s">
        <v>94</v>
      </c>
      <c r="B175" s="1" t="s">
        <v>276</v>
      </c>
      <c r="C175">
        <v>1</v>
      </c>
      <c r="D175" t="s">
        <v>406</v>
      </c>
      <c r="G175" s="4">
        <v>43420</v>
      </c>
      <c r="H175" s="4">
        <v>43433</v>
      </c>
      <c r="I175">
        <f t="shared" si="16"/>
        <v>13</v>
      </c>
      <c r="J175">
        <f t="shared" si="17"/>
        <v>0</v>
      </c>
      <c r="M175">
        <f t="shared" si="18"/>
        <v>0</v>
      </c>
      <c r="N175">
        <f t="shared" si="19"/>
        <v>0</v>
      </c>
      <c r="O175">
        <f t="shared" si="20"/>
        <v>0</v>
      </c>
      <c r="P175">
        <f t="shared" si="21"/>
        <v>0</v>
      </c>
      <c r="Q175">
        <f t="shared" si="22"/>
        <v>0</v>
      </c>
      <c r="R175">
        <f t="shared" si="23"/>
        <v>0</v>
      </c>
      <c r="V175">
        <f>VLOOKUP(A175,'MARGIN REQUIREMNT'!$A$3:$M$210,13,0)</f>
        <v>7.2900000000000006E-2</v>
      </c>
    </row>
    <row r="176" spans="1:22">
      <c r="A176" t="s">
        <v>94</v>
      </c>
      <c r="B176" s="1" t="s">
        <v>276</v>
      </c>
      <c r="C176">
        <v>1</v>
      </c>
      <c r="D176" t="s">
        <v>407</v>
      </c>
      <c r="G176" s="4">
        <v>43420</v>
      </c>
      <c r="H176" s="4">
        <v>43433</v>
      </c>
      <c r="I176">
        <f t="shared" si="16"/>
        <v>13</v>
      </c>
      <c r="J176">
        <f t="shared" si="17"/>
        <v>0</v>
      </c>
      <c r="M176">
        <f t="shared" si="18"/>
        <v>0</v>
      </c>
      <c r="N176">
        <f t="shared" si="19"/>
        <v>0</v>
      </c>
      <c r="O176">
        <f t="shared" si="20"/>
        <v>0</v>
      </c>
      <c r="P176">
        <f t="shared" si="21"/>
        <v>0</v>
      </c>
      <c r="Q176">
        <f t="shared" si="22"/>
        <v>0</v>
      </c>
      <c r="R176">
        <f t="shared" si="23"/>
        <v>0</v>
      </c>
      <c r="V176">
        <f>VLOOKUP(A176,'MARGIN REQUIREMNT'!$A$3:$M$210,13,0)</f>
        <v>7.2900000000000006E-2</v>
      </c>
    </row>
    <row r="177" spans="1:22">
      <c r="A177" t="s">
        <v>95</v>
      </c>
      <c r="B177" s="1" t="s">
        <v>362</v>
      </c>
      <c r="C177">
        <v>5</v>
      </c>
      <c r="D177" t="s">
        <v>406</v>
      </c>
      <c r="G177" s="4">
        <v>43420</v>
      </c>
      <c r="H177" s="4">
        <v>43433</v>
      </c>
      <c r="I177">
        <f t="shared" si="16"/>
        <v>13</v>
      </c>
      <c r="J177">
        <f t="shared" si="17"/>
        <v>0</v>
      </c>
      <c r="M177">
        <f t="shared" si="18"/>
        <v>0</v>
      </c>
      <c r="N177">
        <f t="shared" si="19"/>
        <v>0</v>
      </c>
      <c r="O177">
        <f t="shared" si="20"/>
        <v>0</v>
      </c>
      <c r="P177">
        <f t="shared" si="21"/>
        <v>0</v>
      </c>
      <c r="Q177">
        <f t="shared" si="22"/>
        <v>0</v>
      </c>
      <c r="R177">
        <f t="shared" si="23"/>
        <v>0</v>
      </c>
      <c r="V177">
        <f>VLOOKUP(A177,'MARGIN REQUIREMNT'!$A$3:$M$210,13,0)</f>
        <v>1.3814250545454545</v>
      </c>
    </row>
    <row r="178" spans="1:22">
      <c r="A178" t="s">
        <v>95</v>
      </c>
      <c r="B178" s="1" t="s">
        <v>362</v>
      </c>
      <c r="C178">
        <v>5</v>
      </c>
      <c r="D178" t="s">
        <v>407</v>
      </c>
      <c r="G178" s="4">
        <v>43420</v>
      </c>
      <c r="H178" s="4">
        <v>43433</v>
      </c>
      <c r="I178">
        <f t="shared" si="16"/>
        <v>13</v>
      </c>
      <c r="J178">
        <f t="shared" si="17"/>
        <v>0</v>
      </c>
      <c r="M178">
        <f t="shared" si="18"/>
        <v>0</v>
      </c>
      <c r="N178">
        <f t="shared" si="19"/>
        <v>0</v>
      </c>
      <c r="O178">
        <f t="shared" si="20"/>
        <v>0</v>
      </c>
      <c r="P178">
        <f t="shared" si="21"/>
        <v>0</v>
      </c>
      <c r="Q178">
        <f t="shared" si="22"/>
        <v>0</v>
      </c>
      <c r="R178">
        <f t="shared" si="23"/>
        <v>0</v>
      </c>
      <c r="V178">
        <f>VLOOKUP(A178,'MARGIN REQUIREMNT'!$A$3:$M$210,13,0)</f>
        <v>1.3814250545454545</v>
      </c>
    </row>
    <row r="179" spans="1:22">
      <c r="A179" t="s">
        <v>96</v>
      </c>
      <c r="B179" s="1" t="s">
        <v>253</v>
      </c>
      <c r="C179">
        <v>5</v>
      </c>
      <c r="D179" t="s">
        <v>406</v>
      </c>
      <c r="G179" s="4">
        <v>43420</v>
      </c>
      <c r="H179" s="4">
        <v>43433</v>
      </c>
      <c r="I179">
        <f t="shared" si="16"/>
        <v>13</v>
      </c>
      <c r="J179">
        <f t="shared" si="17"/>
        <v>0</v>
      </c>
      <c r="M179">
        <f t="shared" si="18"/>
        <v>0</v>
      </c>
      <c r="N179">
        <f t="shared" si="19"/>
        <v>0</v>
      </c>
      <c r="O179">
        <f t="shared" si="20"/>
        <v>0</v>
      </c>
      <c r="P179">
        <f t="shared" si="21"/>
        <v>0</v>
      </c>
      <c r="Q179">
        <f t="shared" si="22"/>
        <v>0</v>
      </c>
      <c r="R179">
        <f t="shared" si="23"/>
        <v>0</v>
      </c>
      <c r="V179">
        <f>VLOOKUP(A179,'MARGIN REQUIREMNT'!$A$3:$M$210,13,0)</f>
        <v>0.46545000000000003</v>
      </c>
    </row>
    <row r="180" spans="1:22">
      <c r="A180" t="s">
        <v>96</v>
      </c>
      <c r="B180" s="1" t="s">
        <v>253</v>
      </c>
      <c r="C180">
        <v>5</v>
      </c>
      <c r="D180" t="s">
        <v>407</v>
      </c>
      <c r="G180" s="4">
        <v>43420</v>
      </c>
      <c r="H180" s="4">
        <v>43433</v>
      </c>
      <c r="I180">
        <f t="shared" si="16"/>
        <v>13</v>
      </c>
      <c r="J180">
        <f t="shared" si="17"/>
        <v>0</v>
      </c>
      <c r="M180">
        <f t="shared" si="18"/>
        <v>0</v>
      </c>
      <c r="N180">
        <f t="shared" si="19"/>
        <v>0</v>
      </c>
      <c r="O180">
        <f t="shared" si="20"/>
        <v>0</v>
      </c>
      <c r="P180">
        <f t="shared" si="21"/>
        <v>0</v>
      </c>
      <c r="Q180">
        <f t="shared" si="22"/>
        <v>0</v>
      </c>
      <c r="R180">
        <f t="shared" si="23"/>
        <v>0</v>
      </c>
      <c r="V180">
        <f>VLOOKUP(A180,'MARGIN REQUIREMNT'!$A$3:$M$210,13,0)</f>
        <v>0.46545000000000003</v>
      </c>
    </row>
    <row r="181" spans="1:22">
      <c r="A181" t="s">
        <v>97</v>
      </c>
      <c r="B181" s="1" t="s">
        <v>254</v>
      </c>
      <c r="C181">
        <v>10</v>
      </c>
      <c r="D181" t="s">
        <v>406</v>
      </c>
      <c r="G181" s="4">
        <v>43420</v>
      </c>
      <c r="H181" s="4">
        <v>43433</v>
      </c>
      <c r="I181">
        <f t="shared" si="16"/>
        <v>13</v>
      </c>
      <c r="J181">
        <f t="shared" si="17"/>
        <v>0</v>
      </c>
      <c r="M181">
        <f t="shared" si="18"/>
        <v>0</v>
      </c>
      <c r="N181">
        <f t="shared" si="19"/>
        <v>0</v>
      </c>
      <c r="O181">
        <f t="shared" si="20"/>
        <v>0</v>
      </c>
      <c r="P181">
        <f t="shared" si="21"/>
        <v>0</v>
      </c>
      <c r="Q181">
        <f t="shared" si="22"/>
        <v>0</v>
      </c>
      <c r="R181">
        <f t="shared" si="23"/>
        <v>0</v>
      </c>
      <c r="V181">
        <f>VLOOKUP(A181,'MARGIN REQUIREMNT'!$A$3:$M$210,13,0)</f>
        <v>1.3966499999999999</v>
      </c>
    </row>
    <row r="182" spans="1:22">
      <c r="A182" t="s">
        <v>97</v>
      </c>
      <c r="B182" s="1" t="s">
        <v>254</v>
      </c>
      <c r="C182">
        <v>10</v>
      </c>
      <c r="D182" t="s">
        <v>407</v>
      </c>
      <c r="G182" s="4">
        <v>43420</v>
      </c>
      <c r="H182" s="4">
        <v>43433</v>
      </c>
      <c r="I182">
        <f t="shared" si="16"/>
        <v>13</v>
      </c>
      <c r="J182">
        <f t="shared" si="17"/>
        <v>0</v>
      </c>
      <c r="M182">
        <f t="shared" si="18"/>
        <v>0</v>
      </c>
      <c r="N182">
        <f t="shared" si="19"/>
        <v>0</v>
      </c>
      <c r="O182">
        <f t="shared" si="20"/>
        <v>0</v>
      </c>
      <c r="P182">
        <f t="shared" si="21"/>
        <v>0</v>
      </c>
      <c r="Q182">
        <f t="shared" si="22"/>
        <v>0</v>
      </c>
      <c r="R182">
        <f t="shared" si="23"/>
        <v>0</v>
      </c>
      <c r="V182">
        <f>VLOOKUP(A182,'MARGIN REQUIREMNT'!$A$3:$M$210,13,0)</f>
        <v>1.3966499999999999</v>
      </c>
    </row>
    <row r="183" spans="1:22">
      <c r="A183" t="s">
        <v>98</v>
      </c>
      <c r="B183" s="1" t="s">
        <v>300</v>
      </c>
      <c r="C183">
        <v>20</v>
      </c>
      <c r="D183" t="s">
        <v>406</v>
      </c>
      <c r="G183" s="4">
        <v>43420</v>
      </c>
      <c r="H183" s="4">
        <v>43433</v>
      </c>
      <c r="I183">
        <f t="shared" si="16"/>
        <v>13</v>
      </c>
      <c r="J183">
        <f t="shared" si="17"/>
        <v>0</v>
      </c>
      <c r="M183">
        <f t="shared" si="18"/>
        <v>0</v>
      </c>
      <c r="N183">
        <f t="shared" si="19"/>
        <v>0</v>
      </c>
      <c r="O183">
        <f t="shared" si="20"/>
        <v>0</v>
      </c>
      <c r="P183">
        <f t="shared" si="21"/>
        <v>0</v>
      </c>
      <c r="Q183">
        <f t="shared" si="22"/>
        <v>0</v>
      </c>
      <c r="R183">
        <f t="shared" si="23"/>
        <v>0</v>
      </c>
      <c r="V183">
        <f>VLOOKUP(A183,'MARGIN REQUIREMNT'!$A$3:$M$210,13,0)</f>
        <v>5.0867249999999995</v>
      </c>
    </row>
    <row r="184" spans="1:22">
      <c r="A184" t="s">
        <v>98</v>
      </c>
      <c r="B184" s="1" t="s">
        <v>300</v>
      </c>
      <c r="C184">
        <v>20</v>
      </c>
      <c r="D184" t="s">
        <v>407</v>
      </c>
      <c r="G184" s="4">
        <v>43420</v>
      </c>
      <c r="H184" s="4">
        <v>43433</v>
      </c>
      <c r="I184">
        <f t="shared" si="16"/>
        <v>13</v>
      </c>
      <c r="J184">
        <f t="shared" si="17"/>
        <v>0</v>
      </c>
      <c r="M184">
        <f t="shared" si="18"/>
        <v>0</v>
      </c>
      <c r="N184">
        <f t="shared" si="19"/>
        <v>0</v>
      </c>
      <c r="O184">
        <f t="shared" si="20"/>
        <v>0</v>
      </c>
      <c r="P184">
        <f t="shared" si="21"/>
        <v>0</v>
      </c>
      <c r="Q184">
        <f t="shared" si="22"/>
        <v>0</v>
      </c>
      <c r="R184">
        <f t="shared" si="23"/>
        <v>0</v>
      </c>
      <c r="V184">
        <f>VLOOKUP(A184,'MARGIN REQUIREMNT'!$A$3:$M$210,13,0)</f>
        <v>5.0867249999999995</v>
      </c>
    </row>
    <row r="185" spans="1:22">
      <c r="A185" t="s">
        <v>99</v>
      </c>
      <c r="B185" s="1" t="s">
        <v>301</v>
      </c>
      <c r="C185">
        <v>20</v>
      </c>
      <c r="D185" t="s">
        <v>406</v>
      </c>
      <c r="G185" s="4">
        <v>43420</v>
      </c>
      <c r="H185" s="4">
        <v>43433</v>
      </c>
      <c r="I185">
        <f t="shared" si="16"/>
        <v>13</v>
      </c>
      <c r="J185">
        <f t="shared" si="17"/>
        <v>0</v>
      </c>
      <c r="M185">
        <f t="shared" si="18"/>
        <v>0</v>
      </c>
      <c r="N185">
        <f t="shared" si="19"/>
        <v>0</v>
      </c>
      <c r="O185">
        <f t="shared" si="20"/>
        <v>0</v>
      </c>
      <c r="P185">
        <f t="shared" si="21"/>
        <v>0</v>
      </c>
      <c r="Q185">
        <f t="shared" si="22"/>
        <v>0</v>
      </c>
      <c r="R185">
        <f t="shared" si="23"/>
        <v>0</v>
      </c>
      <c r="V185">
        <f>VLOOKUP(A185,'MARGIN REQUIREMNT'!$A$3:$M$210,13,0)</f>
        <v>7.5515999999999996</v>
      </c>
    </row>
    <row r="186" spans="1:22">
      <c r="A186" t="s">
        <v>99</v>
      </c>
      <c r="B186" s="1" t="s">
        <v>301</v>
      </c>
      <c r="C186">
        <v>20</v>
      </c>
      <c r="D186" t="s">
        <v>407</v>
      </c>
      <c r="G186" s="4">
        <v>43420</v>
      </c>
      <c r="H186" s="4">
        <v>43433</v>
      </c>
      <c r="I186">
        <f t="shared" si="16"/>
        <v>13</v>
      </c>
      <c r="J186">
        <f t="shared" si="17"/>
        <v>0</v>
      </c>
      <c r="M186">
        <f t="shared" si="18"/>
        <v>0</v>
      </c>
      <c r="N186">
        <f t="shared" si="19"/>
        <v>0</v>
      </c>
      <c r="O186">
        <f t="shared" si="20"/>
        <v>0</v>
      </c>
      <c r="P186">
        <f t="shared" si="21"/>
        <v>0</v>
      </c>
      <c r="Q186">
        <f t="shared" si="22"/>
        <v>0</v>
      </c>
      <c r="R186">
        <f t="shared" si="23"/>
        <v>0</v>
      </c>
      <c r="V186">
        <f>VLOOKUP(A186,'MARGIN REQUIREMNT'!$A$3:$M$210,13,0)</f>
        <v>7.5515999999999996</v>
      </c>
    </row>
    <row r="187" spans="1:22">
      <c r="A187" t="s">
        <v>100</v>
      </c>
      <c r="B187" s="1" t="s">
        <v>302</v>
      </c>
      <c r="C187">
        <v>2.5</v>
      </c>
      <c r="D187" t="s">
        <v>406</v>
      </c>
      <c r="G187" s="4">
        <v>43420</v>
      </c>
      <c r="H187" s="4">
        <v>43433</v>
      </c>
      <c r="I187">
        <f t="shared" si="16"/>
        <v>13</v>
      </c>
      <c r="J187">
        <f t="shared" si="17"/>
        <v>0</v>
      </c>
      <c r="M187">
        <f t="shared" si="18"/>
        <v>0</v>
      </c>
      <c r="N187">
        <f t="shared" si="19"/>
        <v>0</v>
      </c>
      <c r="O187">
        <f t="shared" si="20"/>
        <v>0</v>
      </c>
      <c r="P187">
        <f t="shared" si="21"/>
        <v>0</v>
      </c>
      <c r="Q187">
        <f t="shared" si="22"/>
        <v>0</v>
      </c>
      <c r="R187">
        <f t="shared" si="23"/>
        <v>0</v>
      </c>
      <c r="V187">
        <f>VLOOKUP(A187,'MARGIN REQUIREMNT'!$A$3:$M$210,13,0)</f>
        <v>0.97314089999999986</v>
      </c>
    </row>
    <row r="188" spans="1:22">
      <c r="A188" t="s">
        <v>100</v>
      </c>
      <c r="B188" s="1" t="s">
        <v>302</v>
      </c>
      <c r="C188">
        <v>2.5</v>
      </c>
      <c r="D188" t="s">
        <v>407</v>
      </c>
      <c r="G188" s="4">
        <v>43420</v>
      </c>
      <c r="H188" s="4">
        <v>43433</v>
      </c>
      <c r="I188">
        <f t="shared" si="16"/>
        <v>13</v>
      </c>
      <c r="J188">
        <f t="shared" si="17"/>
        <v>0</v>
      </c>
      <c r="M188">
        <f t="shared" si="18"/>
        <v>0</v>
      </c>
      <c r="N188">
        <f t="shared" si="19"/>
        <v>0</v>
      </c>
      <c r="O188">
        <f t="shared" si="20"/>
        <v>0</v>
      </c>
      <c r="P188">
        <f t="shared" si="21"/>
        <v>0</v>
      </c>
      <c r="Q188">
        <f t="shared" si="22"/>
        <v>0</v>
      </c>
      <c r="R188">
        <f t="shared" si="23"/>
        <v>0</v>
      </c>
      <c r="V188">
        <f>VLOOKUP(A188,'MARGIN REQUIREMNT'!$A$3:$M$210,13,0)</f>
        <v>0.97314089999999986</v>
      </c>
    </row>
    <row r="189" spans="1:22">
      <c r="A189" t="s">
        <v>101</v>
      </c>
      <c r="B189" s="1" t="s">
        <v>303</v>
      </c>
      <c r="C189">
        <v>5</v>
      </c>
      <c r="D189" t="s">
        <v>406</v>
      </c>
      <c r="G189" s="4">
        <v>43420</v>
      </c>
      <c r="H189" s="4">
        <v>43433</v>
      </c>
      <c r="I189">
        <f t="shared" si="16"/>
        <v>13</v>
      </c>
      <c r="J189">
        <f t="shared" si="17"/>
        <v>0</v>
      </c>
      <c r="M189">
        <f t="shared" si="18"/>
        <v>0</v>
      </c>
      <c r="N189">
        <f t="shared" si="19"/>
        <v>0</v>
      </c>
      <c r="O189">
        <f t="shared" si="20"/>
        <v>0</v>
      </c>
      <c r="P189">
        <f t="shared" si="21"/>
        <v>0</v>
      </c>
      <c r="Q189">
        <f t="shared" si="22"/>
        <v>0</v>
      </c>
      <c r="R189">
        <f t="shared" si="23"/>
        <v>0</v>
      </c>
      <c r="V189">
        <f>VLOOKUP(A189,'MARGIN REQUIREMNT'!$A$3:$M$210,13,0)</f>
        <v>1.2852749999999999</v>
      </c>
    </row>
    <row r="190" spans="1:22">
      <c r="A190" t="s">
        <v>101</v>
      </c>
      <c r="B190" s="1" t="s">
        <v>303</v>
      </c>
      <c r="C190">
        <v>5</v>
      </c>
      <c r="D190" t="s">
        <v>407</v>
      </c>
      <c r="G190" s="4">
        <v>43420</v>
      </c>
      <c r="H190" s="4">
        <v>43433</v>
      </c>
      <c r="I190">
        <f t="shared" si="16"/>
        <v>13</v>
      </c>
      <c r="J190">
        <f t="shared" si="17"/>
        <v>0</v>
      </c>
      <c r="M190">
        <f t="shared" si="18"/>
        <v>0</v>
      </c>
      <c r="N190">
        <f t="shared" si="19"/>
        <v>0</v>
      </c>
      <c r="O190">
        <f t="shared" si="20"/>
        <v>0</v>
      </c>
      <c r="P190">
        <f t="shared" si="21"/>
        <v>0</v>
      </c>
      <c r="Q190">
        <f t="shared" si="22"/>
        <v>0</v>
      </c>
      <c r="R190">
        <f t="shared" si="23"/>
        <v>0</v>
      </c>
      <c r="V190">
        <f>VLOOKUP(A190,'MARGIN REQUIREMNT'!$A$3:$M$210,13,0)</f>
        <v>1.2852749999999999</v>
      </c>
    </row>
    <row r="191" spans="1:22">
      <c r="A191" t="s">
        <v>102</v>
      </c>
      <c r="B191" s="1" t="s">
        <v>275</v>
      </c>
      <c r="C191">
        <v>10</v>
      </c>
      <c r="D191" t="s">
        <v>406</v>
      </c>
      <c r="G191" s="4">
        <v>43420</v>
      </c>
      <c r="H191" s="4">
        <v>43433</v>
      </c>
      <c r="I191">
        <f t="shared" si="16"/>
        <v>13</v>
      </c>
      <c r="J191">
        <f t="shared" si="17"/>
        <v>0</v>
      </c>
      <c r="M191">
        <f t="shared" si="18"/>
        <v>0</v>
      </c>
      <c r="N191">
        <f t="shared" si="19"/>
        <v>0</v>
      </c>
      <c r="O191">
        <f t="shared" si="20"/>
        <v>0</v>
      </c>
      <c r="P191">
        <f t="shared" si="21"/>
        <v>0</v>
      </c>
      <c r="Q191">
        <f t="shared" si="22"/>
        <v>0</v>
      </c>
      <c r="R191">
        <f t="shared" si="23"/>
        <v>0</v>
      </c>
      <c r="V191">
        <f>VLOOKUP(A191,'MARGIN REQUIREMNT'!$A$3:$M$210,13,0)</f>
        <v>3.2468249999999999</v>
      </c>
    </row>
    <row r="192" spans="1:22">
      <c r="A192" t="s">
        <v>102</v>
      </c>
      <c r="B192" s="1" t="s">
        <v>275</v>
      </c>
      <c r="C192">
        <v>10</v>
      </c>
      <c r="D192" t="s">
        <v>407</v>
      </c>
      <c r="G192" s="4">
        <v>43420</v>
      </c>
      <c r="H192" s="4">
        <v>43433</v>
      </c>
      <c r="I192">
        <f t="shared" si="16"/>
        <v>13</v>
      </c>
      <c r="J192">
        <f t="shared" si="17"/>
        <v>0</v>
      </c>
      <c r="M192">
        <f t="shared" si="18"/>
        <v>0</v>
      </c>
      <c r="N192">
        <f t="shared" si="19"/>
        <v>0</v>
      </c>
      <c r="O192">
        <f t="shared" si="20"/>
        <v>0</v>
      </c>
      <c r="P192">
        <f t="shared" si="21"/>
        <v>0</v>
      </c>
      <c r="Q192">
        <f t="shared" si="22"/>
        <v>0</v>
      </c>
      <c r="R192">
        <f t="shared" si="23"/>
        <v>0</v>
      </c>
      <c r="V192">
        <f>VLOOKUP(A192,'MARGIN REQUIREMNT'!$A$3:$M$210,13,0)</f>
        <v>3.2468249999999999</v>
      </c>
    </row>
    <row r="193" spans="1:22">
      <c r="A193" t="s">
        <v>103</v>
      </c>
      <c r="B193" s="1" t="s">
        <v>309</v>
      </c>
      <c r="C193">
        <v>5</v>
      </c>
      <c r="D193" t="s">
        <v>406</v>
      </c>
      <c r="G193" s="4">
        <v>43420</v>
      </c>
      <c r="H193" s="4">
        <v>43433</v>
      </c>
      <c r="I193">
        <f t="shared" si="16"/>
        <v>13</v>
      </c>
      <c r="J193">
        <f t="shared" si="17"/>
        <v>0</v>
      </c>
      <c r="M193">
        <f t="shared" si="18"/>
        <v>0</v>
      </c>
      <c r="N193">
        <f t="shared" si="19"/>
        <v>0</v>
      </c>
      <c r="O193">
        <f t="shared" si="20"/>
        <v>0</v>
      </c>
      <c r="P193">
        <f t="shared" si="21"/>
        <v>0</v>
      </c>
      <c r="Q193">
        <f t="shared" si="22"/>
        <v>0</v>
      </c>
      <c r="R193">
        <f t="shared" si="23"/>
        <v>0</v>
      </c>
      <c r="V193">
        <f>VLOOKUP(A193,'MARGIN REQUIREMNT'!$A$3:$M$210,13,0)</f>
        <v>0.89564999999999995</v>
      </c>
    </row>
    <row r="194" spans="1:22">
      <c r="A194" t="s">
        <v>103</v>
      </c>
      <c r="B194" s="1" t="s">
        <v>309</v>
      </c>
      <c r="C194">
        <v>5</v>
      </c>
      <c r="D194" t="s">
        <v>407</v>
      </c>
      <c r="G194" s="4">
        <v>43420</v>
      </c>
      <c r="H194" s="4">
        <v>43433</v>
      </c>
      <c r="I194">
        <f t="shared" ref="I194:I257" si="24">H194-G194</f>
        <v>13</v>
      </c>
      <c r="J194">
        <f t="shared" ref="J194:J257" si="25">MROUND(F194,C194)</f>
        <v>0</v>
      </c>
      <c r="M194">
        <f t="shared" ref="M194:M257" si="26">((I194/365.25)^(1/2))*(F194*L194)</f>
        <v>0</v>
      </c>
      <c r="N194">
        <f t="shared" ref="N194:N257" si="27">IF(D194="CE",F194+M194,F194-M194)</f>
        <v>0</v>
      </c>
      <c r="O194">
        <f t="shared" ref="O194:O257" si="28">IF(D194="CE",F194+M194*2,F194-M194*2)</f>
        <v>0</v>
      </c>
      <c r="P194">
        <f t="shared" ref="P194:P257" si="29">IF(D194="CE",F194+M194*3,F194-M194*3)</f>
        <v>0</v>
      </c>
      <c r="Q194">
        <f t="shared" ref="Q194:Q257" si="30">MROUND(O194,C194)</f>
        <v>0</v>
      </c>
      <c r="R194">
        <f t="shared" ref="R194:R257" si="31">MROUND(P194,C194)</f>
        <v>0</v>
      </c>
      <c r="V194">
        <f>VLOOKUP(A194,'MARGIN REQUIREMNT'!$A$3:$M$210,13,0)</f>
        <v>0.89564999999999995</v>
      </c>
    </row>
    <row r="195" spans="1:22">
      <c r="A195" t="s">
        <v>104</v>
      </c>
      <c r="B195" s="1" t="s">
        <v>310</v>
      </c>
      <c r="C195">
        <v>5</v>
      </c>
      <c r="D195" t="s">
        <v>406</v>
      </c>
      <c r="G195" s="4">
        <v>43420</v>
      </c>
      <c r="H195" s="4">
        <v>43433</v>
      </c>
      <c r="I195">
        <f t="shared" si="24"/>
        <v>13</v>
      </c>
      <c r="J195">
        <f t="shared" si="25"/>
        <v>0</v>
      </c>
      <c r="M195">
        <f t="shared" si="26"/>
        <v>0</v>
      </c>
      <c r="N195">
        <f t="shared" si="27"/>
        <v>0</v>
      </c>
      <c r="O195">
        <f t="shared" si="28"/>
        <v>0</v>
      </c>
      <c r="P195">
        <f t="shared" si="29"/>
        <v>0</v>
      </c>
      <c r="Q195">
        <f t="shared" si="30"/>
        <v>0</v>
      </c>
      <c r="R195">
        <f t="shared" si="31"/>
        <v>0</v>
      </c>
      <c r="V195">
        <f>VLOOKUP(A195,'MARGIN REQUIREMNT'!$A$3:$M$210,13,0)</f>
        <v>0.84397500000000003</v>
      </c>
    </row>
    <row r="196" spans="1:22">
      <c r="A196" t="s">
        <v>104</v>
      </c>
      <c r="B196" s="1" t="s">
        <v>310</v>
      </c>
      <c r="C196">
        <v>5</v>
      </c>
      <c r="D196" t="s">
        <v>407</v>
      </c>
      <c r="G196" s="4">
        <v>43420</v>
      </c>
      <c r="H196" s="4">
        <v>43433</v>
      </c>
      <c r="I196">
        <f t="shared" si="24"/>
        <v>13</v>
      </c>
      <c r="J196">
        <f t="shared" si="25"/>
        <v>0</v>
      </c>
      <c r="M196">
        <f t="shared" si="26"/>
        <v>0</v>
      </c>
      <c r="N196">
        <f t="shared" si="27"/>
        <v>0</v>
      </c>
      <c r="O196">
        <f t="shared" si="28"/>
        <v>0</v>
      </c>
      <c r="P196">
        <f t="shared" si="29"/>
        <v>0</v>
      </c>
      <c r="Q196">
        <f t="shared" si="30"/>
        <v>0</v>
      </c>
      <c r="R196">
        <f t="shared" si="31"/>
        <v>0</v>
      </c>
      <c r="V196">
        <f>VLOOKUP(A196,'MARGIN REQUIREMNT'!$A$3:$M$210,13,0)</f>
        <v>0.84397500000000003</v>
      </c>
    </row>
    <row r="197" spans="1:22">
      <c r="A197" t="s">
        <v>105</v>
      </c>
      <c r="B197" s="1" t="s">
        <v>256</v>
      </c>
      <c r="C197">
        <v>5</v>
      </c>
      <c r="D197" t="s">
        <v>406</v>
      </c>
      <c r="G197" s="4">
        <v>43420</v>
      </c>
      <c r="H197" s="4">
        <v>43433</v>
      </c>
      <c r="I197">
        <f t="shared" si="24"/>
        <v>13</v>
      </c>
      <c r="J197">
        <f t="shared" si="25"/>
        <v>0</v>
      </c>
      <c r="M197">
        <f t="shared" si="26"/>
        <v>0</v>
      </c>
      <c r="N197">
        <f t="shared" si="27"/>
        <v>0</v>
      </c>
      <c r="O197">
        <f t="shared" si="28"/>
        <v>0</v>
      </c>
      <c r="P197">
        <f t="shared" si="29"/>
        <v>0</v>
      </c>
      <c r="Q197">
        <f t="shared" si="30"/>
        <v>0</v>
      </c>
      <c r="R197">
        <f t="shared" si="31"/>
        <v>0</v>
      </c>
      <c r="V197">
        <f>VLOOKUP(A197,'MARGIN REQUIREMNT'!$A$3:$M$210,13,0)</f>
        <v>1.3877249999999999</v>
      </c>
    </row>
    <row r="198" spans="1:22">
      <c r="A198" t="s">
        <v>105</v>
      </c>
      <c r="B198" s="1" t="s">
        <v>256</v>
      </c>
      <c r="C198">
        <v>5</v>
      </c>
      <c r="D198" t="s">
        <v>407</v>
      </c>
      <c r="G198" s="4">
        <v>43420</v>
      </c>
      <c r="H198" s="4">
        <v>43433</v>
      </c>
      <c r="I198">
        <f t="shared" si="24"/>
        <v>13</v>
      </c>
      <c r="J198">
        <f t="shared" si="25"/>
        <v>0</v>
      </c>
      <c r="M198">
        <f t="shared" si="26"/>
        <v>0</v>
      </c>
      <c r="N198">
        <f t="shared" si="27"/>
        <v>0</v>
      </c>
      <c r="O198">
        <f t="shared" si="28"/>
        <v>0</v>
      </c>
      <c r="P198">
        <f t="shared" si="29"/>
        <v>0</v>
      </c>
      <c r="Q198">
        <f t="shared" si="30"/>
        <v>0</v>
      </c>
      <c r="R198">
        <f t="shared" si="31"/>
        <v>0</v>
      </c>
      <c r="V198">
        <f>VLOOKUP(A198,'MARGIN REQUIREMNT'!$A$3:$M$210,13,0)</f>
        <v>1.3877249999999999</v>
      </c>
    </row>
    <row r="199" spans="1:22">
      <c r="A199" t="s">
        <v>106</v>
      </c>
      <c r="B199" s="1" t="s">
        <v>255</v>
      </c>
      <c r="C199">
        <v>10</v>
      </c>
      <c r="D199" t="s">
        <v>406</v>
      </c>
      <c r="G199" s="4">
        <v>43420</v>
      </c>
      <c r="H199" s="4">
        <v>43433</v>
      </c>
      <c r="I199">
        <f t="shared" si="24"/>
        <v>13</v>
      </c>
      <c r="J199">
        <f t="shared" si="25"/>
        <v>0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  <c r="R199">
        <f t="shared" si="31"/>
        <v>0</v>
      </c>
      <c r="V199">
        <f>VLOOKUP(A199,'MARGIN REQUIREMNT'!$A$3:$M$210,13,0)</f>
        <v>1.6556654999999998</v>
      </c>
    </row>
    <row r="200" spans="1:22">
      <c r="A200" t="s">
        <v>106</v>
      </c>
      <c r="B200" s="1" t="s">
        <v>255</v>
      </c>
      <c r="C200">
        <v>10</v>
      </c>
      <c r="D200" t="s">
        <v>407</v>
      </c>
      <c r="G200" s="4">
        <v>43420</v>
      </c>
      <c r="H200" s="4">
        <v>43433</v>
      </c>
      <c r="I200">
        <f t="shared" si="24"/>
        <v>13</v>
      </c>
      <c r="J200">
        <f t="shared" si="25"/>
        <v>0</v>
      </c>
      <c r="M200">
        <f t="shared" si="26"/>
        <v>0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0</v>
      </c>
      <c r="V200">
        <f>VLOOKUP(A200,'MARGIN REQUIREMNT'!$A$3:$M$210,13,0)</f>
        <v>1.6556654999999998</v>
      </c>
    </row>
    <row r="201" spans="1:22">
      <c r="A201" t="s">
        <v>107</v>
      </c>
      <c r="B201" s="1" t="s">
        <v>390</v>
      </c>
      <c r="C201">
        <v>10</v>
      </c>
      <c r="D201" t="s">
        <v>406</v>
      </c>
      <c r="G201" s="4">
        <v>43420</v>
      </c>
      <c r="H201" s="4">
        <v>43433</v>
      </c>
      <c r="I201">
        <f t="shared" si="24"/>
        <v>13</v>
      </c>
      <c r="J201">
        <f t="shared" si="25"/>
        <v>0</v>
      </c>
      <c r="M201">
        <f t="shared" si="26"/>
        <v>0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  <c r="R201">
        <f t="shared" si="31"/>
        <v>0</v>
      </c>
      <c r="V201">
        <f>VLOOKUP(A201,'MARGIN REQUIREMNT'!$A$3:$M$210,13,0)</f>
        <v>1.0867482666666666</v>
      </c>
    </row>
    <row r="202" spans="1:22">
      <c r="A202" t="s">
        <v>107</v>
      </c>
      <c r="B202" s="1" t="s">
        <v>390</v>
      </c>
      <c r="C202">
        <v>10</v>
      </c>
      <c r="D202" t="s">
        <v>407</v>
      </c>
      <c r="G202" s="4">
        <v>43420</v>
      </c>
      <c r="H202" s="4">
        <v>43433</v>
      </c>
      <c r="I202">
        <f t="shared" si="24"/>
        <v>13</v>
      </c>
      <c r="J202">
        <f t="shared" si="25"/>
        <v>0</v>
      </c>
      <c r="M202">
        <f t="shared" si="26"/>
        <v>0</v>
      </c>
      <c r="N202">
        <f t="shared" si="27"/>
        <v>0</v>
      </c>
      <c r="O202">
        <f t="shared" si="28"/>
        <v>0</v>
      </c>
      <c r="P202">
        <f t="shared" si="29"/>
        <v>0</v>
      </c>
      <c r="Q202">
        <f t="shared" si="30"/>
        <v>0</v>
      </c>
      <c r="R202">
        <f t="shared" si="31"/>
        <v>0</v>
      </c>
      <c r="V202">
        <f>VLOOKUP(A202,'MARGIN REQUIREMNT'!$A$3:$M$210,13,0)</f>
        <v>1.0867482666666666</v>
      </c>
    </row>
    <row r="203" spans="1:22">
      <c r="A203" t="s">
        <v>108</v>
      </c>
      <c r="B203" s="1" t="s">
        <v>311</v>
      </c>
      <c r="C203">
        <v>5</v>
      </c>
      <c r="D203" t="s">
        <v>406</v>
      </c>
      <c r="G203" s="4">
        <v>43420</v>
      </c>
      <c r="H203" s="4">
        <v>43433</v>
      </c>
      <c r="I203">
        <f t="shared" si="24"/>
        <v>13</v>
      </c>
      <c r="J203">
        <f t="shared" si="25"/>
        <v>0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  <c r="R203">
        <f t="shared" si="31"/>
        <v>0</v>
      </c>
      <c r="V203">
        <f>VLOOKUP(A203,'MARGIN REQUIREMNT'!$A$3:$M$210,13,0)</f>
        <v>0.425985</v>
      </c>
    </row>
    <row r="204" spans="1:22">
      <c r="A204" t="s">
        <v>108</v>
      </c>
      <c r="B204" s="1" t="s">
        <v>311</v>
      </c>
      <c r="C204">
        <v>5</v>
      </c>
      <c r="D204" t="s">
        <v>407</v>
      </c>
      <c r="G204" s="4">
        <v>43420</v>
      </c>
      <c r="H204" s="4">
        <v>43433</v>
      </c>
      <c r="I204">
        <f t="shared" si="24"/>
        <v>13</v>
      </c>
      <c r="J204">
        <f t="shared" si="25"/>
        <v>0</v>
      </c>
      <c r="M204">
        <f t="shared" si="26"/>
        <v>0</v>
      </c>
      <c r="N204">
        <f t="shared" si="27"/>
        <v>0</v>
      </c>
      <c r="O204">
        <f t="shared" si="28"/>
        <v>0</v>
      </c>
      <c r="P204">
        <f t="shared" si="29"/>
        <v>0</v>
      </c>
      <c r="Q204">
        <f t="shared" si="30"/>
        <v>0</v>
      </c>
      <c r="R204">
        <f t="shared" si="31"/>
        <v>0</v>
      </c>
      <c r="V204">
        <f>VLOOKUP(A204,'MARGIN REQUIREMNT'!$A$3:$M$210,13,0)</f>
        <v>0.425985</v>
      </c>
    </row>
    <row r="205" spans="1:22">
      <c r="A205" t="s">
        <v>109</v>
      </c>
      <c r="B205" s="1" t="s">
        <v>312</v>
      </c>
      <c r="C205">
        <v>1</v>
      </c>
      <c r="D205" t="s">
        <v>406</v>
      </c>
      <c r="G205" s="4">
        <v>43420</v>
      </c>
      <c r="H205" s="4">
        <v>43433</v>
      </c>
      <c r="I205">
        <f t="shared" si="24"/>
        <v>13</v>
      </c>
      <c r="J205">
        <f t="shared" si="25"/>
        <v>0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  <c r="R205">
        <f t="shared" si="31"/>
        <v>0</v>
      </c>
      <c r="V205">
        <f>VLOOKUP(A205,'MARGIN REQUIREMNT'!$A$3:$M$210,13,0)</f>
        <v>5.0172000000000001E-2</v>
      </c>
    </row>
    <row r="206" spans="1:22">
      <c r="A206" t="s">
        <v>109</v>
      </c>
      <c r="B206" s="1" t="s">
        <v>312</v>
      </c>
      <c r="C206">
        <v>1</v>
      </c>
      <c r="D206" t="s">
        <v>407</v>
      </c>
      <c r="G206" s="4">
        <v>43420</v>
      </c>
      <c r="H206" s="4">
        <v>43433</v>
      </c>
      <c r="I206">
        <f t="shared" si="24"/>
        <v>13</v>
      </c>
      <c r="J206">
        <f t="shared" si="25"/>
        <v>0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  <c r="R206">
        <f t="shared" si="31"/>
        <v>0</v>
      </c>
      <c r="V206">
        <f>VLOOKUP(A206,'MARGIN REQUIREMNT'!$A$3:$M$210,13,0)</f>
        <v>5.0172000000000001E-2</v>
      </c>
    </row>
    <row r="207" spans="1:22">
      <c r="A207" t="s">
        <v>110</v>
      </c>
      <c r="B207" s="1" t="s">
        <v>313</v>
      </c>
      <c r="C207">
        <v>10</v>
      </c>
      <c r="D207" t="s">
        <v>406</v>
      </c>
      <c r="G207" s="4">
        <v>43420</v>
      </c>
      <c r="H207" s="4">
        <v>43433</v>
      </c>
      <c r="I207">
        <f t="shared" si="24"/>
        <v>13</v>
      </c>
      <c r="J207">
        <f t="shared" si="25"/>
        <v>0</v>
      </c>
      <c r="M207">
        <f t="shared" si="26"/>
        <v>0</v>
      </c>
      <c r="N207">
        <f t="shared" si="27"/>
        <v>0</v>
      </c>
      <c r="O207">
        <f t="shared" si="28"/>
        <v>0</v>
      </c>
      <c r="P207">
        <f t="shared" si="29"/>
        <v>0</v>
      </c>
      <c r="Q207">
        <f t="shared" si="30"/>
        <v>0</v>
      </c>
      <c r="R207">
        <f t="shared" si="31"/>
        <v>0</v>
      </c>
      <c r="V207">
        <f>VLOOKUP(A207,'MARGIN REQUIREMNT'!$A$3:$M$210,13,0)</f>
        <v>1.728375</v>
      </c>
    </row>
    <row r="208" spans="1:22">
      <c r="A208" t="s">
        <v>110</v>
      </c>
      <c r="B208" s="1" t="s">
        <v>313</v>
      </c>
      <c r="C208">
        <v>10</v>
      </c>
      <c r="D208" t="s">
        <v>407</v>
      </c>
      <c r="G208" s="4">
        <v>43420</v>
      </c>
      <c r="H208" s="4">
        <v>43433</v>
      </c>
      <c r="I208">
        <f t="shared" si="24"/>
        <v>13</v>
      </c>
      <c r="J208">
        <f t="shared" si="25"/>
        <v>0</v>
      </c>
      <c r="M208">
        <f t="shared" si="26"/>
        <v>0</v>
      </c>
      <c r="N208">
        <f t="shared" si="27"/>
        <v>0</v>
      </c>
      <c r="O208">
        <f t="shared" si="28"/>
        <v>0</v>
      </c>
      <c r="P208">
        <f t="shared" si="29"/>
        <v>0</v>
      </c>
      <c r="Q208">
        <f t="shared" si="30"/>
        <v>0</v>
      </c>
      <c r="R208">
        <f t="shared" si="31"/>
        <v>0</v>
      </c>
      <c r="V208">
        <f>VLOOKUP(A208,'MARGIN REQUIREMNT'!$A$3:$M$210,13,0)</f>
        <v>1.728375</v>
      </c>
    </row>
    <row r="209" spans="1:22">
      <c r="A209" t="s">
        <v>111</v>
      </c>
      <c r="B209" s="1" t="s">
        <v>274</v>
      </c>
      <c r="C209">
        <v>10</v>
      </c>
      <c r="D209" t="s">
        <v>406</v>
      </c>
      <c r="G209" s="4">
        <v>43420</v>
      </c>
      <c r="H209" s="4">
        <v>43433</v>
      </c>
      <c r="I209">
        <f t="shared" si="24"/>
        <v>13</v>
      </c>
      <c r="J209">
        <f t="shared" si="25"/>
        <v>0</v>
      </c>
      <c r="M209">
        <f t="shared" si="26"/>
        <v>0</v>
      </c>
      <c r="N209">
        <f t="shared" si="27"/>
        <v>0</v>
      </c>
      <c r="O209">
        <f t="shared" si="28"/>
        <v>0</v>
      </c>
      <c r="P209">
        <f t="shared" si="29"/>
        <v>0</v>
      </c>
      <c r="Q209">
        <f t="shared" si="30"/>
        <v>0</v>
      </c>
      <c r="R209">
        <f t="shared" si="31"/>
        <v>0</v>
      </c>
      <c r="V209">
        <f>VLOOKUP(A209,'MARGIN REQUIREMNT'!$A$3:$M$210,13,0)</f>
        <v>5.5613999999999999</v>
      </c>
    </row>
    <row r="210" spans="1:22">
      <c r="A210" t="s">
        <v>111</v>
      </c>
      <c r="B210" s="1" t="s">
        <v>274</v>
      </c>
      <c r="C210">
        <v>10</v>
      </c>
      <c r="D210" t="s">
        <v>407</v>
      </c>
      <c r="G210" s="4">
        <v>43420</v>
      </c>
      <c r="H210" s="4">
        <v>43433</v>
      </c>
      <c r="I210">
        <f t="shared" si="24"/>
        <v>13</v>
      </c>
      <c r="J210">
        <f t="shared" si="25"/>
        <v>0</v>
      </c>
      <c r="M210">
        <f t="shared" si="26"/>
        <v>0</v>
      </c>
      <c r="N210">
        <f t="shared" si="27"/>
        <v>0</v>
      </c>
      <c r="O210">
        <f t="shared" si="28"/>
        <v>0</v>
      </c>
      <c r="P210">
        <f t="shared" si="29"/>
        <v>0</v>
      </c>
      <c r="Q210">
        <f t="shared" si="30"/>
        <v>0</v>
      </c>
      <c r="R210">
        <f t="shared" si="31"/>
        <v>0</v>
      </c>
      <c r="V210">
        <f>VLOOKUP(A210,'MARGIN REQUIREMNT'!$A$3:$M$210,13,0)</f>
        <v>5.5613999999999999</v>
      </c>
    </row>
    <row r="211" spans="1:22">
      <c r="A211" t="s">
        <v>112</v>
      </c>
      <c r="B211" s="1" t="s">
        <v>314</v>
      </c>
      <c r="C211">
        <v>10</v>
      </c>
      <c r="D211" t="s">
        <v>406</v>
      </c>
      <c r="G211" s="4">
        <v>43420</v>
      </c>
      <c r="H211" s="4">
        <v>43433</v>
      </c>
      <c r="I211">
        <f t="shared" si="24"/>
        <v>13</v>
      </c>
      <c r="J211">
        <f t="shared" si="25"/>
        <v>0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  <c r="R211">
        <f t="shared" si="31"/>
        <v>0</v>
      </c>
      <c r="V211">
        <f>VLOOKUP(A211,'MARGIN REQUIREMNT'!$A$3:$M$210,13,0)</f>
        <v>3.2379036428571428</v>
      </c>
    </row>
    <row r="212" spans="1:22">
      <c r="A212" t="s">
        <v>112</v>
      </c>
      <c r="B212" s="1" t="s">
        <v>314</v>
      </c>
      <c r="C212">
        <v>10</v>
      </c>
      <c r="D212" t="s">
        <v>407</v>
      </c>
      <c r="G212" s="4">
        <v>43420</v>
      </c>
      <c r="H212" s="4">
        <v>43433</v>
      </c>
      <c r="I212">
        <f t="shared" si="24"/>
        <v>13</v>
      </c>
      <c r="J212">
        <f t="shared" si="25"/>
        <v>0</v>
      </c>
      <c r="M212">
        <f t="shared" si="26"/>
        <v>0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  <c r="R212">
        <f t="shared" si="31"/>
        <v>0</v>
      </c>
      <c r="V212">
        <f>VLOOKUP(A212,'MARGIN REQUIREMNT'!$A$3:$M$210,13,0)</f>
        <v>3.2379036428571428</v>
      </c>
    </row>
    <row r="213" spans="1:22">
      <c r="A213" t="s">
        <v>114</v>
      </c>
      <c r="B213" s="1" t="s">
        <v>257</v>
      </c>
      <c r="C213">
        <v>20</v>
      </c>
      <c r="D213" t="s">
        <v>406</v>
      </c>
      <c r="G213" s="4">
        <v>43420</v>
      </c>
      <c r="H213" s="4">
        <v>43433</v>
      </c>
      <c r="I213">
        <f t="shared" si="24"/>
        <v>13</v>
      </c>
      <c r="J213">
        <f t="shared" si="25"/>
        <v>0</v>
      </c>
      <c r="M213">
        <f t="shared" si="26"/>
        <v>0</v>
      </c>
      <c r="N213">
        <f t="shared" si="27"/>
        <v>0</v>
      </c>
      <c r="O213">
        <f t="shared" si="28"/>
        <v>0</v>
      </c>
      <c r="P213">
        <f t="shared" si="29"/>
        <v>0</v>
      </c>
      <c r="Q213">
        <f t="shared" si="30"/>
        <v>0</v>
      </c>
      <c r="R213">
        <f t="shared" si="31"/>
        <v>0</v>
      </c>
      <c r="V213">
        <f>VLOOKUP(A213,'MARGIN REQUIREMNT'!$A$3:$M$210,13,0)</f>
        <v>5.550675</v>
      </c>
    </row>
    <row r="214" spans="1:22">
      <c r="A214" t="s">
        <v>114</v>
      </c>
      <c r="B214" s="1" t="s">
        <v>257</v>
      </c>
      <c r="C214">
        <v>20</v>
      </c>
      <c r="D214" t="s">
        <v>407</v>
      </c>
      <c r="G214" s="4">
        <v>43420</v>
      </c>
      <c r="H214" s="4">
        <v>43433</v>
      </c>
      <c r="I214">
        <f t="shared" si="24"/>
        <v>13</v>
      </c>
      <c r="J214">
        <f t="shared" si="25"/>
        <v>0</v>
      </c>
      <c r="M214">
        <f t="shared" si="26"/>
        <v>0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  <c r="R214">
        <f t="shared" si="31"/>
        <v>0</v>
      </c>
      <c r="V214">
        <f>VLOOKUP(A214,'MARGIN REQUIREMNT'!$A$3:$M$210,13,0)</f>
        <v>5.550675</v>
      </c>
    </row>
    <row r="215" spans="1:22">
      <c r="A215" t="s">
        <v>115</v>
      </c>
      <c r="B215" s="1" t="s">
        <v>258</v>
      </c>
      <c r="C215">
        <v>10</v>
      </c>
      <c r="D215" t="s">
        <v>406</v>
      </c>
      <c r="G215" s="4">
        <v>43420</v>
      </c>
      <c r="H215" s="4">
        <v>43433</v>
      </c>
      <c r="I215">
        <f t="shared" si="24"/>
        <v>13</v>
      </c>
      <c r="J215">
        <f t="shared" si="25"/>
        <v>0</v>
      </c>
      <c r="M215">
        <f t="shared" si="26"/>
        <v>0</v>
      </c>
      <c r="N215">
        <f t="shared" si="27"/>
        <v>0</v>
      </c>
      <c r="O215">
        <f t="shared" si="28"/>
        <v>0</v>
      </c>
      <c r="P215">
        <f t="shared" si="29"/>
        <v>0</v>
      </c>
      <c r="Q215">
        <f t="shared" si="30"/>
        <v>0</v>
      </c>
      <c r="R215">
        <f t="shared" si="31"/>
        <v>0</v>
      </c>
      <c r="V215">
        <f>VLOOKUP(A215,'MARGIN REQUIREMNT'!$A$3:$M$210,13,0)</f>
        <v>1.1190066666666667</v>
      </c>
    </row>
    <row r="216" spans="1:22">
      <c r="A216" t="s">
        <v>115</v>
      </c>
      <c r="B216" s="1" t="s">
        <v>258</v>
      </c>
      <c r="C216">
        <v>10</v>
      </c>
      <c r="D216" t="s">
        <v>407</v>
      </c>
      <c r="G216" s="4">
        <v>43420</v>
      </c>
      <c r="H216" s="4">
        <v>43433</v>
      </c>
      <c r="I216">
        <f t="shared" si="24"/>
        <v>13</v>
      </c>
      <c r="J216">
        <f t="shared" si="25"/>
        <v>0</v>
      </c>
      <c r="M216">
        <f t="shared" si="26"/>
        <v>0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  <c r="R216">
        <f t="shared" si="31"/>
        <v>0</v>
      </c>
      <c r="V216">
        <f>VLOOKUP(A216,'MARGIN REQUIREMNT'!$A$3:$M$210,13,0)</f>
        <v>1.1190066666666667</v>
      </c>
    </row>
    <row r="217" spans="1:22">
      <c r="A217" t="s">
        <v>116</v>
      </c>
      <c r="B217" s="1" t="s">
        <v>364</v>
      </c>
      <c r="C217">
        <v>10</v>
      </c>
      <c r="D217" t="s">
        <v>406</v>
      </c>
      <c r="G217" s="4">
        <v>43420</v>
      </c>
      <c r="H217" s="4">
        <v>43433</v>
      </c>
      <c r="I217">
        <f t="shared" si="24"/>
        <v>13</v>
      </c>
      <c r="J217">
        <f t="shared" si="25"/>
        <v>0</v>
      </c>
      <c r="M217">
        <f t="shared" si="26"/>
        <v>0</v>
      </c>
      <c r="N217">
        <f t="shared" si="27"/>
        <v>0</v>
      </c>
      <c r="O217">
        <f t="shared" si="28"/>
        <v>0</v>
      </c>
      <c r="P217">
        <f t="shared" si="29"/>
        <v>0</v>
      </c>
      <c r="Q217">
        <f t="shared" si="30"/>
        <v>0</v>
      </c>
      <c r="R217">
        <f t="shared" si="31"/>
        <v>0</v>
      </c>
      <c r="V217">
        <f>VLOOKUP(A217,'MARGIN REQUIREMNT'!$A$3:$M$210,13,0)</f>
        <v>2.6066699999999998</v>
      </c>
    </row>
    <row r="218" spans="1:22">
      <c r="A218" t="s">
        <v>116</v>
      </c>
      <c r="B218" s="1" t="s">
        <v>364</v>
      </c>
      <c r="C218">
        <v>10</v>
      </c>
      <c r="D218" t="s">
        <v>407</v>
      </c>
      <c r="G218" s="4">
        <v>43420</v>
      </c>
      <c r="H218" s="4">
        <v>43433</v>
      </c>
      <c r="I218">
        <f t="shared" si="24"/>
        <v>13</v>
      </c>
      <c r="J218">
        <f t="shared" si="25"/>
        <v>0</v>
      </c>
      <c r="M218">
        <f t="shared" si="26"/>
        <v>0</v>
      </c>
      <c r="N218">
        <f t="shared" si="27"/>
        <v>0</v>
      </c>
      <c r="O218">
        <f t="shared" si="28"/>
        <v>0</v>
      </c>
      <c r="P218">
        <f t="shared" si="29"/>
        <v>0</v>
      </c>
      <c r="Q218">
        <f t="shared" si="30"/>
        <v>0</v>
      </c>
      <c r="R218">
        <f t="shared" si="31"/>
        <v>0</v>
      </c>
      <c r="V218">
        <f>VLOOKUP(A218,'MARGIN REQUIREMNT'!$A$3:$M$210,13,0)</f>
        <v>2.6066699999999998</v>
      </c>
    </row>
    <row r="219" spans="1:22">
      <c r="A219" t="s">
        <v>117</v>
      </c>
      <c r="B219" s="1" t="s">
        <v>365</v>
      </c>
      <c r="C219">
        <v>5</v>
      </c>
      <c r="D219" t="s">
        <v>406</v>
      </c>
      <c r="G219" s="4">
        <v>43420</v>
      </c>
      <c r="H219" s="4">
        <v>43433</v>
      </c>
      <c r="I219">
        <f t="shared" si="24"/>
        <v>13</v>
      </c>
      <c r="J219">
        <f t="shared" si="25"/>
        <v>0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9"/>
        <v>0</v>
      </c>
      <c r="Q219">
        <f t="shared" si="30"/>
        <v>0</v>
      </c>
      <c r="R219">
        <f t="shared" si="31"/>
        <v>0</v>
      </c>
      <c r="V219">
        <f>VLOOKUP(A219,'MARGIN REQUIREMNT'!$A$3:$M$210,13,0)</f>
        <v>0.51082499999999997</v>
      </c>
    </row>
    <row r="220" spans="1:22">
      <c r="A220" t="s">
        <v>117</v>
      </c>
      <c r="B220" s="1" t="s">
        <v>365</v>
      </c>
      <c r="C220">
        <v>5</v>
      </c>
      <c r="D220" t="s">
        <v>407</v>
      </c>
      <c r="G220" s="4">
        <v>43420</v>
      </c>
      <c r="H220" s="4">
        <v>43433</v>
      </c>
      <c r="I220">
        <f t="shared" si="24"/>
        <v>13</v>
      </c>
      <c r="J220">
        <f t="shared" si="25"/>
        <v>0</v>
      </c>
      <c r="M220">
        <f t="shared" si="26"/>
        <v>0</v>
      </c>
      <c r="N220">
        <f t="shared" si="27"/>
        <v>0</v>
      </c>
      <c r="O220">
        <f t="shared" si="28"/>
        <v>0</v>
      </c>
      <c r="P220">
        <f t="shared" si="29"/>
        <v>0</v>
      </c>
      <c r="Q220">
        <f t="shared" si="30"/>
        <v>0</v>
      </c>
      <c r="R220">
        <f t="shared" si="31"/>
        <v>0</v>
      </c>
      <c r="V220">
        <f>VLOOKUP(A220,'MARGIN REQUIREMNT'!$A$3:$M$210,13,0)</f>
        <v>0.51082499999999997</v>
      </c>
    </row>
    <row r="221" spans="1:22">
      <c r="A221" t="s">
        <v>118</v>
      </c>
      <c r="B221" s="1" t="s">
        <v>363</v>
      </c>
      <c r="C221">
        <v>5</v>
      </c>
      <c r="D221" t="s">
        <v>406</v>
      </c>
      <c r="G221" s="4">
        <v>43420</v>
      </c>
      <c r="H221" s="4">
        <v>43433</v>
      </c>
      <c r="I221">
        <f t="shared" si="24"/>
        <v>13</v>
      </c>
      <c r="J221">
        <f t="shared" si="25"/>
        <v>0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si="29"/>
        <v>0</v>
      </c>
      <c r="Q221">
        <f t="shared" si="30"/>
        <v>0</v>
      </c>
      <c r="R221">
        <f t="shared" si="31"/>
        <v>0</v>
      </c>
      <c r="V221">
        <f>VLOOKUP(A221,'MARGIN REQUIREMNT'!$A$3:$M$210,13,0)</f>
        <v>0.76019999999999999</v>
      </c>
    </row>
    <row r="222" spans="1:22">
      <c r="A222" t="s">
        <v>118</v>
      </c>
      <c r="B222" s="1" t="s">
        <v>363</v>
      </c>
      <c r="C222">
        <v>5</v>
      </c>
      <c r="D222" t="s">
        <v>407</v>
      </c>
      <c r="G222" s="4">
        <v>43420</v>
      </c>
      <c r="H222" s="4">
        <v>43433</v>
      </c>
      <c r="I222">
        <f t="shared" si="24"/>
        <v>13</v>
      </c>
      <c r="J222">
        <f t="shared" si="25"/>
        <v>0</v>
      </c>
      <c r="M222">
        <f t="shared" si="26"/>
        <v>0</v>
      </c>
      <c r="N222">
        <f t="shared" si="27"/>
        <v>0</v>
      </c>
      <c r="O222">
        <f t="shared" si="28"/>
        <v>0</v>
      </c>
      <c r="P222">
        <f t="shared" si="29"/>
        <v>0</v>
      </c>
      <c r="Q222">
        <f t="shared" si="30"/>
        <v>0</v>
      </c>
      <c r="R222">
        <f t="shared" si="31"/>
        <v>0</v>
      </c>
      <c r="V222">
        <f>VLOOKUP(A222,'MARGIN REQUIREMNT'!$A$3:$M$210,13,0)</f>
        <v>0.76019999999999999</v>
      </c>
    </row>
    <row r="223" spans="1:22">
      <c r="A223" t="s">
        <v>119</v>
      </c>
      <c r="B223" s="1" t="s">
        <v>273</v>
      </c>
      <c r="C223">
        <v>10</v>
      </c>
      <c r="D223" t="s">
        <v>406</v>
      </c>
      <c r="G223" s="4">
        <v>43420</v>
      </c>
      <c r="H223" s="4">
        <v>43433</v>
      </c>
      <c r="I223">
        <f t="shared" si="24"/>
        <v>13</v>
      </c>
      <c r="J223">
        <f t="shared" si="25"/>
        <v>0</v>
      </c>
      <c r="M223">
        <f t="shared" si="26"/>
        <v>0</v>
      </c>
      <c r="N223">
        <f t="shared" si="27"/>
        <v>0</v>
      </c>
      <c r="O223">
        <f t="shared" si="28"/>
        <v>0</v>
      </c>
      <c r="P223">
        <f t="shared" si="29"/>
        <v>0</v>
      </c>
      <c r="Q223">
        <f t="shared" si="30"/>
        <v>0</v>
      </c>
      <c r="R223">
        <f t="shared" si="31"/>
        <v>0</v>
      </c>
      <c r="V223">
        <f>VLOOKUP(A223,'MARGIN REQUIREMNT'!$A$3:$M$210,13,0)</f>
        <v>2.1094499999999998</v>
      </c>
    </row>
    <row r="224" spans="1:22">
      <c r="A224" t="s">
        <v>119</v>
      </c>
      <c r="B224" s="1" t="s">
        <v>273</v>
      </c>
      <c r="C224">
        <v>10</v>
      </c>
      <c r="D224" t="s">
        <v>407</v>
      </c>
      <c r="G224" s="4">
        <v>43420</v>
      </c>
      <c r="H224" s="4">
        <v>43433</v>
      </c>
      <c r="I224">
        <f t="shared" si="24"/>
        <v>13</v>
      </c>
      <c r="J224">
        <f t="shared" si="25"/>
        <v>0</v>
      </c>
      <c r="M224">
        <f t="shared" si="26"/>
        <v>0</v>
      </c>
      <c r="N224">
        <f t="shared" si="27"/>
        <v>0</v>
      </c>
      <c r="O224">
        <f t="shared" si="28"/>
        <v>0</v>
      </c>
      <c r="P224">
        <f t="shared" si="29"/>
        <v>0</v>
      </c>
      <c r="Q224">
        <f t="shared" si="30"/>
        <v>0</v>
      </c>
      <c r="R224">
        <f t="shared" si="31"/>
        <v>0</v>
      </c>
      <c r="V224">
        <f>VLOOKUP(A224,'MARGIN REQUIREMNT'!$A$3:$M$210,13,0)</f>
        <v>2.1094499999999998</v>
      </c>
    </row>
    <row r="225" spans="1:22">
      <c r="A225" t="s">
        <v>120</v>
      </c>
      <c r="B225" s="1" t="s">
        <v>391</v>
      </c>
      <c r="C225">
        <v>20</v>
      </c>
      <c r="D225" t="s">
        <v>406</v>
      </c>
      <c r="G225" s="4">
        <v>43420</v>
      </c>
      <c r="H225" s="4">
        <v>43433</v>
      </c>
      <c r="I225">
        <f t="shared" si="24"/>
        <v>13</v>
      </c>
      <c r="J225">
        <f t="shared" si="25"/>
        <v>0</v>
      </c>
      <c r="M225">
        <f t="shared" si="26"/>
        <v>0</v>
      </c>
      <c r="N225">
        <f t="shared" si="27"/>
        <v>0</v>
      </c>
      <c r="O225">
        <f t="shared" si="28"/>
        <v>0</v>
      </c>
      <c r="P225">
        <f t="shared" si="29"/>
        <v>0</v>
      </c>
      <c r="Q225">
        <f t="shared" si="30"/>
        <v>0</v>
      </c>
      <c r="R225">
        <f t="shared" si="31"/>
        <v>0</v>
      </c>
      <c r="V225">
        <f>VLOOKUP(A225,'MARGIN REQUIREMNT'!$A$3:$M$210,13,0)</f>
        <v>6.6598504000000007</v>
      </c>
    </row>
    <row r="226" spans="1:22">
      <c r="A226" t="s">
        <v>120</v>
      </c>
      <c r="B226" s="1" t="s">
        <v>391</v>
      </c>
      <c r="C226">
        <v>20</v>
      </c>
      <c r="D226" t="s">
        <v>407</v>
      </c>
      <c r="G226" s="4">
        <v>43420</v>
      </c>
      <c r="H226" s="4">
        <v>43433</v>
      </c>
      <c r="I226">
        <f t="shared" si="24"/>
        <v>13</v>
      </c>
      <c r="J226">
        <f t="shared" si="25"/>
        <v>0</v>
      </c>
      <c r="M226">
        <f t="shared" si="26"/>
        <v>0</v>
      </c>
      <c r="N226">
        <f t="shared" si="27"/>
        <v>0</v>
      </c>
      <c r="O226">
        <f t="shared" si="28"/>
        <v>0</v>
      </c>
      <c r="P226">
        <f t="shared" si="29"/>
        <v>0</v>
      </c>
      <c r="Q226">
        <f t="shared" si="30"/>
        <v>0</v>
      </c>
      <c r="R226">
        <f t="shared" si="31"/>
        <v>0</v>
      </c>
      <c r="V226">
        <f>VLOOKUP(A226,'MARGIN REQUIREMNT'!$A$3:$M$210,13,0)</f>
        <v>6.6598504000000007</v>
      </c>
    </row>
    <row r="227" spans="1:22">
      <c r="A227" t="s">
        <v>121</v>
      </c>
      <c r="B227" s="1" t="s">
        <v>272</v>
      </c>
      <c r="C227">
        <v>20</v>
      </c>
      <c r="D227" t="s">
        <v>406</v>
      </c>
      <c r="G227" s="4">
        <v>43420</v>
      </c>
      <c r="H227" s="4">
        <v>43433</v>
      </c>
      <c r="I227">
        <f t="shared" si="24"/>
        <v>13</v>
      </c>
      <c r="J227">
        <f t="shared" si="25"/>
        <v>0</v>
      </c>
      <c r="M227">
        <f t="shared" si="26"/>
        <v>0</v>
      </c>
      <c r="N227">
        <f t="shared" si="27"/>
        <v>0</v>
      </c>
      <c r="O227">
        <f t="shared" si="28"/>
        <v>0</v>
      </c>
      <c r="P227">
        <f t="shared" si="29"/>
        <v>0</v>
      </c>
      <c r="Q227">
        <f t="shared" si="30"/>
        <v>0</v>
      </c>
      <c r="R227">
        <f t="shared" si="31"/>
        <v>0</v>
      </c>
      <c r="V227">
        <f>VLOOKUP(A227,'MARGIN REQUIREMNT'!$A$3:$M$210,13,0)</f>
        <v>4.168425</v>
      </c>
    </row>
    <row r="228" spans="1:22">
      <c r="A228" t="s">
        <v>121</v>
      </c>
      <c r="B228" s="1" t="s">
        <v>272</v>
      </c>
      <c r="C228">
        <v>20</v>
      </c>
      <c r="D228" t="s">
        <v>407</v>
      </c>
      <c r="G228" s="4">
        <v>43420</v>
      </c>
      <c r="H228" s="4">
        <v>43433</v>
      </c>
      <c r="I228">
        <f t="shared" si="24"/>
        <v>13</v>
      </c>
      <c r="J228">
        <f t="shared" si="25"/>
        <v>0</v>
      </c>
      <c r="M228">
        <f t="shared" si="26"/>
        <v>0</v>
      </c>
      <c r="N228">
        <f t="shared" si="27"/>
        <v>0</v>
      </c>
      <c r="O228">
        <f t="shared" si="28"/>
        <v>0</v>
      </c>
      <c r="P228">
        <f t="shared" si="29"/>
        <v>0</v>
      </c>
      <c r="Q228">
        <f t="shared" si="30"/>
        <v>0</v>
      </c>
      <c r="R228">
        <f t="shared" si="31"/>
        <v>0</v>
      </c>
      <c r="V228">
        <f>VLOOKUP(A228,'MARGIN REQUIREMNT'!$A$3:$M$210,13,0)</f>
        <v>4.168425</v>
      </c>
    </row>
    <row r="229" spans="1:22">
      <c r="A229" t="s">
        <v>122</v>
      </c>
      <c r="B229" s="1" t="s">
        <v>271</v>
      </c>
      <c r="C229">
        <v>10</v>
      </c>
      <c r="D229" t="s">
        <v>406</v>
      </c>
      <c r="G229" s="4">
        <v>43420</v>
      </c>
      <c r="H229" s="4">
        <v>43433</v>
      </c>
      <c r="I229">
        <f t="shared" si="24"/>
        <v>13</v>
      </c>
      <c r="J229">
        <f t="shared" si="25"/>
        <v>0</v>
      </c>
      <c r="M229">
        <f t="shared" si="26"/>
        <v>0</v>
      </c>
      <c r="N229">
        <f t="shared" si="27"/>
        <v>0</v>
      </c>
      <c r="O229">
        <f t="shared" si="28"/>
        <v>0</v>
      </c>
      <c r="P229">
        <f t="shared" si="29"/>
        <v>0</v>
      </c>
      <c r="Q229">
        <f t="shared" si="30"/>
        <v>0</v>
      </c>
      <c r="R229">
        <f t="shared" si="31"/>
        <v>0</v>
      </c>
      <c r="V229">
        <f>VLOOKUP(A229,'MARGIN REQUIREMNT'!$A$3:$M$210,13,0)</f>
        <v>3.8376749999999999</v>
      </c>
    </row>
    <row r="230" spans="1:22">
      <c r="A230" t="s">
        <v>122</v>
      </c>
      <c r="B230" s="1" t="s">
        <v>271</v>
      </c>
      <c r="C230">
        <v>10</v>
      </c>
      <c r="D230" t="s">
        <v>407</v>
      </c>
      <c r="G230" s="4">
        <v>43420</v>
      </c>
      <c r="H230" s="4">
        <v>43433</v>
      </c>
      <c r="I230">
        <f t="shared" si="24"/>
        <v>13</v>
      </c>
      <c r="J230">
        <f t="shared" si="25"/>
        <v>0</v>
      </c>
      <c r="M230">
        <f t="shared" si="26"/>
        <v>0</v>
      </c>
      <c r="N230">
        <f t="shared" si="27"/>
        <v>0</v>
      </c>
      <c r="O230">
        <f t="shared" si="28"/>
        <v>0</v>
      </c>
      <c r="P230">
        <f t="shared" si="29"/>
        <v>0</v>
      </c>
      <c r="Q230">
        <f t="shared" si="30"/>
        <v>0</v>
      </c>
      <c r="R230">
        <f t="shared" si="31"/>
        <v>0</v>
      </c>
      <c r="V230">
        <f>VLOOKUP(A230,'MARGIN REQUIREMNT'!$A$3:$M$210,13,0)</f>
        <v>3.8376749999999999</v>
      </c>
    </row>
    <row r="231" spans="1:22">
      <c r="A231" t="s">
        <v>123</v>
      </c>
      <c r="B231" s="1" t="s">
        <v>392</v>
      </c>
      <c r="C231">
        <v>10</v>
      </c>
      <c r="D231" t="s">
        <v>406</v>
      </c>
      <c r="G231" s="4">
        <v>43420</v>
      </c>
      <c r="H231" s="4">
        <v>43433</v>
      </c>
      <c r="I231">
        <f t="shared" si="24"/>
        <v>13</v>
      </c>
      <c r="J231">
        <f t="shared" si="25"/>
        <v>0</v>
      </c>
      <c r="M231">
        <f t="shared" si="26"/>
        <v>0</v>
      </c>
      <c r="N231">
        <f t="shared" si="27"/>
        <v>0</v>
      </c>
      <c r="O231">
        <f t="shared" si="28"/>
        <v>0</v>
      </c>
      <c r="P231">
        <f t="shared" si="29"/>
        <v>0</v>
      </c>
      <c r="Q231">
        <f t="shared" si="30"/>
        <v>0</v>
      </c>
      <c r="R231">
        <f t="shared" si="31"/>
        <v>0</v>
      </c>
      <c r="V231">
        <f>VLOOKUP(A231,'MARGIN REQUIREMNT'!$A$3:$M$210,13,0)</f>
        <v>2.4278251200000001</v>
      </c>
    </row>
    <row r="232" spans="1:22">
      <c r="A232" t="s">
        <v>123</v>
      </c>
      <c r="B232" s="1" t="s">
        <v>392</v>
      </c>
      <c r="C232">
        <v>10</v>
      </c>
      <c r="D232" t="s">
        <v>407</v>
      </c>
      <c r="G232" s="4">
        <v>43420</v>
      </c>
      <c r="H232" s="4">
        <v>43433</v>
      </c>
      <c r="I232">
        <f t="shared" si="24"/>
        <v>13</v>
      </c>
      <c r="J232">
        <f t="shared" si="25"/>
        <v>0</v>
      </c>
      <c r="M232">
        <f t="shared" si="26"/>
        <v>0</v>
      </c>
      <c r="N232">
        <f t="shared" si="27"/>
        <v>0</v>
      </c>
      <c r="O232">
        <f t="shared" si="28"/>
        <v>0</v>
      </c>
      <c r="P232">
        <f t="shared" si="29"/>
        <v>0</v>
      </c>
      <c r="Q232">
        <f t="shared" si="30"/>
        <v>0</v>
      </c>
      <c r="R232">
        <f t="shared" si="31"/>
        <v>0</v>
      </c>
      <c r="V232">
        <f>VLOOKUP(A232,'MARGIN REQUIREMNT'!$A$3:$M$210,13,0)</f>
        <v>2.4278251200000001</v>
      </c>
    </row>
    <row r="233" spans="1:22">
      <c r="A233" t="s">
        <v>124</v>
      </c>
      <c r="B233" s="1" t="s">
        <v>259</v>
      </c>
      <c r="C233">
        <v>1</v>
      </c>
      <c r="D233" t="s">
        <v>406</v>
      </c>
      <c r="G233" s="4">
        <v>43420</v>
      </c>
      <c r="H233" s="4">
        <v>43433</v>
      </c>
      <c r="I233">
        <f t="shared" si="24"/>
        <v>13</v>
      </c>
      <c r="J233">
        <f t="shared" si="25"/>
        <v>0</v>
      </c>
      <c r="M233">
        <f t="shared" si="26"/>
        <v>0</v>
      </c>
      <c r="N233">
        <f t="shared" si="27"/>
        <v>0</v>
      </c>
      <c r="O233">
        <f t="shared" si="28"/>
        <v>0</v>
      </c>
      <c r="P233">
        <f t="shared" si="29"/>
        <v>0</v>
      </c>
      <c r="Q233">
        <f t="shared" si="30"/>
        <v>0</v>
      </c>
      <c r="R233">
        <f t="shared" si="31"/>
        <v>0</v>
      </c>
      <c r="V233">
        <f>VLOOKUP(A233,'MARGIN REQUIREMNT'!$A$3:$M$210,13,0)</f>
        <v>0.40552500000000002</v>
      </c>
    </row>
    <row r="234" spans="1:22">
      <c r="A234" t="s">
        <v>124</v>
      </c>
      <c r="B234" s="1" t="s">
        <v>259</v>
      </c>
      <c r="C234">
        <v>1</v>
      </c>
      <c r="D234" t="s">
        <v>407</v>
      </c>
      <c r="G234" s="4">
        <v>43420</v>
      </c>
      <c r="H234" s="4">
        <v>43433</v>
      </c>
      <c r="I234">
        <f t="shared" si="24"/>
        <v>13</v>
      </c>
      <c r="J234">
        <f t="shared" si="25"/>
        <v>0</v>
      </c>
      <c r="M234">
        <f t="shared" si="26"/>
        <v>0</v>
      </c>
      <c r="N234">
        <f t="shared" si="27"/>
        <v>0</v>
      </c>
      <c r="O234">
        <f t="shared" si="28"/>
        <v>0</v>
      </c>
      <c r="P234">
        <f t="shared" si="29"/>
        <v>0</v>
      </c>
      <c r="Q234">
        <f t="shared" si="30"/>
        <v>0</v>
      </c>
      <c r="R234">
        <f t="shared" si="31"/>
        <v>0</v>
      </c>
      <c r="V234">
        <f>VLOOKUP(A234,'MARGIN REQUIREMNT'!$A$3:$M$210,13,0)</f>
        <v>0.40552500000000002</v>
      </c>
    </row>
    <row r="235" spans="1:22">
      <c r="A235" t="s">
        <v>125</v>
      </c>
      <c r="B235" s="1" t="s">
        <v>393</v>
      </c>
      <c r="C235">
        <v>10</v>
      </c>
      <c r="D235" t="s">
        <v>406</v>
      </c>
      <c r="G235" s="4">
        <v>43420</v>
      </c>
      <c r="H235" s="4">
        <v>43433</v>
      </c>
      <c r="I235">
        <f t="shared" si="24"/>
        <v>13</v>
      </c>
      <c r="J235">
        <f t="shared" si="25"/>
        <v>0</v>
      </c>
      <c r="M235">
        <f t="shared" si="26"/>
        <v>0</v>
      </c>
      <c r="N235">
        <f t="shared" si="27"/>
        <v>0</v>
      </c>
      <c r="O235">
        <f t="shared" si="28"/>
        <v>0</v>
      </c>
      <c r="P235">
        <f t="shared" si="29"/>
        <v>0</v>
      </c>
      <c r="Q235">
        <f t="shared" si="30"/>
        <v>0</v>
      </c>
      <c r="R235">
        <f t="shared" si="31"/>
        <v>0</v>
      </c>
      <c r="V235">
        <f>VLOOKUP(A235,'MARGIN REQUIREMNT'!$A$3:$M$210,13,0)</f>
        <v>1.6551</v>
      </c>
    </row>
    <row r="236" spans="1:22">
      <c r="A236" t="s">
        <v>125</v>
      </c>
      <c r="B236" s="1" t="s">
        <v>393</v>
      </c>
      <c r="C236">
        <v>10</v>
      </c>
      <c r="D236" t="s">
        <v>407</v>
      </c>
      <c r="G236" s="4">
        <v>43420</v>
      </c>
      <c r="H236" s="4">
        <v>43433</v>
      </c>
      <c r="I236">
        <f t="shared" si="24"/>
        <v>13</v>
      </c>
      <c r="J236">
        <f t="shared" si="25"/>
        <v>0</v>
      </c>
      <c r="M236">
        <f t="shared" si="26"/>
        <v>0</v>
      </c>
      <c r="N236">
        <f t="shared" si="27"/>
        <v>0</v>
      </c>
      <c r="O236">
        <f t="shared" si="28"/>
        <v>0</v>
      </c>
      <c r="P236">
        <f t="shared" si="29"/>
        <v>0</v>
      </c>
      <c r="Q236">
        <f t="shared" si="30"/>
        <v>0</v>
      </c>
      <c r="R236">
        <f t="shared" si="31"/>
        <v>0</v>
      </c>
      <c r="V236">
        <f>VLOOKUP(A236,'MARGIN REQUIREMNT'!$A$3:$M$210,13,0)</f>
        <v>1.6551</v>
      </c>
    </row>
    <row r="237" spans="1:22">
      <c r="A237" t="s">
        <v>126</v>
      </c>
      <c r="B237" s="1" t="s">
        <v>315</v>
      </c>
      <c r="C237">
        <v>100</v>
      </c>
      <c r="D237" t="s">
        <v>406</v>
      </c>
      <c r="G237" s="4">
        <v>43420</v>
      </c>
      <c r="H237" s="4">
        <v>43433</v>
      </c>
      <c r="I237">
        <f t="shared" si="24"/>
        <v>13</v>
      </c>
      <c r="J237">
        <f t="shared" si="25"/>
        <v>0</v>
      </c>
      <c r="M237">
        <f t="shared" si="26"/>
        <v>0</v>
      </c>
      <c r="N237">
        <f t="shared" si="27"/>
        <v>0</v>
      </c>
      <c r="O237">
        <f t="shared" si="28"/>
        <v>0</v>
      </c>
      <c r="P237">
        <f t="shared" si="29"/>
        <v>0</v>
      </c>
      <c r="Q237">
        <f t="shared" si="30"/>
        <v>0</v>
      </c>
      <c r="R237">
        <f t="shared" si="31"/>
        <v>0</v>
      </c>
      <c r="V237">
        <f>VLOOKUP(A237,'MARGIN REQUIREMNT'!$A$3:$M$210,13,0)</f>
        <v>34.956223999999999</v>
      </c>
    </row>
    <row r="238" spans="1:22">
      <c r="A238" t="s">
        <v>126</v>
      </c>
      <c r="B238" s="1" t="s">
        <v>315</v>
      </c>
      <c r="C238">
        <v>100</v>
      </c>
      <c r="D238" t="s">
        <v>407</v>
      </c>
      <c r="G238" s="4">
        <v>43420</v>
      </c>
      <c r="H238" s="4">
        <v>43433</v>
      </c>
      <c r="I238">
        <f t="shared" si="24"/>
        <v>13</v>
      </c>
      <c r="J238">
        <f t="shared" si="25"/>
        <v>0</v>
      </c>
      <c r="M238">
        <f t="shared" si="26"/>
        <v>0</v>
      </c>
      <c r="N238">
        <f t="shared" si="27"/>
        <v>0</v>
      </c>
      <c r="O238">
        <f t="shared" si="28"/>
        <v>0</v>
      </c>
      <c r="P238">
        <f t="shared" si="29"/>
        <v>0</v>
      </c>
      <c r="Q238">
        <f t="shared" si="30"/>
        <v>0</v>
      </c>
      <c r="R238">
        <f t="shared" si="31"/>
        <v>0</v>
      </c>
      <c r="V238">
        <f>VLOOKUP(A238,'MARGIN REQUIREMNT'!$A$3:$M$210,13,0)</f>
        <v>34.956223999999999</v>
      </c>
    </row>
    <row r="239" spans="1:22">
      <c r="A239" t="s">
        <v>127</v>
      </c>
      <c r="B239" s="1" t="s">
        <v>394</v>
      </c>
      <c r="C239">
        <v>10</v>
      </c>
      <c r="D239" t="s">
        <v>406</v>
      </c>
      <c r="G239" s="4">
        <v>43420</v>
      </c>
      <c r="H239" s="4">
        <v>43433</v>
      </c>
      <c r="I239">
        <f t="shared" si="24"/>
        <v>13</v>
      </c>
      <c r="J239">
        <f t="shared" si="25"/>
        <v>0</v>
      </c>
      <c r="M239">
        <f t="shared" si="26"/>
        <v>0</v>
      </c>
      <c r="N239">
        <f t="shared" si="27"/>
        <v>0</v>
      </c>
      <c r="O239">
        <f t="shared" si="28"/>
        <v>0</v>
      </c>
      <c r="P239">
        <f t="shared" si="29"/>
        <v>0</v>
      </c>
      <c r="Q239">
        <f t="shared" si="30"/>
        <v>0</v>
      </c>
      <c r="R239">
        <f t="shared" si="31"/>
        <v>0</v>
      </c>
      <c r="V239">
        <f>VLOOKUP(A239,'MARGIN REQUIREMNT'!$A$3:$M$210,13,0)</f>
        <v>3.0172620000000001</v>
      </c>
    </row>
    <row r="240" spans="1:22">
      <c r="A240" t="s">
        <v>127</v>
      </c>
      <c r="B240" s="1" t="s">
        <v>394</v>
      </c>
      <c r="C240">
        <v>10</v>
      </c>
      <c r="D240" t="s">
        <v>407</v>
      </c>
      <c r="G240" s="4">
        <v>43420</v>
      </c>
      <c r="H240" s="4">
        <v>43433</v>
      </c>
      <c r="I240">
        <f t="shared" si="24"/>
        <v>13</v>
      </c>
      <c r="J240">
        <f t="shared" si="25"/>
        <v>0</v>
      </c>
      <c r="M240">
        <f t="shared" si="26"/>
        <v>0</v>
      </c>
      <c r="N240">
        <f t="shared" si="27"/>
        <v>0</v>
      </c>
      <c r="O240">
        <f t="shared" si="28"/>
        <v>0</v>
      </c>
      <c r="P240">
        <f t="shared" si="29"/>
        <v>0</v>
      </c>
      <c r="Q240">
        <f t="shared" si="30"/>
        <v>0</v>
      </c>
      <c r="R240">
        <f t="shared" si="31"/>
        <v>0</v>
      </c>
      <c r="V240">
        <f>VLOOKUP(A240,'MARGIN REQUIREMNT'!$A$3:$M$210,13,0)</f>
        <v>3.0172620000000001</v>
      </c>
    </row>
    <row r="241" spans="1:22">
      <c r="A241" t="s">
        <v>128</v>
      </c>
      <c r="B241" s="1" t="s">
        <v>269</v>
      </c>
      <c r="C241">
        <v>20</v>
      </c>
      <c r="D241" t="s">
        <v>406</v>
      </c>
      <c r="G241" s="4">
        <v>43420</v>
      </c>
      <c r="H241" s="4">
        <v>43433</v>
      </c>
      <c r="I241">
        <f t="shared" si="24"/>
        <v>13</v>
      </c>
      <c r="J241">
        <f t="shared" si="25"/>
        <v>0</v>
      </c>
      <c r="M241">
        <f t="shared" si="26"/>
        <v>0</v>
      </c>
      <c r="N241">
        <f t="shared" si="27"/>
        <v>0</v>
      </c>
      <c r="O241">
        <f t="shared" si="28"/>
        <v>0</v>
      </c>
      <c r="P241">
        <f t="shared" si="29"/>
        <v>0</v>
      </c>
      <c r="Q241">
        <f t="shared" si="30"/>
        <v>0</v>
      </c>
      <c r="R241">
        <f t="shared" si="31"/>
        <v>0</v>
      </c>
      <c r="V241">
        <f>VLOOKUP(A241,'MARGIN REQUIREMNT'!$A$3:$M$210,13,0)</f>
        <v>4.6475249999999999</v>
      </c>
    </row>
    <row r="242" spans="1:22">
      <c r="A242" t="s">
        <v>128</v>
      </c>
      <c r="B242" s="1" t="s">
        <v>269</v>
      </c>
      <c r="C242">
        <v>20</v>
      </c>
      <c r="D242" t="s">
        <v>407</v>
      </c>
      <c r="G242" s="4">
        <v>43420</v>
      </c>
      <c r="H242" s="4">
        <v>43433</v>
      </c>
      <c r="I242">
        <f t="shared" si="24"/>
        <v>13</v>
      </c>
      <c r="J242">
        <f t="shared" si="25"/>
        <v>0</v>
      </c>
      <c r="M242">
        <f t="shared" si="26"/>
        <v>0</v>
      </c>
      <c r="N242">
        <f t="shared" si="27"/>
        <v>0</v>
      </c>
      <c r="O242">
        <f t="shared" si="28"/>
        <v>0</v>
      </c>
      <c r="P242">
        <f t="shared" si="29"/>
        <v>0</v>
      </c>
      <c r="Q242">
        <f t="shared" si="30"/>
        <v>0</v>
      </c>
      <c r="R242">
        <f t="shared" si="31"/>
        <v>0</v>
      </c>
      <c r="V242">
        <f>VLOOKUP(A242,'MARGIN REQUIREMNT'!$A$3:$M$210,13,0)</f>
        <v>4.6475249999999999</v>
      </c>
    </row>
    <row r="243" spans="1:22">
      <c r="A243" t="s">
        <v>129</v>
      </c>
      <c r="B243" s="1" t="s">
        <v>395</v>
      </c>
      <c r="C243">
        <v>10</v>
      </c>
      <c r="D243" t="s">
        <v>406</v>
      </c>
      <c r="G243" s="4">
        <v>43420</v>
      </c>
      <c r="H243" s="4">
        <v>43433</v>
      </c>
      <c r="I243">
        <f t="shared" si="24"/>
        <v>13</v>
      </c>
      <c r="J243">
        <f t="shared" si="25"/>
        <v>0</v>
      </c>
      <c r="M243">
        <f t="shared" si="26"/>
        <v>0</v>
      </c>
      <c r="N243">
        <f t="shared" si="27"/>
        <v>0</v>
      </c>
      <c r="O243">
        <f t="shared" si="28"/>
        <v>0</v>
      </c>
      <c r="P243">
        <f t="shared" si="29"/>
        <v>0</v>
      </c>
      <c r="Q243">
        <f t="shared" si="30"/>
        <v>0</v>
      </c>
      <c r="R243">
        <f t="shared" si="31"/>
        <v>0</v>
      </c>
      <c r="V243">
        <f>VLOOKUP(A243,'MARGIN REQUIREMNT'!$A$3:$M$210,13,0)</f>
        <v>2.0842499999999999</v>
      </c>
    </row>
    <row r="244" spans="1:22">
      <c r="A244" t="s">
        <v>129</v>
      </c>
      <c r="B244" s="1" t="s">
        <v>395</v>
      </c>
      <c r="C244">
        <v>10</v>
      </c>
      <c r="D244" t="s">
        <v>407</v>
      </c>
      <c r="G244" s="4">
        <v>43420</v>
      </c>
      <c r="H244" s="4">
        <v>43433</v>
      </c>
      <c r="I244">
        <f t="shared" si="24"/>
        <v>13</v>
      </c>
      <c r="J244">
        <f t="shared" si="25"/>
        <v>0</v>
      </c>
      <c r="M244">
        <f t="shared" si="26"/>
        <v>0</v>
      </c>
      <c r="N244">
        <f t="shared" si="27"/>
        <v>0</v>
      </c>
      <c r="O244">
        <f t="shared" si="28"/>
        <v>0</v>
      </c>
      <c r="P244">
        <f t="shared" si="29"/>
        <v>0</v>
      </c>
      <c r="Q244">
        <f t="shared" si="30"/>
        <v>0</v>
      </c>
      <c r="R244">
        <f t="shared" si="31"/>
        <v>0</v>
      </c>
      <c r="V244">
        <f>VLOOKUP(A244,'MARGIN REQUIREMNT'!$A$3:$M$210,13,0)</f>
        <v>2.0842499999999999</v>
      </c>
    </row>
    <row r="245" spans="1:22">
      <c r="A245" t="s">
        <v>131</v>
      </c>
      <c r="B245" s="1" t="s">
        <v>270</v>
      </c>
      <c r="C245">
        <v>20</v>
      </c>
      <c r="D245" t="s">
        <v>406</v>
      </c>
      <c r="G245" s="4">
        <v>43420</v>
      </c>
      <c r="H245" s="4">
        <v>43433</v>
      </c>
      <c r="I245">
        <f t="shared" si="24"/>
        <v>13</v>
      </c>
      <c r="J245">
        <f t="shared" si="25"/>
        <v>0</v>
      </c>
      <c r="M245">
        <f t="shared" si="26"/>
        <v>0</v>
      </c>
      <c r="N245">
        <f t="shared" si="27"/>
        <v>0</v>
      </c>
      <c r="O245">
        <f t="shared" si="28"/>
        <v>0</v>
      </c>
      <c r="P245">
        <f t="shared" si="29"/>
        <v>0</v>
      </c>
      <c r="Q245">
        <f t="shared" si="30"/>
        <v>0</v>
      </c>
      <c r="R245">
        <f t="shared" si="31"/>
        <v>0</v>
      </c>
      <c r="V245">
        <f>VLOOKUP(A245,'MARGIN REQUIREMNT'!$A$3:$M$210,13,0)</f>
        <v>4.8050999999999995</v>
      </c>
    </row>
    <row r="246" spans="1:22">
      <c r="A246" t="s">
        <v>131</v>
      </c>
      <c r="B246" s="1" t="s">
        <v>270</v>
      </c>
      <c r="C246">
        <v>20</v>
      </c>
      <c r="D246" t="s">
        <v>407</v>
      </c>
      <c r="G246" s="4">
        <v>43420</v>
      </c>
      <c r="H246" s="4">
        <v>43433</v>
      </c>
      <c r="I246">
        <f t="shared" si="24"/>
        <v>13</v>
      </c>
      <c r="J246">
        <f t="shared" si="25"/>
        <v>0</v>
      </c>
      <c r="M246">
        <f t="shared" si="26"/>
        <v>0</v>
      </c>
      <c r="N246">
        <f t="shared" si="27"/>
        <v>0</v>
      </c>
      <c r="O246">
        <f t="shared" si="28"/>
        <v>0</v>
      </c>
      <c r="P246">
        <f t="shared" si="29"/>
        <v>0</v>
      </c>
      <c r="Q246">
        <f t="shared" si="30"/>
        <v>0</v>
      </c>
      <c r="R246">
        <f t="shared" si="31"/>
        <v>0</v>
      </c>
      <c r="V246">
        <f>VLOOKUP(A246,'MARGIN REQUIREMNT'!$A$3:$M$210,13,0)</f>
        <v>4.8050999999999995</v>
      </c>
    </row>
    <row r="247" spans="1:22">
      <c r="A247" t="s">
        <v>132</v>
      </c>
      <c r="B247" s="1" t="s">
        <v>260</v>
      </c>
      <c r="C247">
        <v>5</v>
      </c>
      <c r="D247" t="s">
        <v>406</v>
      </c>
      <c r="G247" s="4">
        <v>43420</v>
      </c>
      <c r="H247" s="4">
        <v>43433</v>
      </c>
      <c r="I247">
        <f t="shared" si="24"/>
        <v>13</v>
      </c>
      <c r="J247">
        <f t="shared" si="25"/>
        <v>0</v>
      </c>
      <c r="M247">
        <f t="shared" si="26"/>
        <v>0</v>
      </c>
      <c r="N247">
        <f t="shared" si="27"/>
        <v>0</v>
      </c>
      <c r="O247">
        <f t="shared" si="28"/>
        <v>0</v>
      </c>
      <c r="P247">
        <f t="shared" si="29"/>
        <v>0</v>
      </c>
      <c r="Q247">
        <f t="shared" si="30"/>
        <v>0</v>
      </c>
      <c r="R247">
        <f t="shared" si="31"/>
        <v>0</v>
      </c>
      <c r="V247">
        <f>VLOOKUP(A247,'MARGIN REQUIREMNT'!$A$3:$M$210,13,0)</f>
        <v>0.89002499999999996</v>
      </c>
    </row>
    <row r="248" spans="1:22">
      <c r="A248" t="s">
        <v>132</v>
      </c>
      <c r="B248" s="1" t="s">
        <v>260</v>
      </c>
      <c r="C248">
        <v>5</v>
      </c>
      <c r="D248" t="s">
        <v>407</v>
      </c>
      <c r="G248" s="4">
        <v>43420</v>
      </c>
      <c r="H248" s="4">
        <v>43433</v>
      </c>
      <c r="I248">
        <f t="shared" si="24"/>
        <v>13</v>
      </c>
      <c r="J248">
        <f t="shared" si="25"/>
        <v>0</v>
      </c>
      <c r="M248">
        <f t="shared" si="26"/>
        <v>0</v>
      </c>
      <c r="N248">
        <f t="shared" si="27"/>
        <v>0</v>
      </c>
      <c r="O248">
        <f t="shared" si="28"/>
        <v>0</v>
      </c>
      <c r="P248">
        <f t="shared" si="29"/>
        <v>0</v>
      </c>
      <c r="Q248">
        <f t="shared" si="30"/>
        <v>0</v>
      </c>
      <c r="R248">
        <f t="shared" si="31"/>
        <v>0</v>
      </c>
      <c r="V248">
        <f>VLOOKUP(A248,'MARGIN REQUIREMNT'!$A$3:$M$210,13,0)</f>
        <v>0.89002499999999996</v>
      </c>
    </row>
    <row r="249" spans="1:22">
      <c r="A249" t="s">
        <v>135</v>
      </c>
      <c r="B249" s="1" t="s">
        <v>316</v>
      </c>
      <c r="C249">
        <v>10</v>
      </c>
      <c r="D249" t="s">
        <v>406</v>
      </c>
      <c r="G249" s="4">
        <v>43420</v>
      </c>
      <c r="H249" s="4">
        <v>43433</v>
      </c>
      <c r="I249">
        <f t="shared" si="24"/>
        <v>13</v>
      </c>
      <c r="J249">
        <f t="shared" si="25"/>
        <v>0</v>
      </c>
      <c r="M249">
        <f t="shared" si="26"/>
        <v>0</v>
      </c>
      <c r="N249">
        <f t="shared" si="27"/>
        <v>0</v>
      </c>
      <c r="O249">
        <f t="shared" si="28"/>
        <v>0</v>
      </c>
      <c r="P249">
        <f t="shared" si="29"/>
        <v>0</v>
      </c>
      <c r="Q249">
        <f t="shared" si="30"/>
        <v>0</v>
      </c>
      <c r="R249">
        <f t="shared" si="31"/>
        <v>0</v>
      </c>
      <c r="V249">
        <f>VLOOKUP(A249,'MARGIN REQUIREMNT'!$A$3:$M$210,13,0)</f>
        <v>2.13375</v>
      </c>
    </row>
    <row r="250" spans="1:22">
      <c r="A250" t="s">
        <v>135</v>
      </c>
      <c r="B250" s="1" t="s">
        <v>316</v>
      </c>
      <c r="C250">
        <v>10</v>
      </c>
      <c r="D250" t="s">
        <v>407</v>
      </c>
      <c r="G250" s="4">
        <v>43420</v>
      </c>
      <c r="H250" s="4">
        <v>43433</v>
      </c>
      <c r="I250">
        <f t="shared" si="24"/>
        <v>13</v>
      </c>
      <c r="J250">
        <f t="shared" si="25"/>
        <v>0</v>
      </c>
      <c r="M250">
        <f t="shared" si="26"/>
        <v>0</v>
      </c>
      <c r="N250">
        <f t="shared" si="27"/>
        <v>0</v>
      </c>
      <c r="O250">
        <f t="shared" si="28"/>
        <v>0</v>
      </c>
      <c r="P250">
        <f t="shared" si="29"/>
        <v>0</v>
      </c>
      <c r="Q250">
        <f t="shared" si="30"/>
        <v>0</v>
      </c>
      <c r="R250">
        <f t="shared" si="31"/>
        <v>0</v>
      </c>
      <c r="V250">
        <f>VLOOKUP(A250,'MARGIN REQUIREMNT'!$A$3:$M$210,13,0)</f>
        <v>2.13375</v>
      </c>
    </row>
    <row r="251" spans="1:22">
      <c r="A251" t="s">
        <v>136</v>
      </c>
      <c r="B251" s="1" t="s">
        <v>317</v>
      </c>
      <c r="C251">
        <v>2.5</v>
      </c>
      <c r="D251" t="s">
        <v>406</v>
      </c>
      <c r="G251" s="4">
        <v>43420</v>
      </c>
      <c r="H251" s="4">
        <v>43433</v>
      </c>
      <c r="I251">
        <f t="shared" si="24"/>
        <v>13</v>
      </c>
      <c r="J251">
        <f t="shared" si="25"/>
        <v>0</v>
      </c>
      <c r="M251">
        <f t="shared" si="26"/>
        <v>0</v>
      </c>
      <c r="N251">
        <f t="shared" si="27"/>
        <v>0</v>
      </c>
      <c r="O251">
        <f t="shared" si="28"/>
        <v>0</v>
      </c>
      <c r="P251">
        <f t="shared" si="29"/>
        <v>0</v>
      </c>
      <c r="Q251">
        <f t="shared" si="30"/>
        <v>0</v>
      </c>
      <c r="R251">
        <f t="shared" si="31"/>
        <v>0</v>
      </c>
      <c r="V251">
        <f>VLOOKUP(A251,'MARGIN REQUIREMNT'!$A$3:$M$210,13,0)</f>
        <v>0.34005000000000002</v>
      </c>
    </row>
    <row r="252" spans="1:22">
      <c r="A252" t="s">
        <v>136</v>
      </c>
      <c r="B252" s="1" t="s">
        <v>317</v>
      </c>
      <c r="C252">
        <v>2.5</v>
      </c>
      <c r="D252" t="s">
        <v>407</v>
      </c>
      <c r="G252" s="4">
        <v>43420</v>
      </c>
      <c r="H252" s="4">
        <v>43433</v>
      </c>
      <c r="I252">
        <f t="shared" si="24"/>
        <v>13</v>
      </c>
      <c r="J252">
        <f t="shared" si="25"/>
        <v>0</v>
      </c>
      <c r="M252">
        <f t="shared" si="26"/>
        <v>0</v>
      </c>
      <c r="N252">
        <f t="shared" si="27"/>
        <v>0</v>
      </c>
      <c r="O252">
        <f t="shared" si="28"/>
        <v>0</v>
      </c>
      <c r="P252">
        <f t="shared" si="29"/>
        <v>0</v>
      </c>
      <c r="Q252">
        <f t="shared" si="30"/>
        <v>0</v>
      </c>
      <c r="R252">
        <f t="shared" si="31"/>
        <v>0</v>
      </c>
      <c r="V252">
        <f>VLOOKUP(A252,'MARGIN REQUIREMNT'!$A$3:$M$210,13,0)</f>
        <v>0.34005000000000002</v>
      </c>
    </row>
    <row r="253" spans="1:22">
      <c r="A253" t="s">
        <v>137</v>
      </c>
      <c r="B253" s="1" t="s">
        <v>319</v>
      </c>
      <c r="C253">
        <v>2.5</v>
      </c>
      <c r="D253" t="s">
        <v>406</v>
      </c>
      <c r="G253" s="4">
        <v>43420</v>
      </c>
      <c r="H253" s="4">
        <v>43433</v>
      </c>
      <c r="I253">
        <f t="shared" si="24"/>
        <v>13</v>
      </c>
      <c r="J253">
        <f t="shared" si="25"/>
        <v>0</v>
      </c>
      <c r="M253">
        <f t="shared" si="26"/>
        <v>0</v>
      </c>
      <c r="N253">
        <f t="shared" si="27"/>
        <v>0</v>
      </c>
      <c r="O253">
        <f t="shared" si="28"/>
        <v>0</v>
      </c>
      <c r="P253">
        <f t="shared" si="29"/>
        <v>0</v>
      </c>
      <c r="Q253">
        <f t="shared" si="30"/>
        <v>0</v>
      </c>
      <c r="R253">
        <f t="shared" si="31"/>
        <v>0</v>
      </c>
      <c r="V253">
        <f>VLOOKUP(A253,'MARGIN REQUIREMNT'!$A$3:$M$210,13,0)</f>
        <v>0.28889999999999999</v>
      </c>
    </row>
    <row r="254" spans="1:22">
      <c r="A254" t="s">
        <v>137</v>
      </c>
      <c r="B254" s="1" t="s">
        <v>319</v>
      </c>
      <c r="C254">
        <v>2.5</v>
      </c>
      <c r="D254" t="s">
        <v>407</v>
      </c>
      <c r="G254" s="4">
        <v>43420</v>
      </c>
      <c r="H254" s="4">
        <v>43433</v>
      </c>
      <c r="I254">
        <f t="shared" si="24"/>
        <v>13</v>
      </c>
      <c r="J254">
        <f t="shared" si="25"/>
        <v>0</v>
      </c>
      <c r="M254">
        <f t="shared" si="26"/>
        <v>0</v>
      </c>
      <c r="N254">
        <f t="shared" si="27"/>
        <v>0</v>
      </c>
      <c r="O254">
        <f t="shared" si="28"/>
        <v>0</v>
      </c>
      <c r="P254">
        <f t="shared" si="29"/>
        <v>0</v>
      </c>
      <c r="Q254">
        <f t="shared" si="30"/>
        <v>0</v>
      </c>
      <c r="R254">
        <f t="shared" si="31"/>
        <v>0</v>
      </c>
      <c r="V254">
        <f>VLOOKUP(A254,'MARGIN REQUIREMNT'!$A$3:$M$210,13,0)</f>
        <v>0.28889999999999999</v>
      </c>
    </row>
    <row r="255" spans="1:22">
      <c r="A255" t="s">
        <v>138</v>
      </c>
      <c r="B255" s="1" t="s">
        <v>320</v>
      </c>
      <c r="C255">
        <v>2.5</v>
      </c>
      <c r="D255" t="s">
        <v>406</v>
      </c>
      <c r="G255" s="4">
        <v>43420</v>
      </c>
      <c r="H255" s="4">
        <v>43433</v>
      </c>
      <c r="I255">
        <f t="shared" si="24"/>
        <v>13</v>
      </c>
      <c r="J255">
        <f t="shared" si="25"/>
        <v>0</v>
      </c>
      <c r="M255">
        <f t="shared" si="26"/>
        <v>0</v>
      </c>
      <c r="N255">
        <f t="shared" si="27"/>
        <v>0</v>
      </c>
      <c r="O255">
        <f t="shared" si="28"/>
        <v>0</v>
      </c>
      <c r="P255">
        <f t="shared" si="29"/>
        <v>0</v>
      </c>
      <c r="Q255">
        <f t="shared" si="30"/>
        <v>0</v>
      </c>
      <c r="R255">
        <f t="shared" si="31"/>
        <v>0</v>
      </c>
      <c r="V255">
        <f>VLOOKUP(A255,'MARGIN REQUIREMNT'!$A$3:$M$210,13,0)</f>
        <v>0.44162040000000002</v>
      </c>
    </row>
    <row r="256" spans="1:22">
      <c r="A256" t="s">
        <v>138</v>
      </c>
      <c r="B256" s="1" t="s">
        <v>320</v>
      </c>
      <c r="C256">
        <v>2.5</v>
      </c>
      <c r="D256" t="s">
        <v>407</v>
      </c>
      <c r="G256" s="4">
        <v>43420</v>
      </c>
      <c r="H256" s="4">
        <v>43433</v>
      </c>
      <c r="I256">
        <f t="shared" si="24"/>
        <v>13</v>
      </c>
      <c r="J256">
        <f t="shared" si="25"/>
        <v>0</v>
      </c>
      <c r="M256">
        <f t="shared" si="26"/>
        <v>0</v>
      </c>
      <c r="N256">
        <f t="shared" si="27"/>
        <v>0</v>
      </c>
      <c r="O256">
        <f t="shared" si="28"/>
        <v>0</v>
      </c>
      <c r="P256">
        <f t="shared" si="29"/>
        <v>0</v>
      </c>
      <c r="Q256">
        <f t="shared" si="30"/>
        <v>0</v>
      </c>
      <c r="R256">
        <f t="shared" si="31"/>
        <v>0</v>
      </c>
      <c r="V256">
        <f>VLOOKUP(A256,'MARGIN REQUIREMNT'!$A$3:$M$210,13,0)</f>
        <v>0.44162040000000002</v>
      </c>
    </row>
    <row r="257" spans="1:22">
      <c r="A257" t="s">
        <v>140</v>
      </c>
      <c r="B257" s="1" t="s">
        <v>321</v>
      </c>
      <c r="C257">
        <v>1</v>
      </c>
      <c r="D257" t="s">
        <v>406</v>
      </c>
      <c r="G257" s="4">
        <v>43420</v>
      </c>
      <c r="H257" s="4">
        <v>43433</v>
      </c>
      <c r="I257">
        <f t="shared" si="24"/>
        <v>13</v>
      </c>
      <c r="J257">
        <f t="shared" si="25"/>
        <v>0</v>
      </c>
      <c r="M257">
        <f t="shared" si="26"/>
        <v>0</v>
      </c>
      <c r="N257">
        <f t="shared" si="27"/>
        <v>0</v>
      </c>
      <c r="O257">
        <f t="shared" si="28"/>
        <v>0</v>
      </c>
      <c r="P257">
        <f t="shared" si="29"/>
        <v>0</v>
      </c>
      <c r="Q257">
        <f t="shared" si="30"/>
        <v>0</v>
      </c>
      <c r="R257">
        <f t="shared" si="31"/>
        <v>0</v>
      </c>
      <c r="V257">
        <f>VLOOKUP(A257,'MARGIN REQUIREMNT'!$A$3:$M$210,13,0)</f>
        <v>0.119325</v>
      </c>
    </row>
    <row r="258" spans="1:22">
      <c r="A258" t="s">
        <v>140</v>
      </c>
      <c r="B258" s="1" t="s">
        <v>321</v>
      </c>
      <c r="C258">
        <v>1</v>
      </c>
      <c r="D258" t="s">
        <v>407</v>
      </c>
      <c r="G258" s="4">
        <v>43420</v>
      </c>
      <c r="H258" s="4">
        <v>43433</v>
      </c>
      <c r="I258">
        <f t="shared" ref="I258:I321" si="32">H258-G258</f>
        <v>13</v>
      </c>
      <c r="J258">
        <f t="shared" ref="J258:J321" si="33">MROUND(F258,C258)</f>
        <v>0</v>
      </c>
      <c r="M258">
        <f t="shared" ref="M258:M321" si="34">((I258/365.25)^(1/2))*(F258*L258)</f>
        <v>0</v>
      </c>
      <c r="N258">
        <f t="shared" ref="N258:N321" si="35">IF(D258="CE",F258+M258,F258-M258)</f>
        <v>0</v>
      </c>
      <c r="O258">
        <f t="shared" ref="O258:O321" si="36">IF(D258="CE",F258+M258*2,F258-M258*2)</f>
        <v>0</v>
      </c>
      <c r="P258">
        <f t="shared" ref="P258:P321" si="37">IF(D258="CE",F258+M258*3,F258-M258*3)</f>
        <v>0</v>
      </c>
      <c r="Q258">
        <f t="shared" ref="Q258:Q321" si="38">MROUND(O258,C258)</f>
        <v>0</v>
      </c>
      <c r="R258">
        <f t="shared" ref="R258:R321" si="39">MROUND(P258,C258)</f>
        <v>0</v>
      </c>
      <c r="V258">
        <f>VLOOKUP(A258,'MARGIN REQUIREMNT'!$A$3:$M$210,13,0)</f>
        <v>0.119325</v>
      </c>
    </row>
    <row r="259" spans="1:22">
      <c r="A259" t="s">
        <v>1</v>
      </c>
      <c r="B259" s="1" t="s">
        <v>399</v>
      </c>
      <c r="C259">
        <v>50</v>
      </c>
      <c r="D259" t="s">
        <v>406</v>
      </c>
      <c r="G259" s="4">
        <v>43420</v>
      </c>
      <c r="H259" s="4">
        <v>43433</v>
      </c>
      <c r="I259">
        <f t="shared" si="32"/>
        <v>13</v>
      </c>
      <c r="J259">
        <f t="shared" si="33"/>
        <v>0</v>
      </c>
      <c r="M259">
        <f t="shared" si="34"/>
        <v>0</v>
      </c>
      <c r="N259">
        <f t="shared" si="35"/>
        <v>0</v>
      </c>
      <c r="O259">
        <f t="shared" si="36"/>
        <v>0</v>
      </c>
      <c r="P259">
        <f t="shared" si="37"/>
        <v>0</v>
      </c>
      <c r="Q259">
        <f t="shared" si="38"/>
        <v>0</v>
      </c>
      <c r="R259">
        <f t="shared" si="39"/>
        <v>0</v>
      </c>
      <c r="V259">
        <f>VLOOKUP(A259,'MARGIN REQUIREMNT'!$A$3:$M$210,13,0)</f>
        <v>30.265744000000002</v>
      </c>
    </row>
    <row r="260" spans="1:22">
      <c r="A260" t="s">
        <v>1</v>
      </c>
      <c r="B260" s="1" t="s">
        <v>399</v>
      </c>
      <c r="C260">
        <v>50</v>
      </c>
      <c r="D260" t="s">
        <v>407</v>
      </c>
      <c r="G260" s="4">
        <v>43420</v>
      </c>
      <c r="H260" s="4">
        <v>43433</v>
      </c>
      <c r="I260">
        <f t="shared" si="32"/>
        <v>13</v>
      </c>
      <c r="J260">
        <f t="shared" si="33"/>
        <v>0</v>
      </c>
      <c r="M260">
        <f t="shared" si="34"/>
        <v>0</v>
      </c>
      <c r="N260">
        <f t="shared" si="35"/>
        <v>0</v>
      </c>
      <c r="O260">
        <f t="shared" si="36"/>
        <v>0</v>
      </c>
      <c r="P260">
        <f t="shared" si="37"/>
        <v>0</v>
      </c>
      <c r="Q260">
        <f t="shared" si="38"/>
        <v>0</v>
      </c>
      <c r="R260">
        <f t="shared" si="39"/>
        <v>0</v>
      </c>
      <c r="V260">
        <f>VLOOKUP(A260,'MARGIN REQUIREMNT'!$A$3:$M$210,13,0)</f>
        <v>30.265744000000002</v>
      </c>
    </row>
    <row r="261" spans="1:22">
      <c r="A261" t="s">
        <v>141</v>
      </c>
      <c r="B261" s="1" t="s">
        <v>396</v>
      </c>
      <c r="C261">
        <v>20</v>
      </c>
      <c r="D261" t="s">
        <v>406</v>
      </c>
      <c r="G261" s="4">
        <v>43420</v>
      </c>
      <c r="H261" s="4">
        <v>43433</v>
      </c>
      <c r="I261">
        <f t="shared" si="32"/>
        <v>13</v>
      </c>
      <c r="J261">
        <f t="shared" si="33"/>
        <v>0</v>
      </c>
      <c r="M261">
        <f t="shared" si="34"/>
        <v>0</v>
      </c>
      <c r="N261">
        <f t="shared" si="35"/>
        <v>0</v>
      </c>
      <c r="O261">
        <f t="shared" si="36"/>
        <v>0</v>
      </c>
      <c r="P261">
        <f t="shared" si="37"/>
        <v>0</v>
      </c>
      <c r="Q261">
        <f t="shared" si="38"/>
        <v>0</v>
      </c>
      <c r="R261">
        <f t="shared" si="39"/>
        <v>0</v>
      </c>
      <c r="V261">
        <f>VLOOKUP(A261,'MARGIN REQUIREMNT'!$A$3:$M$210,13,0)</f>
        <v>6.2204252000000002</v>
      </c>
    </row>
    <row r="262" spans="1:22">
      <c r="A262" t="s">
        <v>141</v>
      </c>
      <c r="B262" s="1" t="s">
        <v>396</v>
      </c>
      <c r="C262">
        <v>20</v>
      </c>
      <c r="D262" t="s">
        <v>407</v>
      </c>
      <c r="G262" s="4">
        <v>43420</v>
      </c>
      <c r="H262" s="4">
        <v>43433</v>
      </c>
      <c r="I262">
        <f t="shared" si="32"/>
        <v>13</v>
      </c>
      <c r="J262">
        <f t="shared" si="33"/>
        <v>0</v>
      </c>
      <c r="M262">
        <f t="shared" si="34"/>
        <v>0</v>
      </c>
      <c r="N262">
        <f t="shared" si="35"/>
        <v>0</v>
      </c>
      <c r="O262">
        <f t="shared" si="36"/>
        <v>0</v>
      </c>
      <c r="P262">
        <f t="shared" si="37"/>
        <v>0</v>
      </c>
      <c r="Q262">
        <f t="shared" si="38"/>
        <v>0</v>
      </c>
      <c r="R262">
        <f t="shared" si="39"/>
        <v>0</v>
      </c>
      <c r="V262">
        <f>VLOOKUP(A262,'MARGIN REQUIREMNT'!$A$3:$M$210,13,0)</f>
        <v>6.2204252000000002</v>
      </c>
    </row>
    <row r="263" spans="1:22">
      <c r="A263" t="s">
        <v>142</v>
      </c>
      <c r="B263" t="s">
        <v>261</v>
      </c>
      <c r="C263">
        <v>5</v>
      </c>
      <c r="D263" t="s">
        <v>406</v>
      </c>
      <c r="G263" s="4">
        <v>43420</v>
      </c>
      <c r="H263" s="4">
        <v>43433</v>
      </c>
      <c r="I263">
        <f t="shared" si="32"/>
        <v>13</v>
      </c>
      <c r="J263">
        <f t="shared" si="33"/>
        <v>0</v>
      </c>
      <c r="M263">
        <f t="shared" si="34"/>
        <v>0</v>
      </c>
      <c r="N263">
        <f t="shared" si="35"/>
        <v>0</v>
      </c>
      <c r="O263">
        <f t="shared" si="36"/>
        <v>0</v>
      </c>
      <c r="P263">
        <f t="shared" si="37"/>
        <v>0</v>
      </c>
      <c r="Q263">
        <f t="shared" si="38"/>
        <v>0</v>
      </c>
      <c r="R263">
        <f t="shared" si="39"/>
        <v>0</v>
      </c>
      <c r="V263">
        <f>VLOOKUP(A263,'MARGIN REQUIREMNT'!$A$3:$M$210,13,0)</f>
        <v>0.56294999999999995</v>
      </c>
    </row>
    <row r="264" spans="1:22">
      <c r="A264" t="s">
        <v>142</v>
      </c>
      <c r="B264" t="s">
        <v>261</v>
      </c>
      <c r="C264">
        <v>5</v>
      </c>
      <c r="D264" t="s">
        <v>407</v>
      </c>
      <c r="G264" s="4">
        <v>43420</v>
      </c>
      <c r="H264" s="4">
        <v>43433</v>
      </c>
      <c r="I264">
        <f t="shared" si="32"/>
        <v>13</v>
      </c>
      <c r="J264">
        <f t="shared" si="33"/>
        <v>0</v>
      </c>
      <c r="M264">
        <f t="shared" si="34"/>
        <v>0</v>
      </c>
      <c r="N264">
        <f t="shared" si="35"/>
        <v>0</v>
      </c>
      <c r="O264">
        <f t="shared" si="36"/>
        <v>0</v>
      </c>
      <c r="P264">
        <f t="shared" si="37"/>
        <v>0</v>
      </c>
      <c r="Q264">
        <f t="shared" si="38"/>
        <v>0</v>
      </c>
      <c r="R264">
        <f t="shared" si="39"/>
        <v>0</v>
      </c>
      <c r="V264">
        <f>VLOOKUP(A264,'MARGIN REQUIREMNT'!$A$3:$M$210,13,0)</f>
        <v>0.56294999999999995</v>
      </c>
    </row>
    <row r="265" spans="1:22">
      <c r="A265" t="s">
        <v>143</v>
      </c>
      <c r="B265" s="1" t="s">
        <v>366</v>
      </c>
      <c r="C265">
        <v>5</v>
      </c>
      <c r="D265" t="s">
        <v>406</v>
      </c>
      <c r="G265" s="4">
        <v>43420</v>
      </c>
      <c r="H265" s="4">
        <v>43433</v>
      </c>
      <c r="I265">
        <f t="shared" si="32"/>
        <v>13</v>
      </c>
      <c r="J265">
        <f t="shared" si="33"/>
        <v>0</v>
      </c>
      <c r="M265">
        <f t="shared" si="34"/>
        <v>0</v>
      </c>
      <c r="N265">
        <f t="shared" si="35"/>
        <v>0</v>
      </c>
      <c r="O265">
        <f t="shared" si="36"/>
        <v>0</v>
      </c>
      <c r="P265">
        <f t="shared" si="37"/>
        <v>0</v>
      </c>
      <c r="Q265">
        <f t="shared" si="38"/>
        <v>0</v>
      </c>
      <c r="R265">
        <f t="shared" si="39"/>
        <v>0</v>
      </c>
      <c r="V265">
        <f>VLOOKUP(A265,'MARGIN REQUIREMNT'!$A$3:$M$210,13,0)</f>
        <v>0.77527499999999994</v>
      </c>
    </row>
    <row r="266" spans="1:22">
      <c r="A266" t="s">
        <v>143</v>
      </c>
      <c r="B266" s="1" t="s">
        <v>366</v>
      </c>
      <c r="C266">
        <v>5</v>
      </c>
      <c r="D266" t="s">
        <v>407</v>
      </c>
      <c r="G266" s="4">
        <v>43420</v>
      </c>
      <c r="H266" s="4">
        <v>43433</v>
      </c>
      <c r="I266">
        <f t="shared" si="32"/>
        <v>13</v>
      </c>
      <c r="J266">
        <f t="shared" si="33"/>
        <v>0</v>
      </c>
      <c r="M266">
        <f t="shared" si="34"/>
        <v>0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  <c r="R266">
        <f t="shared" si="39"/>
        <v>0</v>
      </c>
      <c r="V266">
        <f>VLOOKUP(A266,'MARGIN REQUIREMNT'!$A$3:$M$210,13,0)</f>
        <v>0.77527499999999994</v>
      </c>
    </row>
    <row r="267" spans="1:22">
      <c r="A267" t="s">
        <v>146</v>
      </c>
      <c r="B267" s="1" t="s">
        <v>352</v>
      </c>
      <c r="C267">
        <v>2.5</v>
      </c>
      <c r="D267" t="s">
        <v>406</v>
      </c>
      <c r="G267" s="4">
        <v>43420</v>
      </c>
      <c r="H267" s="4">
        <v>43433</v>
      </c>
      <c r="I267">
        <f t="shared" si="32"/>
        <v>13</v>
      </c>
      <c r="J267">
        <f t="shared" si="33"/>
        <v>0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  <c r="R267">
        <f t="shared" si="39"/>
        <v>0</v>
      </c>
      <c r="V267">
        <f>VLOOKUP(A267,'MARGIN REQUIREMNT'!$A$3:$M$210,13,0)</f>
        <v>0.76770000000000005</v>
      </c>
    </row>
    <row r="268" spans="1:22">
      <c r="A268" t="s">
        <v>146</v>
      </c>
      <c r="B268" s="1" t="s">
        <v>352</v>
      </c>
      <c r="C268">
        <v>2.5</v>
      </c>
      <c r="D268" t="s">
        <v>407</v>
      </c>
      <c r="G268" s="4">
        <v>43420</v>
      </c>
      <c r="H268" s="4">
        <v>43433</v>
      </c>
      <c r="I268">
        <f t="shared" si="32"/>
        <v>13</v>
      </c>
      <c r="J268">
        <f t="shared" si="33"/>
        <v>0</v>
      </c>
      <c r="M268">
        <f t="shared" si="34"/>
        <v>0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  <c r="R268">
        <f t="shared" si="39"/>
        <v>0</v>
      </c>
      <c r="V268">
        <f>VLOOKUP(A268,'MARGIN REQUIREMNT'!$A$3:$M$210,13,0)</f>
        <v>0.76770000000000005</v>
      </c>
    </row>
    <row r="269" spans="1:22">
      <c r="A269" t="s">
        <v>147</v>
      </c>
      <c r="B269" s="1" t="s">
        <v>367</v>
      </c>
      <c r="C269">
        <v>2.5</v>
      </c>
      <c r="D269" t="s">
        <v>406</v>
      </c>
      <c r="G269" s="4">
        <v>43420</v>
      </c>
      <c r="H269" s="4">
        <v>43433</v>
      </c>
      <c r="I269">
        <f t="shared" si="32"/>
        <v>13</v>
      </c>
      <c r="J269">
        <f t="shared" si="33"/>
        <v>0</v>
      </c>
      <c r="M269">
        <f t="shared" si="34"/>
        <v>0</v>
      </c>
      <c r="N269">
        <f t="shared" si="35"/>
        <v>0</v>
      </c>
      <c r="O269">
        <f t="shared" si="36"/>
        <v>0</v>
      </c>
      <c r="P269">
        <f t="shared" si="37"/>
        <v>0</v>
      </c>
      <c r="Q269">
        <f t="shared" si="38"/>
        <v>0</v>
      </c>
      <c r="R269">
        <f t="shared" si="39"/>
        <v>0</v>
      </c>
      <c r="V269">
        <f>VLOOKUP(A269,'MARGIN REQUIREMNT'!$A$3:$M$210,13,0)</f>
        <v>0.45990000000000003</v>
      </c>
    </row>
    <row r="270" spans="1:22">
      <c r="A270" t="s">
        <v>147</v>
      </c>
      <c r="B270" s="1" t="s">
        <v>367</v>
      </c>
      <c r="C270">
        <v>2.5</v>
      </c>
      <c r="D270" t="s">
        <v>407</v>
      </c>
      <c r="G270" s="4">
        <v>43420</v>
      </c>
      <c r="H270" s="4">
        <v>43433</v>
      </c>
      <c r="I270">
        <f t="shared" si="32"/>
        <v>13</v>
      </c>
      <c r="J270">
        <f t="shared" si="33"/>
        <v>0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  <c r="R270">
        <f t="shared" si="39"/>
        <v>0</v>
      </c>
      <c r="V270">
        <f>VLOOKUP(A270,'MARGIN REQUIREMNT'!$A$3:$M$210,13,0)</f>
        <v>0.45990000000000003</v>
      </c>
    </row>
    <row r="271" spans="1:22">
      <c r="A271" t="s">
        <v>149</v>
      </c>
      <c r="B271" s="1" t="s">
        <v>368</v>
      </c>
      <c r="C271">
        <v>5</v>
      </c>
      <c r="D271" t="s">
        <v>406</v>
      </c>
      <c r="G271" s="4">
        <v>43420</v>
      </c>
      <c r="H271" s="4">
        <v>43433</v>
      </c>
      <c r="I271">
        <f t="shared" si="32"/>
        <v>13</v>
      </c>
      <c r="J271">
        <f t="shared" si="33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  <c r="R271">
        <f t="shared" si="39"/>
        <v>0</v>
      </c>
      <c r="V271">
        <f>VLOOKUP(A271,'MARGIN REQUIREMNT'!$A$3:$M$210,13,0)</f>
        <v>1.079499</v>
      </c>
    </row>
    <row r="272" spans="1:22">
      <c r="A272" t="s">
        <v>149</v>
      </c>
      <c r="B272" s="1" t="s">
        <v>368</v>
      </c>
      <c r="C272">
        <v>5</v>
      </c>
      <c r="D272" t="s">
        <v>407</v>
      </c>
      <c r="G272" s="4">
        <v>43420</v>
      </c>
      <c r="H272" s="4">
        <v>43433</v>
      </c>
      <c r="I272">
        <f t="shared" si="32"/>
        <v>13</v>
      </c>
      <c r="J272">
        <f t="shared" si="33"/>
        <v>0</v>
      </c>
      <c r="M272">
        <f t="shared" si="34"/>
        <v>0</v>
      </c>
      <c r="N272">
        <f t="shared" si="35"/>
        <v>0</v>
      </c>
      <c r="O272">
        <f t="shared" si="36"/>
        <v>0</v>
      </c>
      <c r="P272">
        <f t="shared" si="37"/>
        <v>0</v>
      </c>
      <c r="Q272">
        <f t="shared" si="38"/>
        <v>0</v>
      </c>
      <c r="R272">
        <f t="shared" si="39"/>
        <v>0</v>
      </c>
      <c r="V272">
        <f>VLOOKUP(A272,'MARGIN REQUIREMNT'!$A$3:$M$210,13,0)</f>
        <v>1.079499</v>
      </c>
    </row>
    <row r="273" spans="1:22">
      <c r="A273" t="s">
        <v>150</v>
      </c>
      <c r="B273" s="1" t="s">
        <v>262</v>
      </c>
      <c r="C273">
        <v>50</v>
      </c>
      <c r="D273" t="s">
        <v>406</v>
      </c>
      <c r="G273" s="4">
        <v>43420</v>
      </c>
      <c r="H273" s="4">
        <v>43433</v>
      </c>
      <c r="I273">
        <f t="shared" si="32"/>
        <v>13</v>
      </c>
      <c r="J273">
        <f t="shared" si="33"/>
        <v>0</v>
      </c>
      <c r="M273">
        <f t="shared" si="34"/>
        <v>0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  <c r="R273">
        <f t="shared" si="39"/>
        <v>0</v>
      </c>
      <c r="V273">
        <f>VLOOKUP(A273,'MARGIN REQUIREMNT'!$A$3:$M$210,13,0)</f>
        <v>13.652238079470196</v>
      </c>
    </row>
    <row r="274" spans="1:22">
      <c r="A274" t="s">
        <v>150</v>
      </c>
      <c r="B274" s="1" t="s">
        <v>262</v>
      </c>
      <c r="C274">
        <v>50</v>
      </c>
      <c r="D274" t="s">
        <v>407</v>
      </c>
      <c r="G274" s="4">
        <v>43420</v>
      </c>
      <c r="H274" s="4">
        <v>43433</v>
      </c>
      <c r="I274">
        <f t="shared" si="32"/>
        <v>13</v>
      </c>
      <c r="J274">
        <f t="shared" si="33"/>
        <v>0</v>
      </c>
      <c r="M274">
        <f t="shared" si="34"/>
        <v>0</v>
      </c>
      <c r="N274">
        <f t="shared" si="35"/>
        <v>0</v>
      </c>
      <c r="O274">
        <f t="shared" si="36"/>
        <v>0</v>
      </c>
      <c r="P274">
        <f t="shared" si="37"/>
        <v>0</v>
      </c>
      <c r="Q274">
        <f t="shared" si="38"/>
        <v>0</v>
      </c>
      <c r="R274">
        <f t="shared" si="39"/>
        <v>0</v>
      </c>
      <c r="V274">
        <f>VLOOKUP(A274,'MARGIN REQUIREMNT'!$A$3:$M$210,13,0)</f>
        <v>13.652238079470196</v>
      </c>
    </row>
    <row r="275" spans="1:22">
      <c r="A275" t="s">
        <v>151</v>
      </c>
      <c r="B275" s="1" t="s">
        <v>369</v>
      </c>
      <c r="C275">
        <v>5</v>
      </c>
      <c r="D275" t="s">
        <v>406</v>
      </c>
      <c r="G275" s="4">
        <v>43420</v>
      </c>
      <c r="H275" s="4">
        <v>43433</v>
      </c>
      <c r="I275">
        <f t="shared" si="32"/>
        <v>13</v>
      </c>
      <c r="J275">
        <f t="shared" si="33"/>
        <v>0</v>
      </c>
      <c r="M275">
        <f t="shared" si="34"/>
        <v>0</v>
      </c>
      <c r="N275">
        <f t="shared" si="35"/>
        <v>0</v>
      </c>
      <c r="O275">
        <f t="shared" si="36"/>
        <v>0</v>
      </c>
      <c r="P275">
        <f t="shared" si="37"/>
        <v>0</v>
      </c>
      <c r="Q275">
        <f t="shared" si="38"/>
        <v>0</v>
      </c>
      <c r="R275">
        <f t="shared" si="39"/>
        <v>0</v>
      </c>
      <c r="V275">
        <f>VLOOKUP(A275,'MARGIN REQUIREMNT'!$A$3:$M$210,13,0)</f>
        <v>1.0899749999999999</v>
      </c>
    </row>
    <row r="276" spans="1:22">
      <c r="A276" t="s">
        <v>151</v>
      </c>
      <c r="B276" s="1" t="s">
        <v>369</v>
      </c>
      <c r="C276">
        <v>5</v>
      </c>
      <c r="D276" t="s">
        <v>407</v>
      </c>
      <c r="G276" s="4">
        <v>43420</v>
      </c>
      <c r="H276" s="4">
        <v>43433</v>
      </c>
      <c r="I276">
        <f t="shared" si="32"/>
        <v>13</v>
      </c>
      <c r="J276">
        <f t="shared" si="33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  <c r="R276">
        <f t="shared" si="39"/>
        <v>0</v>
      </c>
      <c r="V276">
        <f>VLOOKUP(A276,'MARGIN REQUIREMNT'!$A$3:$M$210,13,0)</f>
        <v>1.0899749999999999</v>
      </c>
    </row>
    <row r="277" spans="1:22">
      <c r="A277" t="s">
        <v>152</v>
      </c>
      <c r="B277" s="1" t="s">
        <v>370</v>
      </c>
      <c r="C277">
        <v>2.5</v>
      </c>
      <c r="D277" t="s">
        <v>406</v>
      </c>
      <c r="G277" s="4">
        <v>43420</v>
      </c>
      <c r="H277" s="4">
        <v>43433</v>
      </c>
      <c r="I277">
        <f t="shared" si="32"/>
        <v>13</v>
      </c>
      <c r="J277">
        <f t="shared" si="33"/>
        <v>0</v>
      </c>
      <c r="M277">
        <f t="shared" si="34"/>
        <v>0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  <c r="R277">
        <f t="shared" si="39"/>
        <v>0</v>
      </c>
      <c r="V277">
        <f>VLOOKUP(A277,'MARGIN REQUIREMNT'!$A$3:$M$210,13,0)</f>
        <v>0.45907499999999996</v>
      </c>
    </row>
    <row r="278" spans="1:22">
      <c r="A278" t="s">
        <v>152</v>
      </c>
      <c r="B278" s="1" t="s">
        <v>370</v>
      </c>
      <c r="C278">
        <v>2.5</v>
      </c>
      <c r="D278" t="s">
        <v>407</v>
      </c>
      <c r="G278" s="4">
        <v>43420</v>
      </c>
      <c r="H278" s="4">
        <v>43433</v>
      </c>
      <c r="I278">
        <f t="shared" si="32"/>
        <v>13</v>
      </c>
      <c r="J278">
        <f t="shared" si="33"/>
        <v>0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  <c r="R278">
        <f t="shared" si="39"/>
        <v>0</v>
      </c>
      <c r="V278">
        <f>VLOOKUP(A278,'MARGIN REQUIREMNT'!$A$3:$M$210,13,0)</f>
        <v>0.45907499999999996</v>
      </c>
    </row>
    <row r="279" spans="1:22">
      <c r="A279" t="s">
        <v>153</v>
      </c>
      <c r="B279" s="1" t="s">
        <v>371</v>
      </c>
      <c r="C279">
        <v>20</v>
      </c>
      <c r="D279" t="s">
        <v>406</v>
      </c>
      <c r="G279" s="4">
        <v>43420</v>
      </c>
      <c r="H279" s="4">
        <v>43433</v>
      </c>
      <c r="I279">
        <f t="shared" si="32"/>
        <v>13</v>
      </c>
      <c r="J279">
        <f t="shared" si="33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  <c r="R279">
        <f t="shared" si="39"/>
        <v>0</v>
      </c>
      <c r="V279">
        <f>VLOOKUP(A279,'MARGIN REQUIREMNT'!$A$3:$M$210,13,0)</f>
        <v>4.8411749999999998</v>
      </c>
    </row>
    <row r="280" spans="1:22">
      <c r="A280" t="s">
        <v>153</v>
      </c>
      <c r="B280" s="1" t="s">
        <v>371</v>
      </c>
      <c r="C280">
        <v>20</v>
      </c>
      <c r="D280" t="s">
        <v>407</v>
      </c>
      <c r="G280" s="4">
        <v>43420</v>
      </c>
      <c r="H280" s="4">
        <v>43433</v>
      </c>
      <c r="I280">
        <f t="shared" si="32"/>
        <v>13</v>
      </c>
      <c r="J280">
        <f t="shared" si="33"/>
        <v>0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  <c r="R280">
        <f t="shared" si="39"/>
        <v>0</v>
      </c>
      <c r="V280">
        <f>VLOOKUP(A280,'MARGIN REQUIREMNT'!$A$3:$M$210,13,0)</f>
        <v>4.8411749999999998</v>
      </c>
    </row>
    <row r="281" spans="1:22">
      <c r="A281" t="s">
        <v>154</v>
      </c>
      <c r="B281" s="1" t="s">
        <v>372</v>
      </c>
      <c r="C281">
        <v>2.5</v>
      </c>
      <c r="D281" t="s">
        <v>406</v>
      </c>
      <c r="G281" s="4">
        <v>43420</v>
      </c>
      <c r="H281" s="4">
        <v>43433</v>
      </c>
      <c r="I281">
        <f t="shared" si="32"/>
        <v>13</v>
      </c>
      <c r="J281">
        <f t="shared" si="33"/>
        <v>0</v>
      </c>
      <c r="M281">
        <f t="shared" si="34"/>
        <v>0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  <c r="R281">
        <f t="shared" si="39"/>
        <v>0</v>
      </c>
      <c r="V281">
        <f>VLOOKUP(A281,'MARGIN REQUIREMNT'!$A$3:$M$210,13,0)</f>
        <v>0.36937500000000001</v>
      </c>
    </row>
    <row r="282" spans="1:22">
      <c r="A282" t="s">
        <v>154</v>
      </c>
      <c r="B282" s="1" t="s">
        <v>372</v>
      </c>
      <c r="C282">
        <v>2.5</v>
      </c>
      <c r="D282" t="s">
        <v>407</v>
      </c>
      <c r="G282" s="4">
        <v>43420</v>
      </c>
      <c r="H282" s="4">
        <v>43433</v>
      </c>
      <c r="I282">
        <f t="shared" si="32"/>
        <v>13</v>
      </c>
      <c r="J282">
        <f t="shared" si="33"/>
        <v>0</v>
      </c>
      <c r="M282">
        <f t="shared" si="34"/>
        <v>0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  <c r="R282">
        <f t="shared" si="39"/>
        <v>0</v>
      </c>
      <c r="V282">
        <f>VLOOKUP(A282,'MARGIN REQUIREMNT'!$A$3:$M$210,13,0)</f>
        <v>0.36937500000000001</v>
      </c>
    </row>
    <row r="283" spans="1:22">
      <c r="A283" t="s">
        <v>155</v>
      </c>
      <c r="B283" s="1" t="s">
        <v>373</v>
      </c>
      <c r="C283">
        <v>5</v>
      </c>
      <c r="D283" t="s">
        <v>406</v>
      </c>
      <c r="G283" s="4">
        <v>43420</v>
      </c>
      <c r="H283" s="4">
        <v>43433</v>
      </c>
      <c r="I283">
        <f t="shared" si="32"/>
        <v>13</v>
      </c>
      <c r="J283">
        <f t="shared" si="33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  <c r="R283">
        <f t="shared" si="39"/>
        <v>0</v>
      </c>
      <c r="V283">
        <f>VLOOKUP(A283,'MARGIN REQUIREMNT'!$A$3:$M$210,13,0)</f>
        <v>0.93104999999999993</v>
      </c>
    </row>
    <row r="284" spans="1:22">
      <c r="A284" t="s">
        <v>155</v>
      </c>
      <c r="B284" s="1" t="s">
        <v>373</v>
      </c>
      <c r="C284">
        <v>5</v>
      </c>
      <c r="D284" t="s">
        <v>407</v>
      </c>
      <c r="G284" s="4">
        <v>43420</v>
      </c>
      <c r="H284" s="4">
        <v>43433</v>
      </c>
      <c r="I284">
        <f t="shared" si="32"/>
        <v>13</v>
      </c>
      <c r="J284">
        <f t="shared" si="33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  <c r="R284">
        <f t="shared" si="39"/>
        <v>0</v>
      </c>
      <c r="V284">
        <f>VLOOKUP(A284,'MARGIN REQUIREMNT'!$A$3:$M$210,13,0)</f>
        <v>0.93104999999999993</v>
      </c>
    </row>
    <row r="285" spans="1:22">
      <c r="A285" t="s">
        <v>156</v>
      </c>
      <c r="B285" s="1" t="s">
        <v>374</v>
      </c>
      <c r="C285">
        <v>5</v>
      </c>
      <c r="D285" t="s">
        <v>406</v>
      </c>
      <c r="G285" s="4">
        <v>43420</v>
      </c>
      <c r="H285" s="4">
        <v>43433</v>
      </c>
      <c r="I285">
        <f t="shared" si="32"/>
        <v>13</v>
      </c>
      <c r="J285">
        <f t="shared" si="33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  <c r="R285">
        <f t="shared" si="39"/>
        <v>0</v>
      </c>
      <c r="V285">
        <f>VLOOKUP(A285,'MARGIN REQUIREMNT'!$A$3:$M$210,13,0)</f>
        <v>0.38797499999999996</v>
      </c>
    </row>
    <row r="286" spans="1:22">
      <c r="A286" t="s">
        <v>156</v>
      </c>
      <c r="B286" s="1" t="s">
        <v>374</v>
      </c>
      <c r="C286">
        <v>5</v>
      </c>
      <c r="D286" t="s">
        <v>407</v>
      </c>
      <c r="G286" s="4">
        <v>43420</v>
      </c>
      <c r="H286" s="4">
        <v>43433</v>
      </c>
      <c r="I286">
        <f t="shared" si="32"/>
        <v>13</v>
      </c>
      <c r="J286">
        <f t="shared" si="33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  <c r="R286">
        <f t="shared" si="39"/>
        <v>0</v>
      </c>
      <c r="V286">
        <f>VLOOKUP(A286,'MARGIN REQUIREMNT'!$A$3:$M$210,13,0)</f>
        <v>0.38797499999999996</v>
      </c>
    </row>
    <row r="287" spans="1:22">
      <c r="A287" t="s">
        <v>157</v>
      </c>
      <c r="B287" s="1" t="s">
        <v>348</v>
      </c>
      <c r="C287">
        <v>50</v>
      </c>
      <c r="D287" t="s">
        <v>406</v>
      </c>
      <c r="G287" s="4">
        <v>43420</v>
      </c>
      <c r="H287" s="4">
        <v>43433</v>
      </c>
      <c r="I287">
        <f t="shared" si="32"/>
        <v>13</v>
      </c>
      <c r="J287">
        <f t="shared" si="33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  <c r="R287">
        <f t="shared" si="39"/>
        <v>0</v>
      </c>
      <c r="V287">
        <f>VLOOKUP(A287,'MARGIN REQUIREMNT'!$A$3:$M$210,13,0)</f>
        <v>6.8425500000000001</v>
      </c>
    </row>
    <row r="288" spans="1:22">
      <c r="A288" t="s">
        <v>157</v>
      </c>
      <c r="B288" s="1" t="s">
        <v>348</v>
      </c>
      <c r="C288">
        <v>50</v>
      </c>
      <c r="D288" t="s">
        <v>407</v>
      </c>
      <c r="G288" s="4">
        <v>43420</v>
      </c>
      <c r="H288" s="4">
        <v>43433</v>
      </c>
      <c r="I288">
        <f t="shared" si="32"/>
        <v>13</v>
      </c>
      <c r="J288">
        <f t="shared" si="33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  <c r="R288">
        <f t="shared" si="39"/>
        <v>0</v>
      </c>
      <c r="V288">
        <f>VLOOKUP(A288,'MARGIN REQUIREMNT'!$A$3:$M$210,13,0)</f>
        <v>6.8425500000000001</v>
      </c>
    </row>
    <row r="289" spans="1:22">
      <c r="A289" t="s">
        <v>159</v>
      </c>
      <c r="B289" s="1" t="s">
        <v>263</v>
      </c>
      <c r="C289">
        <v>20</v>
      </c>
      <c r="D289" t="s">
        <v>406</v>
      </c>
      <c r="G289" s="4">
        <v>43420</v>
      </c>
      <c r="H289" s="4">
        <v>43433</v>
      </c>
      <c r="I289">
        <f t="shared" si="32"/>
        <v>13</v>
      </c>
      <c r="J289">
        <f t="shared" si="33"/>
        <v>0</v>
      </c>
      <c r="M289">
        <f t="shared" si="34"/>
        <v>0</v>
      </c>
      <c r="N289">
        <f t="shared" si="35"/>
        <v>0</v>
      </c>
      <c r="O289">
        <f t="shared" si="36"/>
        <v>0</v>
      </c>
      <c r="P289">
        <f t="shared" si="37"/>
        <v>0</v>
      </c>
      <c r="Q289">
        <f t="shared" si="38"/>
        <v>0</v>
      </c>
      <c r="R289">
        <f t="shared" si="39"/>
        <v>0</v>
      </c>
      <c r="V289">
        <f>VLOOKUP(A289,'MARGIN REQUIREMNT'!$A$3:$M$210,13,0)</f>
        <v>4.2782999999999998</v>
      </c>
    </row>
    <row r="290" spans="1:22">
      <c r="A290" t="s">
        <v>159</v>
      </c>
      <c r="B290" s="1" t="s">
        <v>263</v>
      </c>
      <c r="C290">
        <v>20</v>
      </c>
      <c r="D290" t="s">
        <v>407</v>
      </c>
      <c r="G290" s="4">
        <v>43420</v>
      </c>
      <c r="H290" s="4">
        <v>43433</v>
      </c>
      <c r="I290">
        <f t="shared" si="32"/>
        <v>13</v>
      </c>
      <c r="J290">
        <f t="shared" si="33"/>
        <v>0</v>
      </c>
      <c r="M290">
        <f t="shared" si="34"/>
        <v>0</v>
      </c>
      <c r="N290">
        <f t="shared" si="35"/>
        <v>0</v>
      </c>
      <c r="O290">
        <f t="shared" si="36"/>
        <v>0</v>
      </c>
      <c r="P290">
        <f t="shared" si="37"/>
        <v>0</v>
      </c>
      <c r="Q290">
        <f t="shared" si="38"/>
        <v>0</v>
      </c>
      <c r="R290">
        <f t="shared" si="39"/>
        <v>0</v>
      </c>
      <c r="V290">
        <f>VLOOKUP(A290,'MARGIN REQUIREMNT'!$A$3:$M$210,13,0)</f>
        <v>4.2782999999999998</v>
      </c>
    </row>
    <row r="291" spans="1:22">
      <c r="A291" t="s">
        <v>160</v>
      </c>
      <c r="B291" s="1" t="s">
        <v>349</v>
      </c>
      <c r="C291">
        <v>10</v>
      </c>
      <c r="D291" t="s">
        <v>406</v>
      </c>
      <c r="G291" s="4">
        <v>43420</v>
      </c>
      <c r="H291" s="4">
        <v>43433</v>
      </c>
      <c r="I291">
        <f t="shared" si="32"/>
        <v>13</v>
      </c>
      <c r="J291">
        <f t="shared" si="33"/>
        <v>0</v>
      </c>
      <c r="M291">
        <f t="shared" si="34"/>
        <v>0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  <c r="R291">
        <f t="shared" si="39"/>
        <v>0</v>
      </c>
      <c r="V291">
        <f>VLOOKUP(A291,'MARGIN REQUIREMNT'!$A$3:$M$210,13,0)</f>
        <v>2.5591499999999998</v>
      </c>
    </row>
    <row r="292" spans="1:22">
      <c r="A292" t="s">
        <v>160</v>
      </c>
      <c r="B292" s="1" t="s">
        <v>349</v>
      </c>
      <c r="C292">
        <v>10</v>
      </c>
      <c r="D292" t="s">
        <v>407</v>
      </c>
      <c r="G292" s="4">
        <v>43420</v>
      </c>
      <c r="H292" s="4">
        <v>43433</v>
      </c>
      <c r="I292">
        <f t="shared" si="32"/>
        <v>13</v>
      </c>
      <c r="J292">
        <f t="shared" si="33"/>
        <v>0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  <c r="R292">
        <f t="shared" si="39"/>
        <v>0</v>
      </c>
      <c r="V292">
        <f>VLOOKUP(A292,'MARGIN REQUIREMNT'!$A$3:$M$210,13,0)</f>
        <v>2.5591499999999998</v>
      </c>
    </row>
    <row r="293" spans="1:22">
      <c r="A293" t="s">
        <v>161</v>
      </c>
      <c r="B293" s="1" t="s">
        <v>350</v>
      </c>
      <c r="C293">
        <v>1</v>
      </c>
      <c r="D293" t="s">
        <v>406</v>
      </c>
      <c r="G293" s="4">
        <v>43420</v>
      </c>
      <c r="H293" s="4">
        <v>43433</v>
      </c>
      <c r="I293">
        <f t="shared" si="32"/>
        <v>13</v>
      </c>
      <c r="J293">
        <f t="shared" si="33"/>
        <v>0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  <c r="R293">
        <f t="shared" si="39"/>
        <v>0</v>
      </c>
      <c r="V293">
        <f>VLOOKUP(A293,'MARGIN REQUIREMNT'!$A$3:$M$210,13,0)</f>
        <v>0.12208424999999999</v>
      </c>
    </row>
    <row r="294" spans="1:22">
      <c r="A294" t="s">
        <v>161</v>
      </c>
      <c r="B294" s="1" t="s">
        <v>350</v>
      </c>
      <c r="C294">
        <v>1</v>
      </c>
      <c r="D294" t="s">
        <v>407</v>
      </c>
      <c r="G294" s="4">
        <v>43420</v>
      </c>
      <c r="H294" s="4">
        <v>43433</v>
      </c>
      <c r="I294">
        <f t="shared" si="32"/>
        <v>13</v>
      </c>
      <c r="J294">
        <f t="shared" si="33"/>
        <v>0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  <c r="R294">
        <f t="shared" si="39"/>
        <v>0</v>
      </c>
      <c r="V294">
        <f>VLOOKUP(A294,'MARGIN REQUIREMNT'!$A$3:$M$210,13,0)</f>
        <v>0.12208424999999999</v>
      </c>
    </row>
    <row r="295" spans="1:22">
      <c r="A295" t="s">
        <v>162</v>
      </c>
      <c r="B295" s="1" t="s">
        <v>351</v>
      </c>
      <c r="C295">
        <v>2.5</v>
      </c>
      <c r="D295" t="s">
        <v>406</v>
      </c>
      <c r="G295" s="4">
        <v>43420</v>
      </c>
      <c r="H295" s="4">
        <v>43433</v>
      </c>
      <c r="I295">
        <f t="shared" si="32"/>
        <v>13</v>
      </c>
      <c r="J295">
        <f t="shared" si="33"/>
        <v>0</v>
      </c>
      <c r="M295">
        <f t="shared" si="34"/>
        <v>0</v>
      </c>
      <c r="N295">
        <f t="shared" si="35"/>
        <v>0</v>
      </c>
      <c r="O295">
        <f t="shared" si="36"/>
        <v>0</v>
      </c>
      <c r="P295">
        <f t="shared" si="37"/>
        <v>0</v>
      </c>
      <c r="Q295">
        <f t="shared" si="38"/>
        <v>0</v>
      </c>
      <c r="R295">
        <f t="shared" si="39"/>
        <v>0</v>
      </c>
      <c r="V295">
        <f>VLOOKUP(A295,'MARGIN REQUIREMNT'!$A$3:$M$210,13,0)</f>
        <v>0.58177500000000004</v>
      </c>
    </row>
    <row r="296" spans="1:22">
      <c r="A296" t="s">
        <v>162</v>
      </c>
      <c r="B296" s="1" t="s">
        <v>351</v>
      </c>
      <c r="C296">
        <v>2.5</v>
      </c>
      <c r="D296" t="s">
        <v>407</v>
      </c>
      <c r="G296" s="4">
        <v>43420</v>
      </c>
      <c r="H296" s="4">
        <v>43433</v>
      </c>
      <c r="I296">
        <f t="shared" si="32"/>
        <v>13</v>
      </c>
      <c r="J296">
        <f t="shared" si="33"/>
        <v>0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  <c r="R296">
        <f t="shared" si="39"/>
        <v>0</v>
      </c>
      <c r="V296">
        <f>VLOOKUP(A296,'MARGIN REQUIREMNT'!$A$3:$M$210,13,0)</f>
        <v>0.58177500000000004</v>
      </c>
    </row>
    <row r="297" spans="1:22">
      <c r="A297" t="s">
        <v>163</v>
      </c>
      <c r="B297" s="1" t="s">
        <v>322</v>
      </c>
      <c r="C297">
        <v>10</v>
      </c>
      <c r="D297" t="s">
        <v>406</v>
      </c>
      <c r="G297" s="4">
        <v>43420</v>
      </c>
      <c r="H297" s="4">
        <v>43433</v>
      </c>
      <c r="I297">
        <f t="shared" si="32"/>
        <v>13</v>
      </c>
      <c r="J297">
        <f t="shared" si="33"/>
        <v>0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  <c r="R297">
        <f t="shared" si="39"/>
        <v>0</v>
      </c>
      <c r="V297">
        <f>VLOOKUP(A297,'MARGIN REQUIREMNT'!$A$3:$M$210,13,0)</f>
        <v>1.4316749999999998</v>
      </c>
    </row>
    <row r="298" spans="1:22">
      <c r="A298" t="s">
        <v>163</v>
      </c>
      <c r="B298" s="1" t="s">
        <v>322</v>
      </c>
      <c r="C298">
        <v>10</v>
      </c>
      <c r="D298" t="s">
        <v>407</v>
      </c>
      <c r="G298" s="4">
        <v>43420</v>
      </c>
      <c r="H298" s="4">
        <v>43433</v>
      </c>
      <c r="I298">
        <f t="shared" si="32"/>
        <v>13</v>
      </c>
      <c r="J298">
        <f t="shared" si="33"/>
        <v>0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  <c r="R298">
        <f t="shared" si="39"/>
        <v>0</v>
      </c>
      <c r="V298">
        <f>VLOOKUP(A298,'MARGIN REQUIREMNT'!$A$3:$M$210,13,0)</f>
        <v>1.4316749999999998</v>
      </c>
    </row>
    <row r="299" spans="1:22">
      <c r="A299" t="s">
        <v>164</v>
      </c>
      <c r="B299" s="1" t="s">
        <v>323</v>
      </c>
      <c r="C299">
        <v>20</v>
      </c>
      <c r="D299" t="s">
        <v>406</v>
      </c>
      <c r="G299" s="4">
        <v>43420</v>
      </c>
      <c r="H299" s="4">
        <v>43433</v>
      </c>
      <c r="I299">
        <f t="shared" si="32"/>
        <v>13</v>
      </c>
      <c r="J299">
        <f t="shared" si="33"/>
        <v>0</v>
      </c>
      <c r="M299">
        <f t="shared" si="34"/>
        <v>0</v>
      </c>
      <c r="N299">
        <f t="shared" si="35"/>
        <v>0</v>
      </c>
      <c r="O299">
        <f t="shared" si="36"/>
        <v>0</v>
      </c>
      <c r="P299">
        <f t="shared" si="37"/>
        <v>0</v>
      </c>
      <c r="Q299">
        <f t="shared" si="38"/>
        <v>0</v>
      </c>
      <c r="R299">
        <f t="shared" si="39"/>
        <v>0</v>
      </c>
      <c r="V299">
        <f>VLOOKUP(A299,'MARGIN REQUIREMNT'!$A$3:$M$210,13,0)</f>
        <v>5.2720500000000001</v>
      </c>
    </row>
    <row r="300" spans="1:22">
      <c r="A300" t="s">
        <v>164</v>
      </c>
      <c r="B300" s="1" t="s">
        <v>323</v>
      </c>
      <c r="C300">
        <v>20</v>
      </c>
      <c r="D300" t="s">
        <v>407</v>
      </c>
      <c r="G300" s="4">
        <v>43420</v>
      </c>
      <c r="H300" s="4">
        <v>43433</v>
      </c>
      <c r="I300">
        <f t="shared" si="32"/>
        <v>13</v>
      </c>
      <c r="J300">
        <f t="shared" si="33"/>
        <v>0</v>
      </c>
      <c r="M300">
        <f t="shared" si="34"/>
        <v>0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  <c r="R300">
        <f t="shared" si="39"/>
        <v>0</v>
      </c>
      <c r="V300">
        <f>VLOOKUP(A300,'MARGIN REQUIREMNT'!$A$3:$M$210,13,0)</f>
        <v>5.2720500000000001</v>
      </c>
    </row>
    <row r="301" spans="1:22">
      <c r="A301" t="s">
        <v>165</v>
      </c>
      <c r="B301" s="1" t="s">
        <v>398</v>
      </c>
      <c r="C301">
        <v>10</v>
      </c>
      <c r="D301" t="s">
        <v>406</v>
      </c>
      <c r="G301" s="4">
        <v>43420</v>
      </c>
      <c r="H301" s="4">
        <v>43433</v>
      </c>
      <c r="I301">
        <f t="shared" si="32"/>
        <v>13</v>
      </c>
      <c r="J301">
        <f t="shared" si="33"/>
        <v>0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  <c r="R301">
        <f t="shared" si="39"/>
        <v>0</v>
      </c>
      <c r="V301">
        <f>VLOOKUP(A301,'MARGIN REQUIREMNT'!$A$3:$M$210,13,0)</f>
        <v>2.0728499999999999</v>
      </c>
    </row>
    <row r="302" spans="1:22">
      <c r="A302" t="s">
        <v>165</v>
      </c>
      <c r="B302" s="1" t="s">
        <v>398</v>
      </c>
      <c r="C302">
        <v>10</v>
      </c>
      <c r="D302" t="s">
        <v>407</v>
      </c>
      <c r="G302" s="4">
        <v>43420</v>
      </c>
      <c r="H302" s="4">
        <v>43433</v>
      </c>
      <c r="I302">
        <f t="shared" si="32"/>
        <v>13</v>
      </c>
      <c r="J302">
        <f t="shared" si="33"/>
        <v>0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  <c r="R302">
        <f t="shared" si="39"/>
        <v>0</v>
      </c>
      <c r="V302">
        <f>VLOOKUP(A302,'MARGIN REQUIREMNT'!$A$3:$M$210,13,0)</f>
        <v>2.0728499999999999</v>
      </c>
    </row>
    <row r="303" spans="1:22">
      <c r="A303" t="s">
        <v>167</v>
      </c>
      <c r="B303" s="1" t="s">
        <v>264</v>
      </c>
      <c r="C303">
        <v>1</v>
      </c>
      <c r="D303" t="s">
        <v>406</v>
      </c>
      <c r="G303" s="4">
        <v>43420</v>
      </c>
      <c r="H303" s="4">
        <v>43433</v>
      </c>
      <c r="I303">
        <f t="shared" si="32"/>
        <v>13</v>
      </c>
      <c r="J303">
        <f t="shared" si="33"/>
        <v>0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  <c r="R303">
        <f t="shared" si="39"/>
        <v>0</v>
      </c>
      <c r="V303">
        <f>VLOOKUP(A303,'MARGIN REQUIREMNT'!$A$3:$M$210,13,0)</f>
        <v>0.162075</v>
      </c>
    </row>
    <row r="304" spans="1:22">
      <c r="A304" t="s">
        <v>167</v>
      </c>
      <c r="B304" s="1" t="s">
        <v>264</v>
      </c>
      <c r="C304">
        <v>1</v>
      </c>
      <c r="D304" t="s">
        <v>407</v>
      </c>
      <c r="G304" s="4">
        <v>43420</v>
      </c>
      <c r="H304" s="4">
        <v>43433</v>
      </c>
      <c r="I304">
        <f t="shared" si="32"/>
        <v>13</v>
      </c>
      <c r="J304">
        <f t="shared" si="33"/>
        <v>0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  <c r="R304">
        <f t="shared" si="39"/>
        <v>0</v>
      </c>
      <c r="V304">
        <f>VLOOKUP(A304,'MARGIN REQUIREMNT'!$A$3:$M$210,13,0)</f>
        <v>0.162075</v>
      </c>
    </row>
    <row r="305" spans="1:22">
      <c r="A305" t="s">
        <v>168</v>
      </c>
      <c r="B305" s="1" t="s">
        <v>375</v>
      </c>
      <c r="C305">
        <v>2.5</v>
      </c>
      <c r="D305" t="s">
        <v>406</v>
      </c>
      <c r="G305" s="4">
        <v>43420</v>
      </c>
      <c r="H305" s="4">
        <v>43433</v>
      </c>
      <c r="I305">
        <f t="shared" si="32"/>
        <v>13</v>
      </c>
      <c r="J305">
        <f t="shared" si="33"/>
        <v>0</v>
      </c>
      <c r="M305">
        <f t="shared" si="34"/>
        <v>0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  <c r="R305">
        <f t="shared" si="39"/>
        <v>0</v>
      </c>
      <c r="V305">
        <f>VLOOKUP(A305,'MARGIN REQUIREMNT'!$A$3:$M$210,13,0)</f>
        <v>0.34117500000000001</v>
      </c>
    </row>
    <row r="306" spans="1:22">
      <c r="A306" t="s">
        <v>168</v>
      </c>
      <c r="B306" s="1" t="s">
        <v>375</v>
      </c>
      <c r="C306">
        <v>2.5</v>
      </c>
      <c r="D306" t="s">
        <v>407</v>
      </c>
      <c r="G306" s="4">
        <v>43420</v>
      </c>
      <c r="H306" s="4">
        <v>43433</v>
      </c>
      <c r="I306">
        <f t="shared" si="32"/>
        <v>13</v>
      </c>
      <c r="J306">
        <f t="shared" si="33"/>
        <v>0</v>
      </c>
      <c r="M306">
        <f t="shared" si="34"/>
        <v>0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  <c r="R306">
        <f t="shared" si="39"/>
        <v>0</v>
      </c>
      <c r="V306">
        <f>VLOOKUP(A306,'MARGIN REQUIREMNT'!$A$3:$M$210,13,0)</f>
        <v>0.34117500000000001</v>
      </c>
    </row>
    <row r="307" spans="1:22">
      <c r="A307" t="s">
        <v>169</v>
      </c>
      <c r="B307" s="1" t="s">
        <v>376</v>
      </c>
      <c r="C307">
        <v>5</v>
      </c>
      <c r="D307" t="s">
        <v>406</v>
      </c>
      <c r="G307" s="4">
        <v>43420</v>
      </c>
      <c r="H307" s="4">
        <v>43433</v>
      </c>
      <c r="I307">
        <f t="shared" si="32"/>
        <v>13</v>
      </c>
      <c r="J307">
        <f t="shared" si="33"/>
        <v>0</v>
      </c>
      <c r="M307">
        <f t="shared" si="34"/>
        <v>0</v>
      </c>
      <c r="N307">
        <f t="shared" si="35"/>
        <v>0</v>
      </c>
      <c r="O307">
        <f t="shared" si="36"/>
        <v>0</v>
      </c>
      <c r="P307">
        <f t="shared" si="37"/>
        <v>0</v>
      </c>
      <c r="Q307">
        <f t="shared" si="38"/>
        <v>0</v>
      </c>
      <c r="R307">
        <f t="shared" si="39"/>
        <v>0</v>
      </c>
      <c r="V307">
        <f>VLOOKUP(A307,'MARGIN REQUIREMNT'!$A$3:$M$210,13,0)</f>
        <v>1.3979999999999999</v>
      </c>
    </row>
    <row r="308" spans="1:22">
      <c r="A308" t="s">
        <v>169</v>
      </c>
      <c r="B308" s="1" t="s">
        <v>376</v>
      </c>
      <c r="C308">
        <v>5</v>
      </c>
      <c r="D308" t="s">
        <v>407</v>
      </c>
      <c r="G308" s="4">
        <v>43420</v>
      </c>
      <c r="H308" s="4">
        <v>43433</v>
      </c>
      <c r="I308">
        <f t="shared" si="32"/>
        <v>13</v>
      </c>
      <c r="J308">
        <f t="shared" si="33"/>
        <v>0</v>
      </c>
      <c r="M308">
        <f t="shared" si="34"/>
        <v>0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  <c r="R308">
        <f t="shared" si="39"/>
        <v>0</v>
      </c>
      <c r="V308">
        <f>VLOOKUP(A308,'MARGIN REQUIREMNT'!$A$3:$M$210,13,0)</f>
        <v>1.3979999999999999</v>
      </c>
    </row>
    <row r="309" spans="1:22">
      <c r="A309" t="s">
        <v>171</v>
      </c>
      <c r="B309" s="1" t="s">
        <v>377</v>
      </c>
      <c r="C309">
        <v>20</v>
      </c>
      <c r="D309" t="s">
        <v>406</v>
      </c>
      <c r="G309" s="4">
        <v>43420</v>
      </c>
      <c r="H309" s="4">
        <v>43433</v>
      </c>
      <c r="I309">
        <f t="shared" si="32"/>
        <v>13</v>
      </c>
      <c r="J309">
        <f t="shared" si="33"/>
        <v>0</v>
      </c>
      <c r="M309">
        <f t="shared" si="34"/>
        <v>0</v>
      </c>
      <c r="N309">
        <f t="shared" si="35"/>
        <v>0</v>
      </c>
      <c r="O309">
        <f t="shared" si="36"/>
        <v>0</v>
      </c>
      <c r="P309">
        <f t="shared" si="37"/>
        <v>0</v>
      </c>
      <c r="Q309">
        <f t="shared" si="38"/>
        <v>0</v>
      </c>
      <c r="R309">
        <f t="shared" si="39"/>
        <v>0</v>
      </c>
      <c r="V309">
        <f>VLOOKUP(A309,'MARGIN REQUIREMNT'!$A$3:$M$210,13,0)</f>
        <v>4.7033249999999995</v>
      </c>
    </row>
    <row r="310" spans="1:22">
      <c r="A310" t="s">
        <v>171</v>
      </c>
      <c r="B310" s="1" t="s">
        <v>377</v>
      </c>
      <c r="C310">
        <v>20</v>
      </c>
      <c r="D310" t="s">
        <v>407</v>
      </c>
      <c r="G310" s="4">
        <v>43420</v>
      </c>
      <c r="H310" s="4">
        <v>43433</v>
      </c>
      <c r="I310">
        <f t="shared" si="32"/>
        <v>13</v>
      </c>
      <c r="J310">
        <f t="shared" si="33"/>
        <v>0</v>
      </c>
      <c r="M310">
        <f t="shared" si="34"/>
        <v>0</v>
      </c>
      <c r="N310">
        <f t="shared" si="35"/>
        <v>0</v>
      </c>
      <c r="O310">
        <f t="shared" si="36"/>
        <v>0</v>
      </c>
      <c r="P310">
        <f t="shared" si="37"/>
        <v>0</v>
      </c>
      <c r="Q310">
        <f t="shared" si="38"/>
        <v>0</v>
      </c>
      <c r="R310">
        <f t="shared" si="39"/>
        <v>0</v>
      </c>
      <c r="V310">
        <f>VLOOKUP(A310,'MARGIN REQUIREMNT'!$A$3:$M$210,13,0)</f>
        <v>4.7033249999999995</v>
      </c>
    </row>
    <row r="311" spans="1:22">
      <c r="A311" t="s">
        <v>172</v>
      </c>
      <c r="B311" s="1" t="s">
        <v>378</v>
      </c>
      <c r="C311">
        <v>1</v>
      </c>
      <c r="D311" t="s">
        <v>406</v>
      </c>
      <c r="G311" s="4">
        <v>43420</v>
      </c>
      <c r="H311" s="4">
        <v>43433</v>
      </c>
      <c r="I311">
        <f t="shared" si="32"/>
        <v>13</v>
      </c>
      <c r="J311">
        <f t="shared" si="33"/>
        <v>0</v>
      </c>
      <c r="M311">
        <f t="shared" si="34"/>
        <v>0</v>
      </c>
      <c r="N311">
        <f t="shared" si="35"/>
        <v>0</v>
      </c>
      <c r="O311">
        <f t="shared" si="36"/>
        <v>0</v>
      </c>
      <c r="P311">
        <f t="shared" si="37"/>
        <v>0</v>
      </c>
      <c r="Q311">
        <f t="shared" si="38"/>
        <v>0</v>
      </c>
      <c r="R311">
        <f t="shared" si="39"/>
        <v>0</v>
      </c>
      <c r="V311">
        <f>VLOOKUP(A311,'MARGIN REQUIREMNT'!$A$3:$M$210,13,0)</f>
        <v>7.9499719380827366E-2</v>
      </c>
    </row>
    <row r="312" spans="1:22">
      <c r="A312" t="s">
        <v>172</v>
      </c>
      <c r="B312" s="1" t="s">
        <v>378</v>
      </c>
      <c r="C312">
        <v>1</v>
      </c>
      <c r="D312" t="s">
        <v>407</v>
      </c>
      <c r="G312" s="4">
        <v>43420</v>
      </c>
      <c r="H312" s="4">
        <v>43433</v>
      </c>
      <c r="I312">
        <f t="shared" si="32"/>
        <v>13</v>
      </c>
      <c r="J312">
        <f t="shared" si="33"/>
        <v>0</v>
      </c>
      <c r="M312">
        <f t="shared" si="34"/>
        <v>0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  <c r="R312">
        <f t="shared" si="39"/>
        <v>0</v>
      </c>
      <c r="V312">
        <f>VLOOKUP(A312,'MARGIN REQUIREMNT'!$A$3:$M$210,13,0)</f>
        <v>7.9499719380827366E-2</v>
      </c>
    </row>
    <row r="313" spans="1:22">
      <c r="A313" t="s">
        <v>173</v>
      </c>
      <c r="B313" s="1" t="s">
        <v>379</v>
      </c>
      <c r="C313">
        <v>2.5</v>
      </c>
      <c r="D313" t="s">
        <v>406</v>
      </c>
      <c r="G313" s="4">
        <v>43420</v>
      </c>
      <c r="H313" s="4">
        <v>43433</v>
      </c>
      <c r="I313">
        <f t="shared" si="32"/>
        <v>13</v>
      </c>
      <c r="J313">
        <f t="shared" si="33"/>
        <v>0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  <c r="R313">
        <f t="shared" si="39"/>
        <v>0</v>
      </c>
      <c r="V313">
        <f>VLOOKUP(A313,'MARGIN REQUIREMNT'!$A$3:$M$210,13,0)</f>
        <v>0.27849617142857142</v>
      </c>
    </row>
    <row r="314" spans="1:22">
      <c r="A314" t="s">
        <v>173</v>
      </c>
      <c r="B314" s="1" t="s">
        <v>379</v>
      </c>
      <c r="C314">
        <v>2.5</v>
      </c>
      <c r="D314" t="s">
        <v>407</v>
      </c>
      <c r="G314" s="4">
        <v>43420</v>
      </c>
      <c r="H314" s="4">
        <v>43433</v>
      </c>
      <c r="I314">
        <f t="shared" si="32"/>
        <v>13</v>
      </c>
      <c r="J314">
        <f t="shared" si="33"/>
        <v>0</v>
      </c>
      <c r="M314">
        <f t="shared" si="34"/>
        <v>0</v>
      </c>
      <c r="N314">
        <f t="shared" si="35"/>
        <v>0</v>
      </c>
      <c r="O314">
        <f t="shared" si="36"/>
        <v>0</v>
      </c>
      <c r="P314">
        <f t="shared" si="37"/>
        <v>0</v>
      </c>
      <c r="Q314">
        <f t="shared" si="38"/>
        <v>0</v>
      </c>
      <c r="R314">
        <f t="shared" si="39"/>
        <v>0</v>
      </c>
      <c r="V314">
        <f>VLOOKUP(A314,'MARGIN REQUIREMNT'!$A$3:$M$210,13,0)</f>
        <v>0.27849617142857142</v>
      </c>
    </row>
    <row r="315" spans="1:22">
      <c r="A315" t="s">
        <v>174</v>
      </c>
      <c r="B315" s="1" t="s">
        <v>380</v>
      </c>
      <c r="C315">
        <v>50</v>
      </c>
      <c r="D315" t="s">
        <v>406</v>
      </c>
      <c r="G315" s="4">
        <v>43420</v>
      </c>
      <c r="H315" s="4">
        <v>43433</v>
      </c>
      <c r="I315">
        <f t="shared" si="32"/>
        <v>13</v>
      </c>
      <c r="J315">
        <f t="shared" si="33"/>
        <v>0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  <c r="R315">
        <f t="shared" si="39"/>
        <v>0</v>
      </c>
      <c r="V315">
        <f>VLOOKUP(A315,'MARGIN REQUIREMNT'!$A$3:$M$210,13,0)</f>
        <v>9.5885999999999996</v>
      </c>
    </row>
    <row r="316" spans="1:22">
      <c r="A316" t="s">
        <v>174</v>
      </c>
      <c r="B316" s="1" t="s">
        <v>380</v>
      </c>
      <c r="C316">
        <v>50</v>
      </c>
      <c r="D316" t="s">
        <v>407</v>
      </c>
      <c r="G316" s="4">
        <v>43420</v>
      </c>
      <c r="H316" s="4">
        <v>43433</v>
      </c>
      <c r="I316">
        <f t="shared" si="32"/>
        <v>13</v>
      </c>
      <c r="J316">
        <f t="shared" si="33"/>
        <v>0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  <c r="R316">
        <f t="shared" si="39"/>
        <v>0</v>
      </c>
      <c r="V316">
        <f>VLOOKUP(A316,'MARGIN REQUIREMNT'!$A$3:$M$210,13,0)</f>
        <v>9.5885999999999996</v>
      </c>
    </row>
    <row r="317" spans="1:22">
      <c r="A317" t="s">
        <v>175</v>
      </c>
      <c r="B317" s="1" t="s">
        <v>381</v>
      </c>
      <c r="C317">
        <v>50</v>
      </c>
      <c r="D317" t="s">
        <v>406</v>
      </c>
      <c r="G317" s="4">
        <v>43420</v>
      </c>
      <c r="H317" s="4">
        <v>43433</v>
      </c>
      <c r="I317">
        <f t="shared" si="32"/>
        <v>13</v>
      </c>
      <c r="J317">
        <f t="shared" si="33"/>
        <v>0</v>
      </c>
      <c r="M317">
        <f t="shared" si="34"/>
        <v>0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  <c r="R317">
        <f t="shared" si="39"/>
        <v>0</v>
      </c>
      <c r="V317">
        <f>VLOOKUP(A317,'MARGIN REQUIREMNT'!$A$3:$M$210,13,0)</f>
        <v>7.5858149999999993</v>
      </c>
    </row>
    <row r="318" spans="1:22">
      <c r="A318" t="s">
        <v>175</v>
      </c>
      <c r="B318" s="1" t="s">
        <v>381</v>
      </c>
      <c r="C318">
        <v>50</v>
      </c>
      <c r="D318" t="s">
        <v>407</v>
      </c>
      <c r="G318" s="4">
        <v>43420</v>
      </c>
      <c r="H318" s="4">
        <v>43433</v>
      </c>
      <c r="I318">
        <f t="shared" si="32"/>
        <v>13</v>
      </c>
      <c r="J318">
        <f t="shared" si="33"/>
        <v>0</v>
      </c>
      <c r="M318">
        <f t="shared" si="34"/>
        <v>0</v>
      </c>
      <c r="N318">
        <f t="shared" si="35"/>
        <v>0</v>
      </c>
      <c r="O318">
        <f t="shared" si="36"/>
        <v>0</v>
      </c>
      <c r="P318">
        <f t="shared" si="37"/>
        <v>0</v>
      </c>
      <c r="Q318">
        <f t="shared" si="38"/>
        <v>0</v>
      </c>
      <c r="R318">
        <f t="shared" si="39"/>
        <v>0</v>
      </c>
      <c r="V318">
        <f>VLOOKUP(A318,'MARGIN REQUIREMNT'!$A$3:$M$210,13,0)</f>
        <v>7.5858149999999993</v>
      </c>
    </row>
    <row r="319" spans="1:22">
      <c r="A319" t="s">
        <v>176</v>
      </c>
      <c r="B319" s="1" t="s">
        <v>265</v>
      </c>
      <c r="C319">
        <v>10</v>
      </c>
      <c r="D319" t="s">
        <v>406</v>
      </c>
      <c r="G319" s="4">
        <v>43420</v>
      </c>
      <c r="H319" s="4">
        <v>43433</v>
      </c>
      <c r="I319">
        <f t="shared" si="32"/>
        <v>13</v>
      </c>
      <c r="J319">
        <f t="shared" si="33"/>
        <v>0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  <c r="R319">
        <f t="shared" si="39"/>
        <v>0</v>
      </c>
      <c r="V319">
        <f>VLOOKUP(A319,'MARGIN REQUIREMNT'!$A$3:$M$210,13,0)</f>
        <v>2.1906963749999999</v>
      </c>
    </row>
    <row r="320" spans="1:22">
      <c r="A320" t="s">
        <v>176</v>
      </c>
      <c r="B320" s="1" t="s">
        <v>265</v>
      </c>
      <c r="C320">
        <v>10</v>
      </c>
      <c r="D320" t="s">
        <v>407</v>
      </c>
      <c r="G320" s="4">
        <v>43420</v>
      </c>
      <c r="H320" s="4">
        <v>43433</v>
      </c>
      <c r="I320">
        <f t="shared" si="32"/>
        <v>13</v>
      </c>
      <c r="J320">
        <f t="shared" si="33"/>
        <v>0</v>
      </c>
      <c r="M320">
        <f t="shared" si="34"/>
        <v>0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  <c r="R320">
        <f t="shared" si="39"/>
        <v>0</v>
      </c>
      <c r="V320">
        <f>VLOOKUP(A320,'MARGIN REQUIREMNT'!$A$3:$M$210,13,0)</f>
        <v>2.1906963749999999</v>
      </c>
    </row>
    <row r="321" spans="1:22">
      <c r="A321" t="s">
        <v>177</v>
      </c>
      <c r="B321" s="1" t="s">
        <v>382</v>
      </c>
      <c r="C321">
        <v>10</v>
      </c>
      <c r="D321" t="s">
        <v>406</v>
      </c>
      <c r="G321" s="4">
        <v>43420</v>
      </c>
      <c r="H321" s="4">
        <v>43433</v>
      </c>
      <c r="I321">
        <f t="shared" si="32"/>
        <v>13</v>
      </c>
      <c r="J321">
        <f t="shared" si="33"/>
        <v>0</v>
      </c>
      <c r="M321">
        <f t="shared" si="34"/>
        <v>0</v>
      </c>
      <c r="N321">
        <f t="shared" si="35"/>
        <v>0</v>
      </c>
      <c r="O321">
        <f t="shared" si="36"/>
        <v>0</v>
      </c>
      <c r="P321">
        <f t="shared" si="37"/>
        <v>0</v>
      </c>
      <c r="Q321">
        <f t="shared" si="38"/>
        <v>0</v>
      </c>
      <c r="R321">
        <f t="shared" si="39"/>
        <v>0</v>
      </c>
      <c r="V321">
        <f>VLOOKUP(A321,'MARGIN REQUIREMNT'!$A$3:$M$210,13,0)</f>
        <v>2.8031250000000001</v>
      </c>
    </row>
    <row r="322" spans="1:22">
      <c r="A322" t="s">
        <v>177</v>
      </c>
      <c r="B322" s="1" t="s">
        <v>382</v>
      </c>
      <c r="C322">
        <v>10</v>
      </c>
      <c r="D322" t="s">
        <v>407</v>
      </c>
      <c r="G322" s="4">
        <v>43420</v>
      </c>
      <c r="H322" s="4">
        <v>43433</v>
      </c>
      <c r="I322">
        <f t="shared" ref="I322:I378" si="40">H322-G322</f>
        <v>13</v>
      </c>
      <c r="J322">
        <f t="shared" ref="J322:J378" si="41">MROUND(F322,C322)</f>
        <v>0</v>
      </c>
      <c r="M322">
        <f t="shared" ref="M322:M378" si="42">((I322/365.25)^(1/2))*(F322*L322)</f>
        <v>0</v>
      </c>
      <c r="N322">
        <f t="shared" ref="N322:N378" si="43">IF(D322="CE",F322+M322,F322-M322)</f>
        <v>0</v>
      </c>
      <c r="O322">
        <f t="shared" ref="O322:O378" si="44">IF(D322="CE",F322+M322*2,F322-M322*2)</f>
        <v>0</v>
      </c>
      <c r="P322">
        <f t="shared" ref="P322:P378" si="45">IF(D322="CE",F322+M322*3,F322-M322*3)</f>
        <v>0</v>
      </c>
      <c r="Q322">
        <f t="shared" ref="Q322:Q378" si="46">MROUND(O322,C322)</f>
        <v>0</v>
      </c>
      <c r="R322">
        <f t="shared" ref="R322:R378" si="47">MROUND(P322,C322)</f>
        <v>0</v>
      </c>
      <c r="V322">
        <f>VLOOKUP(A322,'MARGIN REQUIREMNT'!$A$3:$M$210,13,0)</f>
        <v>2.8031250000000001</v>
      </c>
    </row>
    <row r="323" spans="1:22">
      <c r="A323" t="s">
        <v>178</v>
      </c>
      <c r="B323" s="1" t="s">
        <v>383</v>
      </c>
      <c r="C323">
        <v>20</v>
      </c>
      <c r="D323" t="s">
        <v>406</v>
      </c>
      <c r="G323" s="4">
        <v>43420</v>
      </c>
      <c r="H323" s="4">
        <v>43433</v>
      </c>
      <c r="I323">
        <f t="shared" si="40"/>
        <v>13</v>
      </c>
      <c r="J323">
        <f t="shared" si="41"/>
        <v>0</v>
      </c>
      <c r="M323">
        <f t="shared" si="42"/>
        <v>0</v>
      </c>
      <c r="N323">
        <f t="shared" si="43"/>
        <v>0</v>
      </c>
      <c r="O323">
        <f t="shared" si="44"/>
        <v>0</v>
      </c>
      <c r="P323">
        <f t="shared" si="45"/>
        <v>0</v>
      </c>
      <c r="Q323">
        <f t="shared" si="46"/>
        <v>0</v>
      </c>
      <c r="R323">
        <f t="shared" si="47"/>
        <v>0</v>
      </c>
      <c r="V323">
        <f>VLOOKUP(A323,'MARGIN REQUIREMNT'!$A$3:$M$210,13,0)</f>
        <v>3.2512500000000002</v>
      </c>
    </row>
    <row r="324" spans="1:22">
      <c r="A324" t="s">
        <v>178</v>
      </c>
      <c r="B324" s="1" t="s">
        <v>383</v>
      </c>
      <c r="C324">
        <v>20</v>
      </c>
      <c r="D324" t="s">
        <v>407</v>
      </c>
      <c r="G324" s="4">
        <v>43420</v>
      </c>
      <c r="H324" s="4">
        <v>43433</v>
      </c>
      <c r="I324">
        <f t="shared" si="40"/>
        <v>13</v>
      </c>
      <c r="J324">
        <f t="shared" si="41"/>
        <v>0</v>
      </c>
      <c r="M324">
        <f t="shared" si="42"/>
        <v>0</v>
      </c>
      <c r="N324">
        <f t="shared" si="43"/>
        <v>0</v>
      </c>
      <c r="O324">
        <f t="shared" si="44"/>
        <v>0</v>
      </c>
      <c r="P324">
        <f t="shared" si="45"/>
        <v>0</v>
      </c>
      <c r="Q324">
        <f t="shared" si="46"/>
        <v>0</v>
      </c>
      <c r="R324">
        <f t="shared" si="47"/>
        <v>0</v>
      </c>
      <c r="V324">
        <f>VLOOKUP(A324,'MARGIN REQUIREMNT'!$A$3:$M$210,13,0)</f>
        <v>3.2512500000000002</v>
      </c>
    </row>
    <row r="325" spans="1:22">
      <c r="A325" t="s">
        <v>179</v>
      </c>
      <c r="B325" s="1" t="s">
        <v>384</v>
      </c>
      <c r="C325">
        <v>1</v>
      </c>
      <c r="D325" t="s">
        <v>406</v>
      </c>
      <c r="G325" s="4">
        <v>43420</v>
      </c>
      <c r="H325" s="4">
        <v>43433</v>
      </c>
      <c r="I325">
        <f t="shared" si="40"/>
        <v>13</v>
      </c>
      <c r="J325">
        <f t="shared" si="41"/>
        <v>0</v>
      </c>
      <c r="M325">
        <f t="shared" si="42"/>
        <v>0</v>
      </c>
      <c r="N325">
        <f t="shared" si="43"/>
        <v>0</v>
      </c>
      <c r="O325">
        <f t="shared" si="44"/>
        <v>0</v>
      </c>
      <c r="P325">
        <f t="shared" si="45"/>
        <v>0</v>
      </c>
      <c r="Q325">
        <f t="shared" si="46"/>
        <v>0</v>
      </c>
      <c r="R325">
        <f t="shared" si="47"/>
        <v>0</v>
      </c>
      <c r="V325">
        <f>VLOOKUP(A325,'MARGIN REQUIREMNT'!$A$3:$M$210,13,0)</f>
        <v>3.39E-2</v>
      </c>
    </row>
    <row r="326" spans="1:22">
      <c r="A326" t="s">
        <v>179</v>
      </c>
      <c r="B326" s="1" t="s">
        <v>384</v>
      </c>
      <c r="C326">
        <v>1</v>
      </c>
      <c r="D326" t="s">
        <v>407</v>
      </c>
      <c r="G326" s="4">
        <v>43420</v>
      </c>
      <c r="H326" s="4">
        <v>43433</v>
      </c>
      <c r="I326">
        <f t="shared" si="40"/>
        <v>13</v>
      </c>
      <c r="J326">
        <f t="shared" si="41"/>
        <v>0</v>
      </c>
      <c r="M326">
        <f t="shared" si="42"/>
        <v>0</v>
      </c>
      <c r="N326">
        <f t="shared" si="43"/>
        <v>0</v>
      </c>
      <c r="O326">
        <f t="shared" si="44"/>
        <v>0</v>
      </c>
      <c r="P326">
        <f t="shared" si="45"/>
        <v>0</v>
      </c>
      <c r="Q326">
        <f t="shared" si="46"/>
        <v>0</v>
      </c>
      <c r="R326">
        <f t="shared" si="47"/>
        <v>0</v>
      </c>
      <c r="V326">
        <f>VLOOKUP(A326,'MARGIN REQUIREMNT'!$A$3:$M$210,13,0)</f>
        <v>3.39E-2</v>
      </c>
    </row>
    <row r="327" spans="1:22">
      <c r="A327" t="s">
        <v>180</v>
      </c>
      <c r="B327" s="1" t="s">
        <v>385</v>
      </c>
      <c r="C327">
        <v>1</v>
      </c>
      <c r="D327" t="s">
        <v>406</v>
      </c>
      <c r="G327" s="4">
        <v>43420</v>
      </c>
      <c r="H327" s="4">
        <v>43433</v>
      </c>
      <c r="I327">
        <f t="shared" si="40"/>
        <v>13</v>
      </c>
      <c r="J327">
        <f t="shared" si="41"/>
        <v>0</v>
      </c>
      <c r="M327">
        <f t="shared" si="42"/>
        <v>0</v>
      </c>
      <c r="N327">
        <f t="shared" si="43"/>
        <v>0</v>
      </c>
      <c r="O327">
        <f t="shared" si="44"/>
        <v>0</v>
      </c>
      <c r="P327">
        <f t="shared" si="45"/>
        <v>0</v>
      </c>
      <c r="Q327">
        <f t="shared" si="46"/>
        <v>0</v>
      </c>
      <c r="R327">
        <f t="shared" si="47"/>
        <v>0</v>
      </c>
      <c r="V327">
        <f>VLOOKUP(A327,'MARGIN REQUIREMNT'!$A$3:$M$210,13,0)</f>
        <v>0.16852499999999998</v>
      </c>
    </row>
    <row r="328" spans="1:22">
      <c r="A328" t="s">
        <v>180</v>
      </c>
      <c r="B328" s="1" t="s">
        <v>385</v>
      </c>
      <c r="C328">
        <v>1</v>
      </c>
      <c r="D328" t="s">
        <v>407</v>
      </c>
      <c r="G328" s="4">
        <v>43420</v>
      </c>
      <c r="H328" s="4">
        <v>43433</v>
      </c>
      <c r="I328">
        <f t="shared" si="40"/>
        <v>13</v>
      </c>
      <c r="J328">
        <f t="shared" si="41"/>
        <v>0</v>
      </c>
      <c r="M328">
        <f t="shared" si="42"/>
        <v>0</v>
      </c>
      <c r="N328">
        <f t="shared" si="43"/>
        <v>0</v>
      </c>
      <c r="O328">
        <f t="shared" si="44"/>
        <v>0</v>
      </c>
      <c r="P328">
        <f t="shared" si="45"/>
        <v>0</v>
      </c>
      <c r="Q328">
        <f t="shared" si="46"/>
        <v>0</v>
      </c>
      <c r="R328">
        <f t="shared" si="47"/>
        <v>0</v>
      </c>
      <c r="V328">
        <f>VLOOKUP(A328,'MARGIN REQUIREMNT'!$A$3:$M$210,13,0)</f>
        <v>0.16852499999999998</v>
      </c>
    </row>
    <row r="329" spans="1:22">
      <c r="A329" t="s">
        <v>181</v>
      </c>
      <c r="B329" s="1" t="s">
        <v>324</v>
      </c>
      <c r="C329">
        <v>10</v>
      </c>
      <c r="D329" t="s">
        <v>406</v>
      </c>
      <c r="G329" s="4">
        <v>43420</v>
      </c>
      <c r="H329" s="4">
        <v>43433</v>
      </c>
      <c r="I329">
        <f t="shared" si="40"/>
        <v>13</v>
      </c>
      <c r="J329">
        <f t="shared" si="41"/>
        <v>0</v>
      </c>
      <c r="M329">
        <f t="shared" si="42"/>
        <v>0</v>
      </c>
      <c r="N329">
        <f t="shared" si="43"/>
        <v>0</v>
      </c>
      <c r="O329">
        <f t="shared" si="44"/>
        <v>0</v>
      </c>
      <c r="P329">
        <f t="shared" si="45"/>
        <v>0</v>
      </c>
      <c r="Q329">
        <f t="shared" si="46"/>
        <v>0</v>
      </c>
      <c r="R329">
        <f t="shared" si="47"/>
        <v>0</v>
      </c>
      <c r="V329">
        <f>VLOOKUP(A329,'MARGIN REQUIREMNT'!$A$3:$M$210,13,0)</f>
        <v>3.4116952</v>
      </c>
    </row>
    <row r="330" spans="1:22">
      <c r="A330" t="s">
        <v>181</v>
      </c>
      <c r="B330" s="1" t="s">
        <v>324</v>
      </c>
      <c r="C330">
        <v>10</v>
      </c>
      <c r="D330" t="s">
        <v>407</v>
      </c>
      <c r="G330" s="4">
        <v>43420</v>
      </c>
      <c r="H330" s="4">
        <v>43433</v>
      </c>
      <c r="I330">
        <f t="shared" si="40"/>
        <v>13</v>
      </c>
      <c r="J330">
        <f t="shared" si="41"/>
        <v>0</v>
      </c>
      <c r="M330">
        <f t="shared" si="42"/>
        <v>0</v>
      </c>
      <c r="N330">
        <f t="shared" si="43"/>
        <v>0</v>
      </c>
      <c r="O330">
        <f t="shared" si="44"/>
        <v>0</v>
      </c>
      <c r="P330">
        <f t="shared" si="45"/>
        <v>0</v>
      </c>
      <c r="Q330">
        <f t="shared" si="46"/>
        <v>0</v>
      </c>
      <c r="R330">
        <f t="shared" si="47"/>
        <v>0</v>
      </c>
      <c r="V330">
        <f>VLOOKUP(A330,'MARGIN REQUIREMNT'!$A$3:$M$210,13,0)</f>
        <v>3.4116952</v>
      </c>
    </row>
    <row r="331" spans="1:22">
      <c r="A331" t="s">
        <v>182</v>
      </c>
      <c r="B331" s="1" t="s">
        <v>325</v>
      </c>
      <c r="C331">
        <v>10</v>
      </c>
      <c r="D331" t="s">
        <v>406</v>
      </c>
      <c r="G331" s="4">
        <v>43420</v>
      </c>
      <c r="H331" s="4">
        <v>43433</v>
      </c>
      <c r="I331">
        <f t="shared" si="40"/>
        <v>13</v>
      </c>
      <c r="J331">
        <f t="shared" si="41"/>
        <v>0</v>
      </c>
      <c r="M331">
        <f t="shared" si="42"/>
        <v>0</v>
      </c>
      <c r="N331">
        <f t="shared" si="43"/>
        <v>0</v>
      </c>
      <c r="O331">
        <f t="shared" si="44"/>
        <v>0</v>
      </c>
      <c r="P331">
        <f t="shared" si="45"/>
        <v>0</v>
      </c>
      <c r="Q331">
        <f t="shared" si="46"/>
        <v>0</v>
      </c>
      <c r="R331">
        <f t="shared" si="47"/>
        <v>0</v>
      </c>
      <c r="V331">
        <f>VLOOKUP(A331,'MARGIN REQUIREMNT'!$A$3:$M$210,13,0)</f>
        <v>2.4037500000000001</v>
      </c>
    </row>
    <row r="332" spans="1:22">
      <c r="A332" t="s">
        <v>182</v>
      </c>
      <c r="B332" s="1" t="s">
        <v>325</v>
      </c>
      <c r="C332">
        <v>10</v>
      </c>
      <c r="D332" t="s">
        <v>407</v>
      </c>
      <c r="G332" s="4">
        <v>43420</v>
      </c>
      <c r="H332" s="4">
        <v>43433</v>
      </c>
      <c r="I332">
        <f t="shared" si="40"/>
        <v>13</v>
      </c>
      <c r="J332">
        <f t="shared" si="41"/>
        <v>0</v>
      </c>
      <c r="M332">
        <f t="shared" si="42"/>
        <v>0</v>
      </c>
      <c r="N332">
        <f t="shared" si="43"/>
        <v>0</v>
      </c>
      <c r="O332">
        <f t="shared" si="44"/>
        <v>0</v>
      </c>
      <c r="P332">
        <f t="shared" si="45"/>
        <v>0</v>
      </c>
      <c r="Q332">
        <f t="shared" si="46"/>
        <v>0</v>
      </c>
      <c r="R332">
        <f t="shared" si="47"/>
        <v>0</v>
      </c>
      <c r="V332">
        <f>VLOOKUP(A332,'MARGIN REQUIREMNT'!$A$3:$M$210,13,0)</f>
        <v>2.4037500000000001</v>
      </c>
    </row>
    <row r="333" spans="1:22">
      <c r="A333" t="s">
        <v>183</v>
      </c>
      <c r="B333" s="1" t="s">
        <v>386</v>
      </c>
      <c r="C333">
        <v>20</v>
      </c>
      <c r="D333" t="s">
        <v>406</v>
      </c>
      <c r="G333" s="4">
        <v>43420</v>
      </c>
      <c r="H333" s="4">
        <v>43433</v>
      </c>
      <c r="I333">
        <f t="shared" si="40"/>
        <v>13</v>
      </c>
      <c r="J333">
        <f t="shared" si="41"/>
        <v>0</v>
      </c>
      <c r="M333">
        <f t="shared" si="42"/>
        <v>0</v>
      </c>
      <c r="N333">
        <f t="shared" si="43"/>
        <v>0</v>
      </c>
      <c r="O333">
        <f t="shared" si="44"/>
        <v>0</v>
      </c>
      <c r="P333">
        <f t="shared" si="45"/>
        <v>0</v>
      </c>
      <c r="Q333">
        <f t="shared" si="46"/>
        <v>0</v>
      </c>
      <c r="R333">
        <f t="shared" si="47"/>
        <v>0</v>
      </c>
      <c r="V333">
        <f>VLOOKUP(A333,'MARGIN REQUIREMNT'!$A$3:$M$210,13,0)</f>
        <v>5.1363000000000003</v>
      </c>
    </row>
    <row r="334" spans="1:22">
      <c r="A334" t="s">
        <v>183</v>
      </c>
      <c r="B334" s="1" t="s">
        <v>386</v>
      </c>
      <c r="C334">
        <v>20</v>
      </c>
      <c r="D334" t="s">
        <v>407</v>
      </c>
      <c r="G334" s="4">
        <v>43420</v>
      </c>
      <c r="H334" s="4">
        <v>43433</v>
      </c>
      <c r="I334">
        <f t="shared" si="40"/>
        <v>13</v>
      </c>
      <c r="J334">
        <f t="shared" si="41"/>
        <v>0</v>
      </c>
      <c r="M334">
        <f t="shared" si="42"/>
        <v>0</v>
      </c>
      <c r="N334">
        <f t="shared" si="43"/>
        <v>0</v>
      </c>
      <c r="O334">
        <f t="shared" si="44"/>
        <v>0</v>
      </c>
      <c r="P334">
        <f t="shared" si="45"/>
        <v>0</v>
      </c>
      <c r="Q334">
        <f t="shared" si="46"/>
        <v>0</v>
      </c>
      <c r="R334">
        <f t="shared" si="47"/>
        <v>0</v>
      </c>
      <c r="V334">
        <f>VLOOKUP(A334,'MARGIN REQUIREMNT'!$A$3:$M$210,13,0)</f>
        <v>5.1363000000000003</v>
      </c>
    </row>
    <row r="335" spans="1:22">
      <c r="A335" t="s">
        <v>184</v>
      </c>
      <c r="B335" s="1" t="s">
        <v>266</v>
      </c>
      <c r="C335">
        <v>5</v>
      </c>
      <c r="D335" t="s">
        <v>406</v>
      </c>
      <c r="G335" s="4">
        <v>43420</v>
      </c>
      <c r="H335" s="4">
        <v>43433</v>
      </c>
      <c r="I335">
        <f t="shared" si="40"/>
        <v>13</v>
      </c>
      <c r="J335">
        <f t="shared" si="41"/>
        <v>0</v>
      </c>
      <c r="M335">
        <f t="shared" si="42"/>
        <v>0</v>
      </c>
      <c r="N335">
        <f t="shared" si="43"/>
        <v>0</v>
      </c>
      <c r="O335">
        <f t="shared" si="44"/>
        <v>0</v>
      </c>
      <c r="P335">
        <f t="shared" si="45"/>
        <v>0</v>
      </c>
      <c r="Q335">
        <f t="shared" si="46"/>
        <v>0</v>
      </c>
      <c r="R335">
        <f t="shared" si="47"/>
        <v>0</v>
      </c>
      <c r="V335">
        <f>VLOOKUP(A335,'MARGIN REQUIREMNT'!$A$3:$M$210,13,0)</f>
        <v>1.0670317333333335</v>
      </c>
    </row>
    <row r="336" spans="1:22">
      <c r="A336" t="s">
        <v>184</v>
      </c>
      <c r="B336" s="1" t="s">
        <v>266</v>
      </c>
      <c r="C336">
        <v>5</v>
      </c>
      <c r="D336" t="s">
        <v>407</v>
      </c>
      <c r="G336" s="4">
        <v>43420</v>
      </c>
      <c r="H336" s="4">
        <v>43433</v>
      </c>
      <c r="I336">
        <f t="shared" si="40"/>
        <v>13</v>
      </c>
      <c r="J336">
        <f t="shared" si="41"/>
        <v>0</v>
      </c>
      <c r="M336">
        <f t="shared" si="42"/>
        <v>0</v>
      </c>
      <c r="N336">
        <f t="shared" si="43"/>
        <v>0</v>
      </c>
      <c r="O336">
        <f t="shared" si="44"/>
        <v>0</v>
      </c>
      <c r="P336">
        <f t="shared" si="45"/>
        <v>0</v>
      </c>
      <c r="Q336">
        <f t="shared" si="46"/>
        <v>0</v>
      </c>
      <c r="R336">
        <f t="shared" si="47"/>
        <v>0</v>
      </c>
      <c r="V336">
        <f>VLOOKUP(A336,'MARGIN REQUIREMNT'!$A$3:$M$210,13,0)</f>
        <v>1.0670317333333335</v>
      </c>
    </row>
    <row r="337" spans="1:22">
      <c r="A337" t="s">
        <v>185</v>
      </c>
      <c r="B337" s="1" t="s">
        <v>387</v>
      </c>
      <c r="C337">
        <v>5</v>
      </c>
      <c r="D337" t="s">
        <v>406</v>
      </c>
      <c r="G337" s="4">
        <v>43420</v>
      </c>
      <c r="H337" s="4">
        <v>43433</v>
      </c>
      <c r="I337">
        <f t="shared" si="40"/>
        <v>13</v>
      </c>
      <c r="J337">
        <f t="shared" si="41"/>
        <v>0</v>
      </c>
      <c r="M337">
        <f t="shared" si="42"/>
        <v>0</v>
      </c>
      <c r="N337">
        <f t="shared" si="43"/>
        <v>0</v>
      </c>
      <c r="O337">
        <f t="shared" si="44"/>
        <v>0</v>
      </c>
      <c r="P337">
        <f t="shared" si="45"/>
        <v>0</v>
      </c>
      <c r="Q337">
        <f t="shared" si="46"/>
        <v>0</v>
      </c>
      <c r="R337">
        <f t="shared" si="47"/>
        <v>0</v>
      </c>
      <c r="V337">
        <f>VLOOKUP(A337,'MARGIN REQUIREMNT'!$A$3:$M$210,13,0)</f>
        <v>0.94094999999999995</v>
      </c>
    </row>
    <row r="338" spans="1:22">
      <c r="A338" t="s">
        <v>185</v>
      </c>
      <c r="B338" s="1" t="s">
        <v>387</v>
      </c>
      <c r="C338">
        <v>5</v>
      </c>
      <c r="D338" t="s">
        <v>407</v>
      </c>
      <c r="G338" s="4">
        <v>43420</v>
      </c>
      <c r="H338" s="4">
        <v>43433</v>
      </c>
      <c r="I338">
        <f t="shared" si="40"/>
        <v>13</v>
      </c>
      <c r="J338">
        <f t="shared" si="41"/>
        <v>0</v>
      </c>
      <c r="M338">
        <f t="shared" si="42"/>
        <v>0</v>
      </c>
      <c r="N338">
        <f t="shared" si="43"/>
        <v>0</v>
      </c>
      <c r="O338">
        <f t="shared" si="44"/>
        <v>0</v>
      </c>
      <c r="P338">
        <f t="shared" si="45"/>
        <v>0</v>
      </c>
      <c r="Q338">
        <f t="shared" si="46"/>
        <v>0</v>
      </c>
      <c r="R338">
        <f t="shared" si="47"/>
        <v>0</v>
      </c>
      <c r="V338">
        <f>VLOOKUP(A338,'MARGIN REQUIREMNT'!$A$3:$M$210,13,0)</f>
        <v>0.94094999999999995</v>
      </c>
    </row>
    <row r="339" spans="1:22">
      <c r="A339" t="s">
        <v>186</v>
      </c>
      <c r="B339" s="1" t="s">
        <v>341</v>
      </c>
      <c r="C339">
        <v>5</v>
      </c>
      <c r="D339" t="s">
        <v>406</v>
      </c>
      <c r="G339" s="4">
        <v>43420</v>
      </c>
      <c r="H339" s="4">
        <v>43433</v>
      </c>
      <c r="I339">
        <f t="shared" si="40"/>
        <v>13</v>
      </c>
      <c r="J339">
        <f t="shared" si="41"/>
        <v>0</v>
      </c>
      <c r="M339">
        <f t="shared" si="42"/>
        <v>0</v>
      </c>
      <c r="N339">
        <f t="shared" si="43"/>
        <v>0</v>
      </c>
      <c r="O339">
        <f t="shared" si="44"/>
        <v>0</v>
      </c>
      <c r="P339">
        <f t="shared" si="45"/>
        <v>0</v>
      </c>
      <c r="Q339">
        <f t="shared" si="46"/>
        <v>0</v>
      </c>
      <c r="R339">
        <f t="shared" si="47"/>
        <v>0</v>
      </c>
      <c r="V339">
        <f>VLOOKUP(A339,'MARGIN REQUIREMNT'!$A$3:$M$210,13,0)</f>
        <v>0.50324999999999998</v>
      </c>
    </row>
    <row r="340" spans="1:22">
      <c r="A340" t="s">
        <v>186</v>
      </c>
      <c r="B340" s="1" t="s">
        <v>341</v>
      </c>
      <c r="C340">
        <v>5</v>
      </c>
      <c r="D340" t="s">
        <v>407</v>
      </c>
      <c r="G340" s="4">
        <v>43420</v>
      </c>
      <c r="H340" s="4">
        <v>43433</v>
      </c>
      <c r="I340">
        <f t="shared" si="40"/>
        <v>13</v>
      </c>
      <c r="J340">
        <f t="shared" si="41"/>
        <v>0</v>
      </c>
      <c r="M340">
        <f t="shared" si="42"/>
        <v>0</v>
      </c>
      <c r="N340">
        <f t="shared" si="43"/>
        <v>0</v>
      </c>
      <c r="O340">
        <f t="shared" si="44"/>
        <v>0</v>
      </c>
      <c r="P340">
        <f t="shared" si="45"/>
        <v>0</v>
      </c>
      <c r="Q340">
        <f t="shared" si="46"/>
        <v>0</v>
      </c>
      <c r="R340">
        <f t="shared" si="47"/>
        <v>0</v>
      </c>
      <c r="V340">
        <f>VLOOKUP(A340,'MARGIN REQUIREMNT'!$A$3:$M$210,13,0)</f>
        <v>0.50324999999999998</v>
      </c>
    </row>
    <row r="341" spans="1:22">
      <c r="A341" t="s">
        <v>187</v>
      </c>
      <c r="B341" s="1" t="s">
        <v>342</v>
      </c>
      <c r="C341">
        <v>1</v>
      </c>
      <c r="D341" t="s">
        <v>406</v>
      </c>
      <c r="G341" s="4">
        <v>43420</v>
      </c>
      <c r="H341" s="4">
        <v>43433</v>
      </c>
      <c r="I341">
        <f t="shared" si="40"/>
        <v>13</v>
      </c>
      <c r="J341">
        <f t="shared" si="41"/>
        <v>0</v>
      </c>
      <c r="M341">
        <f t="shared" si="42"/>
        <v>0</v>
      </c>
      <c r="N341">
        <f t="shared" si="43"/>
        <v>0</v>
      </c>
      <c r="O341">
        <f t="shared" si="44"/>
        <v>0</v>
      </c>
      <c r="P341">
        <f t="shared" si="45"/>
        <v>0</v>
      </c>
      <c r="Q341">
        <f t="shared" si="46"/>
        <v>0</v>
      </c>
      <c r="R341">
        <f t="shared" si="47"/>
        <v>0</v>
      </c>
      <c r="V341">
        <f>VLOOKUP(A341,'MARGIN REQUIREMNT'!$A$3:$M$210,13,0)</f>
        <v>0.42262499999999997</v>
      </c>
    </row>
    <row r="342" spans="1:22">
      <c r="A342" t="s">
        <v>187</v>
      </c>
      <c r="B342" s="1" t="s">
        <v>342</v>
      </c>
      <c r="C342">
        <v>1</v>
      </c>
      <c r="D342" t="s">
        <v>407</v>
      </c>
      <c r="G342" s="4">
        <v>43420</v>
      </c>
      <c r="H342" s="4">
        <v>43433</v>
      </c>
      <c r="I342">
        <f t="shared" si="40"/>
        <v>13</v>
      </c>
      <c r="J342">
        <f t="shared" si="41"/>
        <v>0</v>
      </c>
      <c r="M342">
        <f t="shared" si="42"/>
        <v>0</v>
      </c>
      <c r="N342">
        <f t="shared" si="43"/>
        <v>0</v>
      </c>
      <c r="O342">
        <f t="shared" si="44"/>
        <v>0</v>
      </c>
      <c r="P342">
        <f t="shared" si="45"/>
        <v>0</v>
      </c>
      <c r="Q342">
        <f t="shared" si="46"/>
        <v>0</v>
      </c>
      <c r="R342">
        <f t="shared" si="47"/>
        <v>0</v>
      </c>
      <c r="V342">
        <f>VLOOKUP(A342,'MARGIN REQUIREMNT'!$A$3:$M$210,13,0)</f>
        <v>0.42262499999999997</v>
      </c>
    </row>
    <row r="343" spans="1:22">
      <c r="A343" t="s">
        <v>188</v>
      </c>
      <c r="B343" s="1" t="s">
        <v>343</v>
      </c>
      <c r="C343">
        <v>10</v>
      </c>
      <c r="D343" t="s">
        <v>406</v>
      </c>
      <c r="G343" s="4">
        <v>43420</v>
      </c>
      <c r="H343" s="4">
        <v>43433</v>
      </c>
      <c r="I343">
        <f t="shared" si="40"/>
        <v>13</v>
      </c>
      <c r="J343">
        <f t="shared" si="41"/>
        <v>0</v>
      </c>
      <c r="M343">
        <f t="shared" si="42"/>
        <v>0</v>
      </c>
      <c r="N343">
        <f t="shared" si="43"/>
        <v>0</v>
      </c>
      <c r="O343">
        <f t="shared" si="44"/>
        <v>0</v>
      </c>
      <c r="P343">
        <f t="shared" si="45"/>
        <v>0</v>
      </c>
      <c r="Q343">
        <f t="shared" si="46"/>
        <v>0</v>
      </c>
      <c r="R343">
        <f t="shared" si="47"/>
        <v>0</v>
      </c>
      <c r="V343">
        <f>VLOOKUP(A343,'MARGIN REQUIREMNT'!$A$3:$M$210,13,0)</f>
        <v>2.8160937794533458</v>
      </c>
    </row>
    <row r="344" spans="1:22">
      <c r="A344" t="s">
        <v>188</v>
      </c>
      <c r="B344" s="1" t="s">
        <v>343</v>
      </c>
      <c r="C344">
        <v>10</v>
      </c>
      <c r="D344" t="s">
        <v>407</v>
      </c>
      <c r="G344" s="4">
        <v>43420</v>
      </c>
      <c r="H344" s="4">
        <v>43433</v>
      </c>
      <c r="I344">
        <f t="shared" si="40"/>
        <v>13</v>
      </c>
      <c r="J344">
        <f t="shared" si="41"/>
        <v>0</v>
      </c>
      <c r="M344">
        <f t="shared" si="42"/>
        <v>0</v>
      </c>
      <c r="N344">
        <f t="shared" si="43"/>
        <v>0</v>
      </c>
      <c r="O344">
        <f t="shared" si="44"/>
        <v>0</v>
      </c>
      <c r="P344">
        <f t="shared" si="45"/>
        <v>0</v>
      </c>
      <c r="Q344">
        <f t="shared" si="46"/>
        <v>0</v>
      </c>
      <c r="R344">
        <f t="shared" si="47"/>
        <v>0</v>
      </c>
      <c r="V344">
        <f>VLOOKUP(A344,'MARGIN REQUIREMNT'!$A$3:$M$210,13,0)</f>
        <v>2.8160937794533458</v>
      </c>
    </row>
    <row r="345" spans="1:22">
      <c r="A345" t="s">
        <v>189</v>
      </c>
      <c r="B345" s="1" t="s">
        <v>344</v>
      </c>
      <c r="C345">
        <v>50</v>
      </c>
      <c r="D345" t="s">
        <v>406</v>
      </c>
      <c r="G345" s="4">
        <v>43420</v>
      </c>
      <c r="H345" s="4">
        <v>43433</v>
      </c>
      <c r="I345">
        <f t="shared" si="40"/>
        <v>13</v>
      </c>
      <c r="J345">
        <f t="shared" si="41"/>
        <v>0</v>
      </c>
      <c r="M345">
        <f t="shared" si="42"/>
        <v>0</v>
      </c>
      <c r="N345">
        <f t="shared" si="43"/>
        <v>0</v>
      </c>
      <c r="O345">
        <f t="shared" si="44"/>
        <v>0</v>
      </c>
      <c r="P345">
        <f t="shared" si="45"/>
        <v>0</v>
      </c>
      <c r="Q345">
        <f t="shared" si="46"/>
        <v>0</v>
      </c>
      <c r="R345">
        <f t="shared" si="47"/>
        <v>0</v>
      </c>
      <c r="V345">
        <f>VLOOKUP(A345,'MARGIN REQUIREMNT'!$A$3:$M$210,13,0)</f>
        <v>9.37941</v>
      </c>
    </row>
    <row r="346" spans="1:22">
      <c r="A346" t="s">
        <v>189</v>
      </c>
      <c r="B346" s="1" t="s">
        <v>344</v>
      </c>
      <c r="C346">
        <v>50</v>
      </c>
      <c r="D346" t="s">
        <v>407</v>
      </c>
      <c r="G346" s="4">
        <v>43420</v>
      </c>
      <c r="H346" s="4">
        <v>43433</v>
      </c>
      <c r="I346">
        <f t="shared" si="40"/>
        <v>13</v>
      </c>
      <c r="J346">
        <f t="shared" si="41"/>
        <v>0</v>
      </c>
      <c r="M346">
        <f t="shared" si="42"/>
        <v>0</v>
      </c>
      <c r="N346">
        <f t="shared" si="43"/>
        <v>0</v>
      </c>
      <c r="O346">
        <f t="shared" si="44"/>
        <v>0</v>
      </c>
      <c r="P346">
        <f t="shared" si="45"/>
        <v>0</v>
      </c>
      <c r="Q346">
        <f t="shared" si="46"/>
        <v>0</v>
      </c>
      <c r="R346">
        <f t="shared" si="47"/>
        <v>0</v>
      </c>
      <c r="V346">
        <f>VLOOKUP(A346,'MARGIN REQUIREMNT'!$A$3:$M$210,13,0)</f>
        <v>9.37941</v>
      </c>
    </row>
    <row r="347" spans="1:22">
      <c r="A347" t="s">
        <v>190</v>
      </c>
      <c r="B347" s="1" t="s">
        <v>345</v>
      </c>
      <c r="C347">
        <v>20</v>
      </c>
      <c r="D347" t="s">
        <v>406</v>
      </c>
      <c r="G347" s="4">
        <v>43420</v>
      </c>
      <c r="H347" s="4">
        <v>43433</v>
      </c>
      <c r="I347">
        <f t="shared" si="40"/>
        <v>13</v>
      </c>
      <c r="J347">
        <f t="shared" si="41"/>
        <v>0</v>
      </c>
      <c r="M347">
        <f t="shared" si="42"/>
        <v>0</v>
      </c>
      <c r="N347">
        <f t="shared" si="43"/>
        <v>0</v>
      </c>
      <c r="O347">
        <f t="shared" si="44"/>
        <v>0</v>
      </c>
      <c r="P347">
        <f t="shared" si="45"/>
        <v>0</v>
      </c>
      <c r="Q347">
        <f t="shared" si="46"/>
        <v>0</v>
      </c>
      <c r="R347">
        <f t="shared" si="47"/>
        <v>0</v>
      </c>
      <c r="V347">
        <f>VLOOKUP(A347,'MARGIN REQUIREMNT'!$A$3:$M$210,13,0)</f>
        <v>3.3897750000000002</v>
      </c>
    </row>
    <row r="348" spans="1:22">
      <c r="A348" t="s">
        <v>190</v>
      </c>
      <c r="B348" s="1" t="s">
        <v>345</v>
      </c>
      <c r="C348">
        <v>20</v>
      </c>
      <c r="D348" t="s">
        <v>407</v>
      </c>
      <c r="G348" s="4">
        <v>43420</v>
      </c>
      <c r="H348" s="4">
        <v>43433</v>
      </c>
      <c r="I348">
        <f t="shared" si="40"/>
        <v>13</v>
      </c>
      <c r="J348">
        <f t="shared" si="41"/>
        <v>0</v>
      </c>
      <c r="M348">
        <f t="shared" si="42"/>
        <v>0</v>
      </c>
      <c r="N348">
        <f t="shared" si="43"/>
        <v>0</v>
      </c>
      <c r="O348">
        <f t="shared" si="44"/>
        <v>0</v>
      </c>
      <c r="P348">
        <f t="shared" si="45"/>
        <v>0</v>
      </c>
      <c r="Q348">
        <f t="shared" si="46"/>
        <v>0</v>
      </c>
      <c r="R348">
        <f t="shared" si="47"/>
        <v>0</v>
      </c>
      <c r="V348">
        <f>VLOOKUP(A348,'MARGIN REQUIREMNT'!$A$3:$M$210,13,0)</f>
        <v>3.3897750000000002</v>
      </c>
    </row>
    <row r="349" spans="1:22">
      <c r="A349" t="s">
        <v>191</v>
      </c>
      <c r="B349" s="1" t="s">
        <v>346</v>
      </c>
      <c r="C349">
        <v>20</v>
      </c>
      <c r="D349" t="s">
        <v>406</v>
      </c>
      <c r="G349" s="4">
        <v>43420</v>
      </c>
      <c r="H349" s="4">
        <v>43433</v>
      </c>
      <c r="I349">
        <f t="shared" si="40"/>
        <v>13</v>
      </c>
      <c r="J349">
        <f t="shared" si="41"/>
        <v>0</v>
      </c>
      <c r="M349">
        <f t="shared" si="42"/>
        <v>0</v>
      </c>
      <c r="N349">
        <f t="shared" si="43"/>
        <v>0</v>
      </c>
      <c r="O349">
        <f t="shared" si="44"/>
        <v>0</v>
      </c>
      <c r="P349">
        <f t="shared" si="45"/>
        <v>0</v>
      </c>
      <c r="Q349">
        <f t="shared" si="46"/>
        <v>0</v>
      </c>
      <c r="R349">
        <f t="shared" si="47"/>
        <v>0</v>
      </c>
      <c r="V349">
        <f>VLOOKUP(A349,'MARGIN REQUIREMNT'!$A$3:$M$210,13,0)</f>
        <v>4.2675200000000002</v>
      </c>
    </row>
    <row r="350" spans="1:22">
      <c r="A350" t="s">
        <v>191</v>
      </c>
      <c r="B350" s="1" t="s">
        <v>346</v>
      </c>
      <c r="C350">
        <v>20</v>
      </c>
      <c r="D350" t="s">
        <v>407</v>
      </c>
      <c r="G350" s="4">
        <v>43420</v>
      </c>
      <c r="H350" s="4">
        <v>43433</v>
      </c>
      <c r="I350">
        <f t="shared" si="40"/>
        <v>13</v>
      </c>
      <c r="J350">
        <f t="shared" si="41"/>
        <v>0</v>
      </c>
      <c r="M350">
        <f t="shared" si="42"/>
        <v>0</v>
      </c>
      <c r="N350">
        <f t="shared" si="43"/>
        <v>0</v>
      </c>
      <c r="O350">
        <f t="shared" si="44"/>
        <v>0</v>
      </c>
      <c r="P350">
        <f t="shared" si="45"/>
        <v>0</v>
      </c>
      <c r="Q350">
        <f t="shared" si="46"/>
        <v>0</v>
      </c>
      <c r="R350">
        <f t="shared" si="47"/>
        <v>0</v>
      </c>
      <c r="V350">
        <f>VLOOKUP(A350,'MARGIN REQUIREMNT'!$A$3:$M$210,13,0)</f>
        <v>4.2675200000000002</v>
      </c>
    </row>
    <row r="351" spans="1:22">
      <c r="A351" t="s">
        <v>193</v>
      </c>
      <c r="B351" s="1" t="s">
        <v>267</v>
      </c>
      <c r="C351">
        <v>5</v>
      </c>
      <c r="D351" t="s">
        <v>406</v>
      </c>
      <c r="G351" s="4">
        <v>43420</v>
      </c>
      <c r="H351" s="4">
        <v>43433</v>
      </c>
      <c r="I351">
        <f t="shared" si="40"/>
        <v>13</v>
      </c>
      <c r="J351">
        <f t="shared" si="41"/>
        <v>0</v>
      </c>
      <c r="M351">
        <f t="shared" si="42"/>
        <v>0</v>
      </c>
      <c r="N351">
        <f t="shared" si="43"/>
        <v>0</v>
      </c>
      <c r="O351">
        <f t="shared" si="44"/>
        <v>0</v>
      </c>
      <c r="P351">
        <f t="shared" si="45"/>
        <v>0</v>
      </c>
      <c r="Q351">
        <f t="shared" si="46"/>
        <v>0</v>
      </c>
      <c r="R351">
        <f t="shared" si="47"/>
        <v>0</v>
      </c>
      <c r="V351">
        <f>VLOOKUP(A351,'MARGIN REQUIREMNT'!$A$3:$M$210,13,0)</f>
        <v>1.4644499999999998</v>
      </c>
    </row>
    <row r="352" spans="1:22">
      <c r="A352" t="s">
        <v>193</v>
      </c>
      <c r="B352" s="1" t="s">
        <v>267</v>
      </c>
      <c r="C352">
        <v>5</v>
      </c>
      <c r="D352" t="s">
        <v>407</v>
      </c>
      <c r="G352" s="4">
        <v>43420</v>
      </c>
      <c r="H352" s="4">
        <v>43433</v>
      </c>
      <c r="I352">
        <f t="shared" si="40"/>
        <v>13</v>
      </c>
      <c r="J352">
        <f t="shared" si="41"/>
        <v>0</v>
      </c>
      <c r="M352">
        <f t="shared" si="42"/>
        <v>0</v>
      </c>
      <c r="N352">
        <f t="shared" si="43"/>
        <v>0</v>
      </c>
      <c r="O352">
        <f t="shared" si="44"/>
        <v>0</v>
      </c>
      <c r="P352">
        <f t="shared" si="45"/>
        <v>0</v>
      </c>
      <c r="Q352">
        <f t="shared" si="46"/>
        <v>0</v>
      </c>
      <c r="R352">
        <f t="shared" si="47"/>
        <v>0</v>
      </c>
      <c r="V352">
        <f>VLOOKUP(A352,'MARGIN REQUIREMNT'!$A$3:$M$210,13,0)</f>
        <v>1.4644499999999998</v>
      </c>
    </row>
    <row r="353" spans="1:22">
      <c r="A353" t="s">
        <v>194</v>
      </c>
      <c r="B353" s="1" t="s">
        <v>347</v>
      </c>
      <c r="C353">
        <v>1</v>
      </c>
      <c r="D353" t="s">
        <v>406</v>
      </c>
      <c r="G353" s="4">
        <v>43420</v>
      </c>
      <c r="H353" s="4">
        <v>43433</v>
      </c>
      <c r="I353">
        <f t="shared" si="40"/>
        <v>13</v>
      </c>
      <c r="J353">
        <f t="shared" si="41"/>
        <v>0</v>
      </c>
      <c r="M353">
        <f t="shared" si="42"/>
        <v>0</v>
      </c>
      <c r="N353">
        <f t="shared" si="43"/>
        <v>0</v>
      </c>
      <c r="O353">
        <f t="shared" si="44"/>
        <v>0</v>
      </c>
      <c r="P353">
        <f t="shared" si="45"/>
        <v>0</v>
      </c>
      <c r="Q353">
        <f t="shared" si="46"/>
        <v>0</v>
      </c>
      <c r="R353">
        <f t="shared" si="47"/>
        <v>0</v>
      </c>
      <c r="V353">
        <f>VLOOKUP(A353,'MARGIN REQUIREMNT'!$A$3:$M$210,13,0)</f>
        <v>0.18704999999999999</v>
      </c>
    </row>
    <row r="354" spans="1:22">
      <c r="A354" t="s">
        <v>194</v>
      </c>
      <c r="B354" s="1" t="s">
        <v>347</v>
      </c>
      <c r="C354">
        <v>1</v>
      </c>
      <c r="D354" t="s">
        <v>407</v>
      </c>
      <c r="G354" s="4">
        <v>43420</v>
      </c>
      <c r="H354" s="4">
        <v>43433</v>
      </c>
      <c r="I354">
        <f t="shared" si="40"/>
        <v>13</v>
      </c>
      <c r="J354">
        <f t="shared" si="41"/>
        <v>0</v>
      </c>
      <c r="M354">
        <f t="shared" si="42"/>
        <v>0</v>
      </c>
      <c r="N354">
        <f t="shared" si="43"/>
        <v>0</v>
      </c>
      <c r="O354">
        <f t="shared" si="44"/>
        <v>0</v>
      </c>
      <c r="P354">
        <f t="shared" si="45"/>
        <v>0</v>
      </c>
      <c r="Q354">
        <f t="shared" si="46"/>
        <v>0</v>
      </c>
      <c r="R354">
        <f t="shared" si="47"/>
        <v>0</v>
      </c>
      <c r="V354">
        <f>VLOOKUP(A354,'MARGIN REQUIREMNT'!$A$3:$M$210,13,0)</f>
        <v>0.18704999999999999</v>
      </c>
    </row>
    <row r="355" spans="1:22">
      <c r="A355" t="s">
        <v>195</v>
      </c>
      <c r="B355" s="1" t="s">
        <v>337</v>
      </c>
      <c r="C355">
        <v>10</v>
      </c>
      <c r="D355" t="s">
        <v>406</v>
      </c>
      <c r="G355" s="4">
        <v>43420</v>
      </c>
      <c r="H355" s="4">
        <v>43433</v>
      </c>
      <c r="I355">
        <f t="shared" si="40"/>
        <v>13</v>
      </c>
      <c r="J355">
        <f t="shared" si="41"/>
        <v>0</v>
      </c>
      <c r="M355">
        <f t="shared" si="42"/>
        <v>0</v>
      </c>
      <c r="N355">
        <f t="shared" si="43"/>
        <v>0</v>
      </c>
      <c r="O355">
        <f t="shared" si="44"/>
        <v>0</v>
      </c>
      <c r="P355">
        <f t="shared" si="45"/>
        <v>0</v>
      </c>
      <c r="Q355">
        <f t="shared" si="46"/>
        <v>0</v>
      </c>
      <c r="R355">
        <f t="shared" si="47"/>
        <v>0</v>
      </c>
      <c r="V355">
        <f>VLOOKUP(A355,'MARGIN REQUIREMNT'!$A$3:$M$210,13,0)</f>
        <v>2.7145499999999996</v>
      </c>
    </row>
    <row r="356" spans="1:22">
      <c r="A356" t="s">
        <v>195</v>
      </c>
      <c r="B356" s="1" t="s">
        <v>337</v>
      </c>
      <c r="C356">
        <v>10</v>
      </c>
      <c r="D356" t="s">
        <v>407</v>
      </c>
      <c r="G356" s="4">
        <v>43420</v>
      </c>
      <c r="H356" s="4">
        <v>43433</v>
      </c>
      <c r="I356">
        <f t="shared" si="40"/>
        <v>13</v>
      </c>
      <c r="J356">
        <f t="shared" si="41"/>
        <v>0</v>
      </c>
      <c r="M356">
        <f t="shared" si="42"/>
        <v>0</v>
      </c>
      <c r="N356">
        <f t="shared" si="43"/>
        <v>0</v>
      </c>
      <c r="O356">
        <f t="shared" si="44"/>
        <v>0</v>
      </c>
      <c r="P356">
        <f t="shared" si="45"/>
        <v>0</v>
      </c>
      <c r="Q356">
        <f t="shared" si="46"/>
        <v>0</v>
      </c>
      <c r="R356">
        <f t="shared" si="47"/>
        <v>0</v>
      </c>
      <c r="V356">
        <f>VLOOKUP(A356,'MARGIN REQUIREMNT'!$A$3:$M$210,13,0)</f>
        <v>2.7145499999999996</v>
      </c>
    </row>
    <row r="357" spans="1:22">
      <c r="A357" t="s">
        <v>196</v>
      </c>
      <c r="B357" s="1" t="s">
        <v>338</v>
      </c>
      <c r="C357">
        <v>20</v>
      </c>
      <c r="D357" t="s">
        <v>406</v>
      </c>
      <c r="G357" s="4">
        <v>43420</v>
      </c>
      <c r="H357" s="4">
        <v>43433</v>
      </c>
      <c r="I357">
        <f t="shared" si="40"/>
        <v>13</v>
      </c>
      <c r="J357">
        <f t="shared" si="41"/>
        <v>0</v>
      </c>
      <c r="M357">
        <f t="shared" si="42"/>
        <v>0</v>
      </c>
      <c r="N357">
        <f t="shared" si="43"/>
        <v>0</v>
      </c>
      <c r="O357">
        <f t="shared" si="44"/>
        <v>0</v>
      </c>
      <c r="P357">
        <f t="shared" si="45"/>
        <v>0</v>
      </c>
      <c r="Q357">
        <f t="shared" si="46"/>
        <v>0</v>
      </c>
      <c r="R357">
        <f t="shared" si="47"/>
        <v>0</v>
      </c>
      <c r="V357">
        <f>VLOOKUP(A357,'MARGIN REQUIREMNT'!$A$3:$M$210,13,0)</f>
        <v>6.1679999999999993</v>
      </c>
    </row>
    <row r="358" spans="1:22">
      <c r="A358" t="s">
        <v>196</v>
      </c>
      <c r="B358" s="1" t="s">
        <v>338</v>
      </c>
      <c r="C358">
        <v>20</v>
      </c>
      <c r="D358" t="s">
        <v>407</v>
      </c>
      <c r="G358" s="4">
        <v>43420</v>
      </c>
      <c r="H358" s="4">
        <v>43433</v>
      </c>
      <c r="I358">
        <f t="shared" si="40"/>
        <v>13</v>
      </c>
      <c r="J358">
        <f t="shared" si="41"/>
        <v>0</v>
      </c>
      <c r="M358">
        <f t="shared" si="42"/>
        <v>0</v>
      </c>
      <c r="N358">
        <f t="shared" si="43"/>
        <v>0</v>
      </c>
      <c r="O358">
        <f t="shared" si="44"/>
        <v>0</v>
      </c>
      <c r="P358">
        <f t="shared" si="45"/>
        <v>0</v>
      </c>
      <c r="Q358">
        <f t="shared" si="46"/>
        <v>0</v>
      </c>
      <c r="R358">
        <f t="shared" si="47"/>
        <v>0</v>
      </c>
      <c r="V358">
        <f>VLOOKUP(A358,'MARGIN REQUIREMNT'!$A$3:$M$210,13,0)</f>
        <v>6.1679999999999993</v>
      </c>
    </row>
    <row r="359" spans="1:22">
      <c r="A359" t="s">
        <v>197</v>
      </c>
      <c r="B359" s="1" t="s">
        <v>339</v>
      </c>
      <c r="C359">
        <v>5</v>
      </c>
      <c r="D359" t="s">
        <v>406</v>
      </c>
      <c r="G359" s="4">
        <v>43420</v>
      </c>
      <c r="H359" s="4">
        <v>43433</v>
      </c>
      <c r="I359">
        <f t="shared" si="40"/>
        <v>13</v>
      </c>
      <c r="J359">
        <f t="shared" si="41"/>
        <v>0</v>
      </c>
      <c r="M359">
        <f t="shared" si="42"/>
        <v>0</v>
      </c>
      <c r="N359">
        <f t="shared" si="43"/>
        <v>0</v>
      </c>
      <c r="O359">
        <f t="shared" si="44"/>
        <v>0</v>
      </c>
      <c r="P359">
        <f t="shared" si="45"/>
        <v>0</v>
      </c>
      <c r="Q359">
        <f t="shared" si="46"/>
        <v>0</v>
      </c>
      <c r="R359">
        <f t="shared" si="47"/>
        <v>0</v>
      </c>
      <c r="V359">
        <f>VLOOKUP(A359,'MARGIN REQUIREMNT'!$A$3:$M$210,13,0)</f>
        <v>1.6245749999999999</v>
      </c>
    </row>
    <row r="360" spans="1:22">
      <c r="A360" t="s">
        <v>197</v>
      </c>
      <c r="B360" s="1" t="s">
        <v>339</v>
      </c>
      <c r="C360">
        <v>5</v>
      </c>
      <c r="D360" t="s">
        <v>407</v>
      </c>
      <c r="G360" s="4">
        <v>43420</v>
      </c>
      <c r="H360" s="4">
        <v>43433</v>
      </c>
      <c r="I360">
        <f t="shared" si="40"/>
        <v>13</v>
      </c>
      <c r="J360">
        <f t="shared" si="41"/>
        <v>0</v>
      </c>
      <c r="M360">
        <f t="shared" si="42"/>
        <v>0</v>
      </c>
      <c r="N360">
        <f t="shared" si="43"/>
        <v>0</v>
      </c>
      <c r="O360">
        <f t="shared" si="44"/>
        <v>0</v>
      </c>
      <c r="P360">
        <f t="shared" si="45"/>
        <v>0</v>
      </c>
      <c r="Q360">
        <f t="shared" si="46"/>
        <v>0</v>
      </c>
      <c r="R360">
        <f t="shared" si="47"/>
        <v>0</v>
      </c>
      <c r="V360">
        <f>VLOOKUP(A360,'MARGIN REQUIREMNT'!$A$3:$M$210,13,0)</f>
        <v>1.6245749999999999</v>
      </c>
    </row>
    <row r="361" spans="1:22">
      <c r="A361" t="s">
        <v>198</v>
      </c>
      <c r="B361" s="1" t="s">
        <v>340</v>
      </c>
      <c r="C361">
        <v>100</v>
      </c>
      <c r="D361" t="s">
        <v>406</v>
      </c>
      <c r="G361" s="4">
        <v>43420</v>
      </c>
      <c r="H361" s="4">
        <v>43433</v>
      </c>
      <c r="I361">
        <f t="shared" si="40"/>
        <v>13</v>
      </c>
      <c r="J361">
        <f t="shared" si="41"/>
        <v>0</v>
      </c>
      <c r="M361">
        <f t="shared" si="42"/>
        <v>0</v>
      </c>
      <c r="N361">
        <f t="shared" si="43"/>
        <v>0</v>
      </c>
      <c r="O361">
        <f t="shared" si="44"/>
        <v>0</v>
      </c>
      <c r="P361">
        <f t="shared" si="45"/>
        <v>0</v>
      </c>
      <c r="Q361">
        <f t="shared" si="46"/>
        <v>0</v>
      </c>
      <c r="R361">
        <f t="shared" si="47"/>
        <v>0</v>
      </c>
      <c r="V361">
        <f>VLOOKUP(A361,'MARGIN REQUIREMNT'!$A$3:$M$210,13,0)</f>
        <v>18.257100000000001</v>
      </c>
    </row>
    <row r="362" spans="1:22">
      <c r="A362" t="s">
        <v>198</v>
      </c>
      <c r="B362" s="1" t="s">
        <v>340</v>
      </c>
      <c r="C362">
        <v>100</v>
      </c>
      <c r="D362" t="s">
        <v>407</v>
      </c>
      <c r="G362" s="4">
        <v>43420</v>
      </c>
      <c r="H362" s="4">
        <v>43433</v>
      </c>
      <c r="I362">
        <f t="shared" si="40"/>
        <v>13</v>
      </c>
      <c r="J362">
        <f t="shared" si="41"/>
        <v>0</v>
      </c>
      <c r="M362">
        <f t="shared" si="42"/>
        <v>0</v>
      </c>
      <c r="N362">
        <f t="shared" si="43"/>
        <v>0</v>
      </c>
      <c r="O362">
        <f t="shared" si="44"/>
        <v>0</v>
      </c>
      <c r="P362">
        <f t="shared" si="45"/>
        <v>0</v>
      </c>
      <c r="Q362">
        <f t="shared" si="46"/>
        <v>0</v>
      </c>
      <c r="R362">
        <f t="shared" si="47"/>
        <v>0</v>
      </c>
      <c r="V362">
        <f>VLOOKUP(A362,'MARGIN REQUIREMNT'!$A$3:$M$210,13,0)</f>
        <v>18.257100000000001</v>
      </c>
    </row>
    <row r="363" spans="1:22">
      <c r="A363" t="s">
        <v>199</v>
      </c>
      <c r="B363" s="1" t="s">
        <v>336</v>
      </c>
      <c r="C363">
        <v>2.5</v>
      </c>
      <c r="D363" t="s">
        <v>406</v>
      </c>
      <c r="G363" s="4">
        <v>43420</v>
      </c>
      <c r="H363" s="4">
        <v>43433</v>
      </c>
      <c r="I363">
        <f t="shared" si="40"/>
        <v>13</v>
      </c>
      <c r="J363">
        <f t="shared" si="41"/>
        <v>0</v>
      </c>
      <c r="M363">
        <f t="shared" si="42"/>
        <v>0</v>
      </c>
      <c r="N363">
        <f t="shared" si="43"/>
        <v>0</v>
      </c>
      <c r="O363">
        <f t="shared" si="44"/>
        <v>0</v>
      </c>
      <c r="P363">
        <f t="shared" si="45"/>
        <v>0</v>
      </c>
      <c r="Q363">
        <f t="shared" si="46"/>
        <v>0</v>
      </c>
      <c r="R363">
        <f t="shared" si="47"/>
        <v>0</v>
      </c>
      <c r="V363">
        <f>VLOOKUP(A363,'MARGIN REQUIREMNT'!$A$3:$M$210,13,0)</f>
        <v>0.45840000000000003</v>
      </c>
    </row>
    <row r="364" spans="1:22">
      <c r="A364" t="s">
        <v>199</v>
      </c>
      <c r="B364" s="1" t="s">
        <v>336</v>
      </c>
      <c r="C364">
        <v>2.5</v>
      </c>
      <c r="D364" t="s">
        <v>407</v>
      </c>
      <c r="G364" s="4">
        <v>43420</v>
      </c>
      <c r="H364" s="4">
        <v>43433</v>
      </c>
      <c r="I364">
        <f t="shared" si="40"/>
        <v>13</v>
      </c>
      <c r="J364">
        <f t="shared" si="41"/>
        <v>0</v>
      </c>
      <c r="M364">
        <f t="shared" si="42"/>
        <v>0</v>
      </c>
      <c r="N364">
        <f t="shared" si="43"/>
        <v>0</v>
      </c>
      <c r="O364">
        <f t="shared" si="44"/>
        <v>0</v>
      </c>
      <c r="P364">
        <f t="shared" si="45"/>
        <v>0</v>
      </c>
      <c r="Q364">
        <f t="shared" si="46"/>
        <v>0</v>
      </c>
      <c r="R364">
        <f t="shared" si="47"/>
        <v>0</v>
      </c>
      <c r="V364">
        <f>VLOOKUP(A364,'MARGIN REQUIREMNT'!$A$3:$M$210,13,0)</f>
        <v>0.45840000000000003</v>
      </c>
    </row>
    <row r="365" spans="1:22">
      <c r="A365" t="s">
        <v>200</v>
      </c>
      <c r="B365" s="1" t="s">
        <v>268</v>
      </c>
      <c r="C365">
        <v>20</v>
      </c>
      <c r="D365" t="s">
        <v>406</v>
      </c>
      <c r="G365" s="4">
        <v>43420</v>
      </c>
      <c r="H365" s="4">
        <v>43433</v>
      </c>
      <c r="I365">
        <f t="shared" si="40"/>
        <v>13</v>
      </c>
      <c r="J365">
        <f t="shared" si="41"/>
        <v>0</v>
      </c>
      <c r="M365">
        <f t="shared" si="42"/>
        <v>0</v>
      </c>
      <c r="N365">
        <f t="shared" si="43"/>
        <v>0</v>
      </c>
      <c r="O365">
        <f t="shared" si="44"/>
        <v>0</v>
      </c>
      <c r="P365">
        <f t="shared" si="45"/>
        <v>0</v>
      </c>
      <c r="Q365">
        <f t="shared" si="46"/>
        <v>0</v>
      </c>
      <c r="R365">
        <f t="shared" si="47"/>
        <v>0</v>
      </c>
      <c r="V365">
        <f>VLOOKUP(A365,'MARGIN REQUIREMNT'!$A$3:$M$210,13,0)</f>
        <v>3.4875750000000001</v>
      </c>
    </row>
    <row r="366" spans="1:22">
      <c r="A366" t="s">
        <v>200</v>
      </c>
      <c r="B366" s="1" t="s">
        <v>268</v>
      </c>
      <c r="C366">
        <v>20</v>
      </c>
      <c r="D366" t="s">
        <v>407</v>
      </c>
      <c r="G366" s="4">
        <v>43420</v>
      </c>
      <c r="H366" s="4">
        <v>43433</v>
      </c>
      <c r="I366">
        <f t="shared" si="40"/>
        <v>13</v>
      </c>
      <c r="J366">
        <f t="shared" si="41"/>
        <v>0</v>
      </c>
      <c r="M366">
        <f t="shared" si="42"/>
        <v>0</v>
      </c>
      <c r="N366">
        <f t="shared" si="43"/>
        <v>0</v>
      </c>
      <c r="O366">
        <f t="shared" si="44"/>
        <v>0</v>
      </c>
      <c r="P366">
        <f t="shared" si="45"/>
        <v>0</v>
      </c>
      <c r="Q366">
        <f t="shared" si="46"/>
        <v>0</v>
      </c>
      <c r="R366">
        <f t="shared" si="47"/>
        <v>0</v>
      </c>
      <c r="V366">
        <f>VLOOKUP(A366,'MARGIN REQUIREMNT'!$A$3:$M$210,13,0)</f>
        <v>3.4875750000000001</v>
      </c>
    </row>
    <row r="367" spans="1:22">
      <c r="A367" t="s">
        <v>201</v>
      </c>
      <c r="B367" s="1" t="s">
        <v>335</v>
      </c>
      <c r="C367">
        <v>5</v>
      </c>
      <c r="D367" t="s">
        <v>406</v>
      </c>
      <c r="G367" s="4">
        <v>43420</v>
      </c>
      <c r="H367" s="4">
        <v>43433</v>
      </c>
      <c r="I367">
        <f t="shared" si="40"/>
        <v>13</v>
      </c>
      <c r="J367">
        <f t="shared" si="41"/>
        <v>0</v>
      </c>
      <c r="M367">
        <f t="shared" si="42"/>
        <v>0</v>
      </c>
      <c r="N367">
        <f t="shared" si="43"/>
        <v>0</v>
      </c>
      <c r="O367">
        <f t="shared" si="44"/>
        <v>0</v>
      </c>
      <c r="P367">
        <f t="shared" si="45"/>
        <v>0</v>
      </c>
      <c r="Q367">
        <f t="shared" si="46"/>
        <v>0</v>
      </c>
      <c r="R367">
        <f t="shared" si="47"/>
        <v>0</v>
      </c>
      <c r="V367">
        <f>VLOOKUP(A367,'MARGIN REQUIREMNT'!$A$3:$M$210,13,0)</f>
        <v>1.1079085714285715</v>
      </c>
    </row>
    <row r="368" spans="1:22">
      <c r="A368" t="s">
        <v>201</v>
      </c>
      <c r="B368" s="1" t="s">
        <v>335</v>
      </c>
      <c r="C368">
        <v>5</v>
      </c>
      <c r="D368" t="s">
        <v>407</v>
      </c>
      <c r="G368" s="4">
        <v>43420</v>
      </c>
      <c r="H368" s="4">
        <v>43433</v>
      </c>
      <c r="I368">
        <f t="shared" si="40"/>
        <v>13</v>
      </c>
      <c r="J368">
        <f t="shared" si="41"/>
        <v>0</v>
      </c>
      <c r="M368">
        <f t="shared" si="42"/>
        <v>0</v>
      </c>
      <c r="N368">
        <f t="shared" si="43"/>
        <v>0</v>
      </c>
      <c r="O368">
        <f t="shared" si="44"/>
        <v>0</v>
      </c>
      <c r="P368">
        <f t="shared" si="45"/>
        <v>0</v>
      </c>
      <c r="Q368">
        <f t="shared" si="46"/>
        <v>0</v>
      </c>
      <c r="R368">
        <f t="shared" si="47"/>
        <v>0</v>
      </c>
      <c r="V368">
        <f>VLOOKUP(A368,'MARGIN REQUIREMNT'!$A$3:$M$210,13,0)</f>
        <v>1.1079085714285715</v>
      </c>
    </row>
    <row r="369" spans="1:22">
      <c r="A369" t="s">
        <v>203</v>
      </c>
      <c r="B369" s="1" t="s">
        <v>333</v>
      </c>
      <c r="C369">
        <v>10</v>
      </c>
      <c r="D369" t="s">
        <v>406</v>
      </c>
      <c r="G369" s="4">
        <v>43420</v>
      </c>
      <c r="H369" s="4">
        <v>43433</v>
      </c>
      <c r="I369">
        <f t="shared" si="40"/>
        <v>13</v>
      </c>
      <c r="J369">
        <f t="shared" si="41"/>
        <v>0</v>
      </c>
      <c r="M369">
        <f t="shared" si="42"/>
        <v>0</v>
      </c>
      <c r="N369">
        <f t="shared" si="43"/>
        <v>0</v>
      </c>
      <c r="O369">
        <f t="shared" si="44"/>
        <v>0</v>
      </c>
      <c r="P369">
        <f t="shared" si="45"/>
        <v>0</v>
      </c>
      <c r="Q369">
        <f t="shared" si="46"/>
        <v>0</v>
      </c>
      <c r="R369">
        <f t="shared" si="47"/>
        <v>0</v>
      </c>
      <c r="V369">
        <f>VLOOKUP(A369,'MARGIN REQUIREMNT'!$A$3:$M$210,13,0)</f>
        <v>2.671125</v>
      </c>
    </row>
    <row r="370" spans="1:22">
      <c r="A370" t="s">
        <v>203</v>
      </c>
      <c r="B370" s="1" t="s">
        <v>333</v>
      </c>
      <c r="C370">
        <v>10</v>
      </c>
      <c r="D370" t="s">
        <v>407</v>
      </c>
      <c r="G370" s="4">
        <v>43420</v>
      </c>
      <c r="H370" s="4">
        <v>43433</v>
      </c>
      <c r="I370">
        <f t="shared" si="40"/>
        <v>13</v>
      </c>
      <c r="J370">
        <f t="shared" si="41"/>
        <v>0</v>
      </c>
      <c r="M370">
        <f t="shared" si="42"/>
        <v>0</v>
      </c>
      <c r="N370">
        <f t="shared" si="43"/>
        <v>0</v>
      </c>
      <c r="O370">
        <f t="shared" si="44"/>
        <v>0</v>
      </c>
      <c r="P370">
        <f t="shared" si="45"/>
        <v>0</v>
      </c>
      <c r="Q370">
        <f t="shared" si="46"/>
        <v>0</v>
      </c>
      <c r="R370">
        <f t="shared" si="47"/>
        <v>0</v>
      </c>
      <c r="V370">
        <f>VLOOKUP(A370,'MARGIN REQUIREMNT'!$A$3:$M$210,13,0)</f>
        <v>2.671125</v>
      </c>
    </row>
    <row r="371" spans="1:22">
      <c r="A371" t="s">
        <v>204</v>
      </c>
      <c r="B371" s="1" t="s">
        <v>334</v>
      </c>
      <c r="C371">
        <v>5</v>
      </c>
      <c r="D371" t="s">
        <v>406</v>
      </c>
      <c r="G371" s="4">
        <v>43420</v>
      </c>
      <c r="H371" s="4">
        <v>43433</v>
      </c>
      <c r="I371">
        <f t="shared" si="40"/>
        <v>13</v>
      </c>
      <c r="J371">
        <f t="shared" si="41"/>
        <v>0</v>
      </c>
      <c r="M371">
        <f t="shared" si="42"/>
        <v>0</v>
      </c>
      <c r="N371">
        <f t="shared" si="43"/>
        <v>0</v>
      </c>
      <c r="O371">
        <f t="shared" si="44"/>
        <v>0</v>
      </c>
      <c r="P371">
        <f t="shared" si="45"/>
        <v>0</v>
      </c>
      <c r="Q371">
        <f t="shared" si="46"/>
        <v>0</v>
      </c>
      <c r="R371">
        <f t="shared" si="47"/>
        <v>0</v>
      </c>
      <c r="V371">
        <f>VLOOKUP(A371,'MARGIN REQUIREMNT'!$A$3:$M$210,13,0)</f>
        <v>1.5618749999999999</v>
      </c>
    </row>
    <row r="372" spans="1:22">
      <c r="A372" t="s">
        <v>204</v>
      </c>
      <c r="B372" s="1" t="s">
        <v>334</v>
      </c>
      <c r="C372">
        <v>5</v>
      </c>
      <c r="D372" t="s">
        <v>407</v>
      </c>
      <c r="G372" s="4">
        <v>43420</v>
      </c>
      <c r="H372" s="4">
        <v>43433</v>
      </c>
      <c r="I372">
        <f t="shared" si="40"/>
        <v>13</v>
      </c>
      <c r="J372">
        <f t="shared" si="41"/>
        <v>0</v>
      </c>
      <c r="M372">
        <f t="shared" si="42"/>
        <v>0</v>
      </c>
      <c r="N372">
        <f t="shared" si="43"/>
        <v>0</v>
      </c>
      <c r="O372">
        <f t="shared" si="44"/>
        <v>0</v>
      </c>
      <c r="P372">
        <f t="shared" si="45"/>
        <v>0</v>
      </c>
      <c r="Q372">
        <f t="shared" si="46"/>
        <v>0</v>
      </c>
      <c r="R372">
        <f t="shared" si="47"/>
        <v>0</v>
      </c>
      <c r="V372">
        <f>VLOOKUP(A372,'MARGIN REQUIREMNT'!$A$3:$M$210,13,0)</f>
        <v>1.5618749999999999</v>
      </c>
    </row>
    <row r="373" spans="1:22">
      <c r="A373" t="s">
        <v>205</v>
      </c>
      <c r="B373" s="1" t="s">
        <v>332</v>
      </c>
      <c r="C373">
        <v>10</v>
      </c>
      <c r="D373" t="s">
        <v>406</v>
      </c>
      <c r="G373" s="4">
        <v>43420</v>
      </c>
      <c r="H373" s="4">
        <v>43433</v>
      </c>
      <c r="I373">
        <f t="shared" si="40"/>
        <v>13</v>
      </c>
      <c r="J373">
        <f t="shared" si="41"/>
        <v>0</v>
      </c>
      <c r="M373">
        <f t="shared" si="42"/>
        <v>0</v>
      </c>
      <c r="N373">
        <f t="shared" si="43"/>
        <v>0</v>
      </c>
      <c r="O373">
        <f t="shared" si="44"/>
        <v>0</v>
      </c>
      <c r="P373">
        <f t="shared" si="45"/>
        <v>0</v>
      </c>
      <c r="Q373">
        <f t="shared" si="46"/>
        <v>0</v>
      </c>
      <c r="R373">
        <f t="shared" si="47"/>
        <v>0</v>
      </c>
      <c r="V373">
        <f>VLOOKUP(A373,'MARGIN REQUIREMNT'!$A$3:$M$210,13,0)</f>
        <v>2.7389999999999999</v>
      </c>
    </row>
    <row r="374" spans="1:22">
      <c r="A374" t="s">
        <v>205</v>
      </c>
      <c r="B374" s="1" t="s">
        <v>332</v>
      </c>
      <c r="C374">
        <v>10</v>
      </c>
      <c r="D374" t="s">
        <v>407</v>
      </c>
      <c r="G374" s="4">
        <v>43420</v>
      </c>
      <c r="H374" s="4">
        <v>43433</v>
      </c>
      <c r="I374">
        <f t="shared" si="40"/>
        <v>13</v>
      </c>
      <c r="J374">
        <f t="shared" si="41"/>
        <v>0</v>
      </c>
      <c r="M374">
        <f t="shared" si="42"/>
        <v>0</v>
      </c>
      <c r="N374">
        <f t="shared" si="43"/>
        <v>0</v>
      </c>
      <c r="O374">
        <f t="shared" si="44"/>
        <v>0</v>
      </c>
      <c r="P374">
        <f t="shared" si="45"/>
        <v>0</v>
      </c>
      <c r="Q374">
        <f t="shared" si="46"/>
        <v>0</v>
      </c>
      <c r="R374">
        <f t="shared" si="47"/>
        <v>0</v>
      </c>
      <c r="V374">
        <f>VLOOKUP(A374,'MARGIN REQUIREMNT'!$A$3:$M$210,13,0)</f>
        <v>2.7389999999999999</v>
      </c>
    </row>
    <row r="375" spans="1:22">
      <c r="A375" t="s">
        <v>206</v>
      </c>
      <c r="B375" s="1" t="s">
        <v>331</v>
      </c>
      <c r="C375">
        <v>5</v>
      </c>
      <c r="D375" t="s">
        <v>406</v>
      </c>
      <c r="G375" s="4">
        <v>43420</v>
      </c>
      <c r="H375" s="4">
        <v>43433</v>
      </c>
      <c r="I375">
        <f t="shared" si="40"/>
        <v>13</v>
      </c>
      <c r="J375">
        <f t="shared" si="41"/>
        <v>0</v>
      </c>
      <c r="M375">
        <f t="shared" si="42"/>
        <v>0</v>
      </c>
      <c r="N375">
        <f t="shared" si="43"/>
        <v>0</v>
      </c>
      <c r="O375">
        <f t="shared" si="44"/>
        <v>0</v>
      </c>
      <c r="P375">
        <f t="shared" si="45"/>
        <v>0</v>
      </c>
      <c r="Q375">
        <f t="shared" si="46"/>
        <v>0</v>
      </c>
      <c r="R375">
        <f t="shared" si="47"/>
        <v>0</v>
      </c>
      <c r="V375">
        <f>VLOOKUP(A375,'MARGIN REQUIREMNT'!$A$3:$M$210,13,0)</f>
        <v>1.6559408571428571</v>
      </c>
    </row>
    <row r="376" spans="1:22">
      <c r="A376" t="s">
        <v>206</v>
      </c>
      <c r="B376" s="1" t="s">
        <v>331</v>
      </c>
      <c r="C376">
        <v>5</v>
      </c>
      <c r="D376" t="s">
        <v>407</v>
      </c>
      <c r="G376" s="4">
        <v>43420</v>
      </c>
      <c r="H376" s="4">
        <v>43433</v>
      </c>
      <c r="I376">
        <f t="shared" si="40"/>
        <v>13</v>
      </c>
      <c r="J376">
        <f t="shared" si="41"/>
        <v>0</v>
      </c>
      <c r="M376">
        <f t="shared" si="42"/>
        <v>0</v>
      </c>
      <c r="N376">
        <f t="shared" si="43"/>
        <v>0</v>
      </c>
      <c r="O376">
        <f t="shared" si="44"/>
        <v>0</v>
      </c>
      <c r="P376">
        <f t="shared" si="45"/>
        <v>0</v>
      </c>
      <c r="Q376">
        <f t="shared" si="46"/>
        <v>0</v>
      </c>
      <c r="R376">
        <f t="shared" si="47"/>
        <v>0</v>
      </c>
      <c r="V376">
        <f>VLOOKUP(A376,'MARGIN REQUIREMNT'!$A$3:$M$210,13,0)</f>
        <v>1.6559408571428571</v>
      </c>
    </row>
    <row r="377" spans="1:22">
      <c r="A377" t="s">
        <v>207</v>
      </c>
      <c r="B377" s="1" t="s">
        <v>330</v>
      </c>
      <c r="C377">
        <v>10</v>
      </c>
      <c r="D377" t="s">
        <v>406</v>
      </c>
      <c r="G377" s="4">
        <v>43420</v>
      </c>
      <c r="H377" s="4">
        <v>43433</v>
      </c>
      <c r="I377">
        <f t="shared" si="40"/>
        <v>13</v>
      </c>
      <c r="J377">
        <f t="shared" si="41"/>
        <v>0</v>
      </c>
      <c r="M377">
        <f t="shared" si="42"/>
        <v>0</v>
      </c>
      <c r="N377">
        <f t="shared" si="43"/>
        <v>0</v>
      </c>
      <c r="O377">
        <f t="shared" si="44"/>
        <v>0</v>
      </c>
      <c r="P377">
        <f t="shared" si="45"/>
        <v>0</v>
      </c>
      <c r="Q377">
        <f t="shared" si="46"/>
        <v>0</v>
      </c>
      <c r="R377">
        <f t="shared" si="47"/>
        <v>0</v>
      </c>
      <c r="V377">
        <f>VLOOKUP(A377,'MARGIN REQUIREMNT'!$A$3:$M$210,13,0)</f>
        <v>2.1634499999999997</v>
      </c>
    </row>
    <row r="378" spans="1:22">
      <c r="A378" t="s">
        <v>207</v>
      </c>
      <c r="B378" s="1" t="s">
        <v>330</v>
      </c>
      <c r="C378">
        <v>10</v>
      </c>
      <c r="D378" t="s">
        <v>407</v>
      </c>
      <c r="G378" s="4">
        <v>43420</v>
      </c>
      <c r="H378" s="4">
        <v>43433</v>
      </c>
      <c r="I378">
        <f t="shared" si="40"/>
        <v>13</v>
      </c>
      <c r="J378">
        <f t="shared" si="41"/>
        <v>0</v>
      </c>
      <c r="M378">
        <f t="shared" si="42"/>
        <v>0</v>
      </c>
      <c r="N378">
        <f t="shared" si="43"/>
        <v>0</v>
      </c>
      <c r="O378">
        <f t="shared" si="44"/>
        <v>0</v>
      </c>
      <c r="P378">
        <f t="shared" si="45"/>
        <v>0</v>
      </c>
      <c r="Q378">
        <f t="shared" si="46"/>
        <v>0</v>
      </c>
      <c r="R378">
        <f t="shared" si="47"/>
        <v>0</v>
      </c>
      <c r="V378">
        <f>VLOOKUP(A378,'MARGIN REQUIREMNT'!$A$3:$M$210,13,0)</f>
        <v>2.1634499999999997</v>
      </c>
    </row>
  </sheetData>
  <autoFilter ref="A2:V378">
    <sortState ref="A3:V402">
      <sortCondition ref="A2:A402"/>
    </sortState>
  </autoFilter>
  <hyperlinks>
    <hyperlink ref="B3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4" r:id="rId10"/>
    <hyperlink ref="B22" r:id="rId11"/>
    <hyperlink ref="B26" r:id="rId12"/>
    <hyperlink ref="B28" r:id="rId13"/>
    <hyperlink ref="B30" r:id="rId14"/>
    <hyperlink ref="B32" r:id="rId15"/>
    <hyperlink ref="B34" r:id="rId16"/>
    <hyperlink ref="B36" r:id="rId17"/>
    <hyperlink ref="B38" r:id="rId18"/>
    <hyperlink ref="B40" r:id="rId19"/>
    <hyperlink ref="B42" r:id="rId20"/>
    <hyperlink ref="B44" r:id="rId21"/>
    <hyperlink ref="B46" r:id="rId22"/>
    <hyperlink ref="B48" r:id="rId23"/>
    <hyperlink ref="B50" r:id="rId24"/>
    <hyperlink ref="B52" r:id="rId25"/>
    <hyperlink ref="B54" r:id="rId26"/>
    <hyperlink ref="B56" r:id="rId27"/>
    <hyperlink ref="B58" r:id="rId28"/>
    <hyperlink ref="B60" r:id="rId29"/>
    <hyperlink ref="B62" r:id="rId30"/>
    <hyperlink ref="B64" r:id="rId31"/>
    <hyperlink ref="B66" r:id="rId32"/>
    <hyperlink ref="B68" r:id="rId33"/>
    <hyperlink ref="B70" r:id="rId34"/>
    <hyperlink ref="B72" r:id="rId35"/>
    <hyperlink ref="B74" r:id="rId36"/>
    <hyperlink ref="B76" r:id="rId37"/>
    <hyperlink ref="B78" r:id="rId38"/>
    <hyperlink ref="B80" r:id="rId39"/>
    <hyperlink ref="B82" r:id="rId40"/>
    <hyperlink ref="B84" r:id="rId41"/>
    <hyperlink ref="B113" r:id="rId42"/>
    <hyperlink ref="B150" r:id="rId43"/>
    <hyperlink ref="B152" r:id="rId44"/>
    <hyperlink ref="B180" r:id="rId45"/>
    <hyperlink ref="B182" r:id="rId46"/>
    <hyperlink ref="B200" r:id="rId47"/>
    <hyperlink ref="B198" r:id="rId48"/>
    <hyperlink ref="B214" r:id="rId49"/>
    <hyperlink ref="B216" r:id="rId50"/>
    <hyperlink ref="B234" r:id="rId51"/>
    <hyperlink ref="B248" r:id="rId52"/>
    <hyperlink ref="B274" r:id="rId53"/>
    <hyperlink ref="B290" r:id="rId54"/>
    <hyperlink ref="B304" r:id="rId55"/>
    <hyperlink ref="B320" r:id="rId56"/>
    <hyperlink ref="B336" r:id="rId57"/>
    <hyperlink ref="B352" r:id="rId58"/>
    <hyperlink ref="B366" r:id="rId59"/>
    <hyperlink ref="B242" r:id="rId60"/>
    <hyperlink ref="B246" r:id="rId61"/>
    <hyperlink ref="B230" r:id="rId62"/>
    <hyperlink ref="B228" r:id="rId63"/>
    <hyperlink ref="B224" r:id="rId64"/>
    <hyperlink ref="B210" r:id="rId65"/>
    <hyperlink ref="B192" r:id="rId66"/>
    <hyperlink ref="B176" r:id="rId67"/>
    <hyperlink ref="B164" r:id="rId68"/>
    <hyperlink ref="B162" r:id="rId69"/>
    <hyperlink ref="B146" r:id="rId70"/>
    <hyperlink ref="B125" r:id="rId71"/>
    <hyperlink ref="B106" r:id="rId72"/>
    <hyperlink ref="B93" r:id="rId73"/>
    <hyperlink ref="B88" r:id="rId74"/>
    <hyperlink ref="B86" r:id="rId75"/>
    <hyperlink ref="B104" r:id="rId76"/>
    <hyperlink ref="B136" r:id="rId77"/>
    <hyperlink ref="B134" r:id="rId78"/>
    <hyperlink ref="B126" r:id="rId79"/>
    <hyperlink ref="B98" r:id="rId80"/>
    <hyperlink ref="B102" r:id="rId81"/>
    <hyperlink ref="B148" r:id="rId82"/>
    <hyperlink ref="B142" r:id="rId83"/>
    <hyperlink ref="B138" r:id="rId84"/>
    <hyperlink ref="B120" r:id="rId85"/>
    <hyperlink ref="B160" r:id="rId86"/>
    <hyperlink ref="B166" r:id="rId87"/>
    <hyperlink ref="B168" r:id="rId88"/>
    <hyperlink ref="B170" r:id="rId89"/>
    <hyperlink ref="B174" r:id="rId90"/>
    <hyperlink ref="B172" r:id="rId91"/>
    <hyperlink ref="B184" r:id="rId92"/>
    <hyperlink ref="B186" r:id="rId93"/>
    <hyperlink ref="B188" r:id="rId94"/>
    <hyperlink ref="B190" r:id="rId95"/>
    <hyperlink ref="B116" r:id="rId96"/>
    <hyperlink ref="B158" r:id="rId97"/>
    <hyperlink ref="B156" r:id="rId98"/>
    <hyperlink ref="B154" r:id="rId99"/>
    <hyperlink ref="B144" r:id="rId100"/>
    <hyperlink ref="B194" r:id="rId101"/>
    <hyperlink ref="B196" r:id="rId102"/>
    <hyperlink ref="B204" r:id="rId103"/>
    <hyperlink ref="B206" r:id="rId104"/>
    <hyperlink ref="B208" r:id="rId105"/>
    <hyperlink ref="B212" r:id="rId106"/>
    <hyperlink ref="B238" r:id="rId107"/>
    <hyperlink ref="B250" r:id="rId108"/>
    <hyperlink ref="B252" r:id="rId109"/>
    <hyperlink ref="B254" r:id="rId110"/>
    <hyperlink ref="B256" r:id="rId111"/>
    <hyperlink ref="B258" r:id="rId112"/>
    <hyperlink ref="B298" r:id="rId113"/>
    <hyperlink ref="B300" r:id="rId114"/>
    <hyperlink ref="B330" r:id="rId115"/>
    <hyperlink ref="B332" r:id="rId116"/>
    <hyperlink ref="B378" r:id="rId117"/>
    <hyperlink ref="B376" r:id="rId118"/>
    <hyperlink ref="B374" r:id="rId119"/>
    <hyperlink ref="B370" r:id="rId120"/>
    <hyperlink ref="B372" r:id="rId121"/>
    <hyperlink ref="B368" r:id="rId122"/>
    <hyperlink ref="B364" r:id="rId123"/>
    <hyperlink ref="B356" r:id="rId124"/>
    <hyperlink ref="B358" r:id="rId125"/>
    <hyperlink ref="B360" r:id="rId126"/>
    <hyperlink ref="B362" r:id="rId127"/>
    <hyperlink ref="B340" r:id="rId128"/>
    <hyperlink ref="B342" r:id="rId129"/>
    <hyperlink ref="B344" r:id="rId130"/>
    <hyperlink ref="B346" r:id="rId131"/>
    <hyperlink ref="B348" r:id="rId132"/>
    <hyperlink ref="B350" r:id="rId133"/>
    <hyperlink ref="B354" r:id="rId134"/>
    <hyperlink ref="B288" r:id="rId135"/>
    <hyperlink ref="B292" r:id="rId136"/>
    <hyperlink ref="B294" r:id="rId137"/>
    <hyperlink ref="B296" r:id="rId138"/>
    <hyperlink ref="B268" r:id="rId139"/>
    <hyperlink ref="B96" r:id="rId140"/>
    <hyperlink ref="B100" r:id="rId141"/>
    <hyperlink ref="B108" r:id="rId142"/>
    <hyperlink ref="B110" r:id="rId143"/>
    <hyperlink ref="B122" r:id="rId144"/>
    <hyperlink ref="B128" r:id="rId145"/>
    <hyperlink ref="B130" r:id="rId146"/>
    <hyperlink ref="B132" r:id="rId147"/>
    <hyperlink ref="B140" r:id="rId148"/>
    <hyperlink ref="B178" r:id="rId149"/>
    <hyperlink ref="B222" r:id="rId150"/>
    <hyperlink ref="B218" r:id="rId151"/>
    <hyperlink ref="B220" r:id="rId152"/>
    <hyperlink ref="B266" r:id="rId153"/>
    <hyperlink ref="B270" r:id="rId154"/>
    <hyperlink ref="B272" r:id="rId155"/>
    <hyperlink ref="B276" r:id="rId156"/>
    <hyperlink ref="B278" r:id="rId157"/>
    <hyperlink ref="B280" r:id="rId158"/>
    <hyperlink ref="B282" r:id="rId159"/>
    <hyperlink ref="B284" r:id="rId160"/>
    <hyperlink ref="B286" r:id="rId161"/>
    <hyperlink ref="B306" r:id="rId162"/>
    <hyperlink ref="B308" r:id="rId163"/>
    <hyperlink ref="B310" r:id="rId164"/>
    <hyperlink ref="B312" r:id="rId165"/>
    <hyperlink ref="B314" r:id="rId166"/>
    <hyperlink ref="B316" r:id="rId167"/>
    <hyperlink ref="B318" r:id="rId168"/>
    <hyperlink ref="B322" r:id="rId169"/>
    <hyperlink ref="B324" r:id="rId170"/>
    <hyperlink ref="B326" r:id="rId171"/>
    <hyperlink ref="B328" r:id="rId172"/>
    <hyperlink ref="B334" r:id="rId173"/>
    <hyperlink ref="B338" r:id="rId174"/>
    <hyperlink ref="B90" r:id="rId175"/>
    <hyperlink ref="B94" r:id="rId176"/>
    <hyperlink ref="B114" r:id="rId177"/>
    <hyperlink ref="B118" r:id="rId178"/>
    <hyperlink ref="B202" r:id="rId179"/>
    <hyperlink ref="B226" r:id="rId180"/>
    <hyperlink ref="B232" r:id="rId181"/>
    <hyperlink ref="B236" r:id="rId182"/>
    <hyperlink ref="B240" r:id="rId183"/>
    <hyperlink ref="B244" r:id="rId184"/>
    <hyperlink ref="B262" r:id="rId185"/>
    <hyperlink ref="B302" r:id="rId186"/>
    <hyperlink ref="B260" r:id="rId187"/>
    <hyperlink ref="B4" r:id="rId188"/>
    <hyperlink ref="B5" r:id="rId189"/>
    <hyperlink ref="B7" r:id="rId190"/>
    <hyperlink ref="B9" r:id="rId191"/>
    <hyperlink ref="B11" r:id="rId192"/>
    <hyperlink ref="B13" r:id="rId193"/>
    <hyperlink ref="B15" r:id="rId194"/>
    <hyperlink ref="B17" r:id="rId195"/>
    <hyperlink ref="B19" r:id="rId196"/>
    <hyperlink ref="B23" r:id="rId197"/>
    <hyperlink ref="B21" r:id="rId198"/>
    <hyperlink ref="B25" r:id="rId199"/>
    <hyperlink ref="B27" r:id="rId200"/>
    <hyperlink ref="B29" r:id="rId201"/>
    <hyperlink ref="B31" r:id="rId202"/>
    <hyperlink ref="B33" r:id="rId203"/>
    <hyperlink ref="B35" r:id="rId204"/>
    <hyperlink ref="B37" r:id="rId205"/>
    <hyperlink ref="B39" r:id="rId206"/>
    <hyperlink ref="B41" r:id="rId207"/>
    <hyperlink ref="B43" r:id="rId208"/>
    <hyperlink ref="B45" r:id="rId209"/>
    <hyperlink ref="B47" r:id="rId210"/>
    <hyperlink ref="B49" r:id="rId211"/>
    <hyperlink ref="B51" r:id="rId212"/>
    <hyperlink ref="B53" r:id="rId213"/>
    <hyperlink ref="B55" r:id="rId214"/>
    <hyperlink ref="B57" r:id="rId215"/>
    <hyperlink ref="B59" r:id="rId216"/>
    <hyperlink ref="B61" r:id="rId217"/>
    <hyperlink ref="B63" r:id="rId218"/>
    <hyperlink ref="B65" r:id="rId219"/>
    <hyperlink ref="B67" r:id="rId220"/>
    <hyperlink ref="B69" r:id="rId221"/>
    <hyperlink ref="B71" r:id="rId222"/>
    <hyperlink ref="B73" r:id="rId223"/>
    <hyperlink ref="B75" r:id="rId224"/>
    <hyperlink ref="B77" r:id="rId225"/>
    <hyperlink ref="B79" r:id="rId226"/>
    <hyperlink ref="B81" r:id="rId227"/>
    <hyperlink ref="B83" r:id="rId228"/>
    <hyperlink ref="B111" r:id="rId229"/>
    <hyperlink ref="B149" r:id="rId230"/>
    <hyperlink ref="B151" r:id="rId231"/>
    <hyperlink ref="B179" r:id="rId232"/>
    <hyperlink ref="B181" r:id="rId233"/>
    <hyperlink ref="B199" r:id="rId234"/>
    <hyperlink ref="B197" r:id="rId235"/>
    <hyperlink ref="B213" r:id="rId236"/>
    <hyperlink ref="B215" r:id="rId237"/>
    <hyperlink ref="B233" r:id="rId238"/>
    <hyperlink ref="B247" r:id="rId239"/>
    <hyperlink ref="B273" r:id="rId240"/>
    <hyperlink ref="B289" r:id="rId241"/>
    <hyperlink ref="B303" r:id="rId242"/>
    <hyperlink ref="B319" r:id="rId243"/>
    <hyperlink ref="B335" r:id="rId244"/>
    <hyperlink ref="B351" r:id="rId245"/>
    <hyperlink ref="B365" r:id="rId246"/>
    <hyperlink ref="B241" r:id="rId247"/>
    <hyperlink ref="B245" r:id="rId248"/>
    <hyperlink ref="B229" r:id="rId249"/>
    <hyperlink ref="B227" r:id="rId250"/>
    <hyperlink ref="B223" r:id="rId251"/>
    <hyperlink ref="B209" r:id="rId252"/>
    <hyperlink ref="B191" r:id="rId253"/>
    <hyperlink ref="B175" r:id="rId254"/>
    <hyperlink ref="B163" r:id="rId255"/>
    <hyperlink ref="B161" r:id="rId256"/>
    <hyperlink ref="B145" r:id="rId257"/>
    <hyperlink ref="B123" r:id="rId258"/>
    <hyperlink ref="B105" r:id="rId259"/>
    <hyperlink ref="B91" r:id="rId260"/>
    <hyperlink ref="B87" r:id="rId261"/>
    <hyperlink ref="B85" r:id="rId262"/>
    <hyperlink ref="B103" r:id="rId263"/>
    <hyperlink ref="B135" r:id="rId264"/>
    <hyperlink ref="B133" r:id="rId265"/>
    <hyperlink ref="B124" r:id="rId266"/>
    <hyperlink ref="B97" r:id="rId267"/>
    <hyperlink ref="B101" r:id="rId268"/>
    <hyperlink ref="B147" r:id="rId269"/>
    <hyperlink ref="B141" r:id="rId270"/>
    <hyperlink ref="B137" r:id="rId271"/>
    <hyperlink ref="B119" r:id="rId272"/>
    <hyperlink ref="B159" r:id="rId273"/>
    <hyperlink ref="B165" r:id="rId274"/>
    <hyperlink ref="B167" r:id="rId275"/>
    <hyperlink ref="B169" r:id="rId276"/>
    <hyperlink ref="B173" r:id="rId277"/>
    <hyperlink ref="B171" r:id="rId278"/>
    <hyperlink ref="B183" r:id="rId279"/>
    <hyperlink ref="B185" r:id="rId280"/>
    <hyperlink ref="B187" r:id="rId281"/>
    <hyperlink ref="B189" r:id="rId282"/>
    <hyperlink ref="B115" r:id="rId283"/>
    <hyperlink ref="B157" r:id="rId284"/>
    <hyperlink ref="B155" r:id="rId285"/>
    <hyperlink ref="B153" r:id="rId286"/>
    <hyperlink ref="B143" r:id="rId287"/>
    <hyperlink ref="B193" r:id="rId288"/>
    <hyperlink ref="B195" r:id="rId289"/>
    <hyperlink ref="B203" r:id="rId290"/>
    <hyperlink ref="B205" r:id="rId291"/>
    <hyperlink ref="B207" r:id="rId292"/>
    <hyperlink ref="B211" r:id="rId293"/>
    <hyperlink ref="B237" r:id="rId294"/>
    <hyperlink ref="B249" r:id="rId295"/>
    <hyperlink ref="B251" r:id="rId296"/>
    <hyperlink ref="B253" r:id="rId297"/>
    <hyperlink ref="B255" r:id="rId298"/>
    <hyperlink ref="B257" r:id="rId299"/>
    <hyperlink ref="B297" r:id="rId300"/>
    <hyperlink ref="B299" r:id="rId301"/>
    <hyperlink ref="B329" r:id="rId302"/>
    <hyperlink ref="B331" r:id="rId303"/>
    <hyperlink ref="B377" r:id="rId304"/>
    <hyperlink ref="B375" r:id="rId305"/>
    <hyperlink ref="B373" r:id="rId306"/>
    <hyperlink ref="B369" r:id="rId307"/>
    <hyperlink ref="B371" r:id="rId308"/>
    <hyperlink ref="B367" r:id="rId309"/>
    <hyperlink ref="B363" r:id="rId310"/>
    <hyperlink ref="B355" r:id="rId311"/>
    <hyperlink ref="B357" r:id="rId312"/>
    <hyperlink ref="B359" r:id="rId313"/>
    <hyperlink ref="B361" r:id="rId314"/>
    <hyperlink ref="B339" r:id="rId315"/>
    <hyperlink ref="B341" r:id="rId316"/>
    <hyperlink ref="B343" r:id="rId317"/>
    <hyperlink ref="B345" r:id="rId318"/>
    <hyperlink ref="B347" r:id="rId319"/>
    <hyperlink ref="B349" r:id="rId320"/>
    <hyperlink ref="B353" r:id="rId321"/>
    <hyperlink ref="B287" r:id="rId322"/>
    <hyperlink ref="B291" r:id="rId323"/>
    <hyperlink ref="B293" r:id="rId324"/>
    <hyperlink ref="B295" r:id="rId325"/>
    <hyperlink ref="B267" r:id="rId326"/>
    <hyperlink ref="B95" r:id="rId327"/>
    <hyperlink ref="B99" r:id="rId328"/>
    <hyperlink ref="B107" r:id="rId329"/>
    <hyperlink ref="B109" r:id="rId330"/>
    <hyperlink ref="B121" r:id="rId331"/>
    <hyperlink ref="B127" r:id="rId332"/>
    <hyperlink ref="B129" r:id="rId333"/>
    <hyperlink ref="B131" r:id="rId334"/>
    <hyperlink ref="B139" r:id="rId335"/>
    <hyperlink ref="B177" r:id="rId336"/>
    <hyperlink ref="B221" r:id="rId337"/>
    <hyperlink ref="B217" r:id="rId338"/>
    <hyperlink ref="B219" r:id="rId339"/>
    <hyperlink ref="B265" r:id="rId340"/>
    <hyperlink ref="B269" r:id="rId341"/>
    <hyperlink ref="B271" r:id="rId342"/>
    <hyperlink ref="B275" r:id="rId343"/>
    <hyperlink ref="B277" r:id="rId344"/>
    <hyperlink ref="B279" r:id="rId345"/>
    <hyperlink ref="B281" r:id="rId346"/>
    <hyperlink ref="B283" r:id="rId347"/>
    <hyperlink ref="B285" r:id="rId348"/>
    <hyperlink ref="B305" r:id="rId349"/>
    <hyperlink ref="B307" r:id="rId350"/>
    <hyperlink ref="B309" r:id="rId351"/>
    <hyperlink ref="B311" r:id="rId352"/>
    <hyperlink ref="B313" r:id="rId353"/>
    <hyperlink ref="B315" r:id="rId354"/>
    <hyperlink ref="B317" r:id="rId355"/>
    <hyperlink ref="B321" r:id="rId356"/>
    <hyperlink ref="B323" r:id="rId357"/>
    <hyperlink ref="B325" r:id="rId358"/>
    <hyperlink ref="B327" r:id="rId359"/>
    <hyperlink ref="B333" r:id="rId360"/>
    <hyperlink ref="B337" r:id="rId361"/>
    <hyperlink ref="B89" r:id="rId362"/>
    <hyperlink ref="B92" r:id="rId363"/>
    <hyperlink ref="B112" r:id="rId364"/>
    <hyperlink ref="B117" r:id="rId365"/>
    <hyperlink ref="B201" r:id="rId366"/>
    <hyperlink ref="B225" r:id="rId367"/>
    <hyperlink ref="B231" r:id="rId368"/>
    <hyperlink ref="B235" r:id="rId369"/>
    <hyperlink ref="B239" r:id="rId370"/>
    <hyperlink ref="B243" r:id="rId371"/>
    <hyperlink ref="B261" r:id="rId372"/>
    <hyperlink ref="B301" r:id="rId373"/>
    <hyperlink ref="B259" r:id="rId37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78"/>
  <sheetViews>
    <sheetView tabSelected="1" workbookViewId="0">
      <selection activeCell="G4" sqref="G4:G378"/>
    </sheetView>
  </sheetViews>
  <sheetFormatPr defaultColWidth="8.85546875" defaultRowHeight="15"/>
  <cols>
    <col min="1" max="1" customWidth="true" width="11.85546875" collapsed="true"/>
  </cols>
  <sheetData>
    <row r="1" spans="1:22">
      <c r="F1" t="s">
        <v>434</v>
      </c>
    </row>
    <row r="2" spans="1:22" ht="90">
      <c r="A2" s="7" t="s">
        <v>0</v>
      </c>
      <c r="B2" s="7" t="s">
        <v>415</v>
      </c>
      <c r="C2" s="7" t="s">
        <v>414</v>
      </c>
      <c r="D2" s="7"/>
      <c r="E2" s="21" t="s">
        <v>400</v>
      </c>
      <c r="F2" s="20" t="s">
        <v>401</v>
      </c>
      <c r="G2" s="20" t="s">
        <v>405</v>
      </c>
      <c r="H2" s="7" t="s">
        <v>404</v>
      </c>
      <c r="I2" s="7" t="s">
        <v>409</v>
      </c>
      <c r="J2" s="7" t="s">
        <v>402</v>
      </c>
      <c r="K2" s="20" t="s">
        <v>403</v>
      </c>
      <c r="L2" s="20" t="s">
        <v>408</v>
      </c>
      <c r="M2" s="7" t="s">
        <v>410</v>
      </c>
      <c r="N2" s="7" t="s">
        <v>411</v>
      </c>
      <c r="O2" s="7" t="s">
        <v>412</v>
      </c>
      <c r="P2" s="7" t="s">
        <v>413</v>
      </c>
      <c r="Q2" s="3" t="s">
        <v>416</v>
      </c>
      <c r="R2" s="3" t="s">
        <v>417</v>
      </c>
      <c r="S2" s="21" t="s">
        <v>418</v>
      </c>
      <c r="T2" s="21" t="s">
        <v>418</v>
      </c>
      <c r="U2" s="21" t="s">
        <v>435</v>
      </c>
      <c r="V2" s="19" t="s">
        <v>433</v>
      </c>
    </row>
    <row r="3" spans="1:22">
      <c r="A3" t="s">
        <v>4</v>
      </c>
      <c r="B3" s="1" t="s">
        <v>208</v>
      </c>
      <c r="C3">
        <v>20</v>
      </c>
      <c r="D3" t="s">
        <v>406</v>
      </c>
      <c r="E3" s="3"/>
      <c r="F3" t="n">
        <v>1470.0</v>
      </c>
      <c r="G3" s="4">
        <v>43423</v>
      </c>
      <c r="H3" s="4">
        <v>43433</v>
      </c>
      <c r="I3">
        <f>H3-G3</f>
        <v>10</v>
      </c>
      <c r="J3">
        <f>MROUND(F3,C3)</f>
        <v>0</v>
      </c>
      <c r="K3" t="n">
        <v>23.5</v>
      </c>
      <c r="L3" s="5" t="n">
        <v>0.28780001401901245</v>
      </c>
      <c r="M3" s="6">
        <f>((I3/365.25)^(1/2))*(F3*L3)</f>
        <v>0</v>
      </c>
      <c r="N3" s="6">
        <f>IF(D3="CE",F3+M3,F3-M3)</f>
        <v>0</v>
      </c>
      <c r="O3" s="6">
        <f>IF(D3="CE",F3+M3*2,F3-M3*2)</f>
        <v>0</v>
      </c>
      <c r="P3" s="6">
        <f>IF(D3="CE",F3+M3*3,F3-M3*3)</f>
        <v>0</v>
      </c>
      <c r="Q3">
        <f>MROUND(O3,C3)</f>
        <v>0</v>
      </c>
      <c r="R3">
        <f>MROUND(P3,C3)</f>
        <v>0</v>
      </c>
      <c r="V3" s="18">
        <f>VLOOKUP(A3,'MARGIN REQUIREMNT'!$A$3:$M$210,13,0)</f>
        <v>7.1029499999999999</v>
      </c>
    </row>
    <row r="4" spans="1:22">
      <c r="A4" t="s">
        <v>4</v>
      </c>
      <c r="B4" s="1" t="s">
        <v>208</v>
      </c>
      <c r="C4">
        <v>20</v>
      </c>
      <c r="D4" t="s">
        <v>407</v>
      </c>
      <c r="E4" s="3"/>
      <c r="F4" t="n">
        <v>1470.0</v>
      </c>
      <c r="G4" s="4">
        <v>43423</v>
      </c>
      <c r="H4" s="4">
        <v>43433</v>
      </c>
      <c r="I4">
        <f t="shared" ref="I4:I67" si="0">H4-G4</f>
        <v>10</v>
      </c>
      <c r="J4">
        <f t="shared" ref="J4:J67" si="1">MROUND(F4,C4)</f>
        <v>0</v>
      </c>
      <c r="K4" t="n">
        <v>29.799999237060547</v>
      </c>
      <c r="L4" s="5" t="n">
        <v>0.287200003862381</v>
      </c>
      <c r="M4" s="6">
        <f t="shared" ref="M4:M67" si="2">((I4/365.25)^(1/2))*(F4*L4)</f>
        <v>0</v>
      </c>
      <c r="N4" s="6">
        <f t="shared" ref="N4:N67" si="3">IF(D4="CE",F4+M4,F4-M4)</f>
        <v>0</v>
      </c>
      <c r="O4" s="6">
        <f t="shared" ref="O4:O67" si="4">IF(D4="CE",F4+M4*2,F4-M4*2)</f>
        <v>0</v>
      </c>
      <c r="P4" s="6">
        <f t="shared" ref="P4:P67" si="5">IF(D4="CE",F4+M4*3,F4-M4*3)</f>
        <v>0</v>
      </c>
      <c r="Q4">
        <f t="shared" ref="Q4:Q67" si="6">MROUND(O4,C4)</f>
        <v>0</v>
      </c>
      <c r="R4">
        <f t="shared" ref="R4:R67" si="7">MROUND(P4,C4)</f>
        <v>0</v>
      </c>
      <c r="V4" s="18">
        <f>VLOOKUP(A4,'MARGIN REQUIREMNT'!$A$3:$M$210,13,0)</f>
        <v>7.1029499999999999</v>
      </c>
    </row>
    <row r="5" spans="1:22">
      <c r="A5" t="s">
        <v>5</v>
      </c>
      <c r="B5" s="1" t="s">
        <v>209</v>
      </c>
      <c r="C5">
        <v>5</v>
      </c>
      <c r="D5" t="s">
        <v>406</v>
      </c>
      <c r="F5" t="n">
        <v>160.14999389648438</v>
      </c>
      <c r="G5" s="4">
        <v>43423</v>
      </c>
      <c r="H5" s="4">
        <v>43433</v>
      </c>
      <c r="I5">
        <f t="shared" si="0"/>
        <v>10</v>
      </c>
      <c r="J5">
        <f t="shared" si="1"/>
        <v>0</v>
      </c>
      <c r="K5" t="n">
        <v>4.699999809265137</v>
      </c>
      <c r="L5" t="n">
        <v>0.4416999816894531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V5">
        <f>VLOOKUP(A5,'MARGIN REQUIREMNT'!$A$3:$M$210,13,0)</f>
        <v>0.88181310000000002</v>
      </c>
    </row>
    <row r="6" spans="1:22">
      <c r="A6" t="s">
        <v>5</v>
      </c>
      <c r="B6" s="1" t="s">
        <v>209</v>
      </c>
      <c r="C6">
        <v>5</v>
      </c>
      <c r="D6" t="s">
        <v>407</v>
      </c>
      <c r="F6" t="n">
        <v>160.14999389648438</v>
      </c>
      <c r="G6" s="4">
        <v>43423</v>
      </c>
      <c r="H6" s="4">
        <v>43433</v>
      </c>
      <c r="I6">
        <f t="shared" si="0"/>
        <v>10</v>
      </c>
      <c r="J6">
        <f t="shared" si="1"/>
        <v>0</v>
      </c>
      <c r="K6" t="n">
        <v>5.349999904632568</v>
      </c>
      <c r="L6" t="n">
        <v>0.5611000061035156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V6">
        <f>VLOOKUP(A6,'MARGIN REQUIREMNT'!$A$3:$M$210,13,0)</f>
        <v>0.88181310000000002</v>
      </c>
    </row>
    <row r="7" spans="1:22">
      <c r="A7" t="s">
        <v>6</v>
      </c>
      <c r="B7" s="1" t="s">
        <v>210</v>
      </c>
      <c r="C7">
        <v>10</v>
      </c>
      <c r="D7" t="s">
        <v>406</v>
      </c>
      <c r="F7" t="n">
        <v>355.5</v>
      </c>
      <c r="G7" s="4">
        <v>43423</v>
      </c>
      <c r="H7" s="4">
        <v>43433</v>
      </c>
      <c r="I7">
        <f t="shared" si="0"/>
        <v>10</v>
      </c>
      <c r="J7">
        <f t="shared" si="1"/>
        <v>0</v>
      </c>
      <c r="K7" t="n">
        <v>9.800000190734863</v>
      </c>
      <c r="L7" t="n">
        <v>0.27629998326301575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V7">
        <f>VLOOKUP(A7,'MARGIN REQUIREMNT'!$A$3:$M$210,13,0)</f>
        <v>1.634625</v>
      </c>
    </row>
    <row r="8" spans="1:22">
      <c r="A8" t="s">
        <v>6</v>
      </c>
      <c r="B8" s="1" t="s">
        <v>210</v>
      </c>
      <c r="C8">
        <v>10</v>
      </c>
      <c r="D8" t="s">
        <v>407</v>
      </c>
      <c r="F8" t="n">
        <v>355.5</v>
      </c>
      <c r="G8" s="4">
        <v>43423</v>
      </c>
      <c r="H8" s="4">
        <v>43433</v>
      </c>
      <c r="I8">
        <f t="shared" si="0"/>
        <v>10</v>
      </c>
      <c r="J8">
        <f t="shared" si="1"/>
        <v>0</v>
      </c>
      <c r="K8" t="n">
        <v>5.25</v>
      </c>
      <c r="L8" t="n">
        <v>0.36400002241134644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V8">
        <f>VLOOKUP(A8,'MARGIN REQUIREMNT'!$A$3:$M$210,13,0)</f>
        <v>1.634625</v>
      </c>
    </row>
    <row r="9" spans="1:22">
      <c r="A9" t="s">
        <v>7</v>
      </c>
      <c r="B9" s="1" t="s">
        <v>211</v>
      </c>
      <c r="C9">
        <v>2.5</v>
      </c>
      <c r="D9" t="s">
        <v>406</v>
      </c>
      <c r="F9" t="n">
        <v>46.849998474121094</v>
      </c>
      <c r="G9" s="4">
        <v>43423</v>
      </c>
      <c r="H9" s="4">
        <v>43433</v>
      </c>
      <c r="I9">
        <f t="shared" si="0"/>
        <v>10</v>
      </c>
      <c r="J9">
        <f t="shared" si="1"/>
        <v>0</v>
      </c>
      <c r="K9" t="n">
        <v>1.850000023841858</v>
      </c>
      <c r="L9" t="s">
        <v>436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V9">
        <f>VLOOKUP(A9,'MARGIN REQUIREMNT'!$A$3:$M$210,13,0)</f>
        <v>0.53854619999999997</v>
      </c>
    </row>
    <row r="10" spans="1:22">
      <c r="A10" t="s">
        <v>7</v>
      </c>
      <c r="B10" s="1" t="s">
        <v>211</v>
      </c>
      <c r="C10">
        <v>2.5</v>
      </c>
      <c r="D10" t="s">
        <v>407</v>
      </c>
      <c r="F10" t="n">
        <v>46.849998474121094</v>
      </c>
      <c r="G10" s="4">
        <v>43423</v>
      </c>
      <c r="H10" s="4">
        <v>43433</v>
      </c>
      <c r="I10">
        <f t="shared" si="0"/>
        <v>10</v>
      </c>
      <c r="J10">
        <f t="shared" si="1"/>
        <v>0</v>
      </c>
      <c r="K10" t="n">
        <v>2.0</v>
      </c>
      <c r="L10" t="s">
        <v>436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V10">
        <f>VLOOKUP(A10,'MARGIN REQUIREMNT'!$A$3:$M$210,13,0)</f>
        <v>0.53854619999999997</v>
      </c>
    </row>
    <row r="11" spans="1:22">
      <c r="A11" t="s">
        <v>8</v>
      </c>
      <c r="B11" s="1" t="s">
        <v>212</v>
      </c>
      <c r="C11">
        <v>20</v>
      </c>
      <c r="D11" t="s">
        <v>406</v>
      </c>
      <c r="F11" t="n">
        <v>1099.550048828125</v>
      </c>
      <c r="G11" s="4">
        <v>43423</v>
      </c>
      <c r="H11" s="4">
        <v>43433</v>
      </c>
      <c r="I11">
        <f t="shared" si="0"/>
        <v>10</v>
      </c>
      <c r="J11">
        <f t="shared" si="1"/>
        <v>0</v>
      </c>
      <c r="K11" t="n">
        <v>16.0</v>
      </c>
      <c r="L11" t="n">
        <v>0.44669997692108154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V11">
        <f>VLOOKUP(A11,'MARGIN REQUIREMNT'!$A$3:$M$210,13,0)</f>
        <v>5.3063250000000002</v>
      </c>
    </row>
    <row r="12" spans="1:22">
      <c r="A12" t="s">
        <v>8</v>
      </c>
      <c r="B12" s="1" t="s">
        <v>212</v>
      </c>
      <c r="C12">
        <v>20</v>
      </c>
      <c r="D12" t="s">
        <v>407</v>
      </c>
      <c r="F12" t="n">
        <v>1099.550048828125</v>
      </c>
      <c r="G12" s="4">
        <v>43423</v>
      </c>
      <c r="H12" s="4">
        <v>43433</v>
      </c>
      <c r="I12">
        <f t="shared" si="0"/>
        <v>10</v>
      </c>
      <c r="J12">
        <f t="shared" si="1"/>
        <v>0</v>
      </c>
      <c r="K12" t="n">
        <v>36.54999923706055</v>
      </c>
      <c r="L12" t="s">
        <v>436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V12">
        <f>VLOOKUP(A12,'MARGIN REQUIREMNT'!$A$3:$M$210,13,0)</f>
        <v>5.3063250000000002</v>
      </c>
    </row>
    <row r="13" spans="1:22">
      <c r="A13" t="s">
        <v>9</v>
      </c>
      <c r="B13" s="1" t="s">
        <v>213</v>
      </c>
      <c r="C13">
        <v>2.5</v>
      </c>
      <c r="D13" t="s">
        <v>406</v>
      </c>
      <c r="F13" t="n">
        <v>44.650001525878906</v>
      </c>
      <c r="G13" s="4">
        <v>43423</v>
      </c>
      <c r="H13" s="4">
        <v>43433</v>
      </c>
      <c r="I13">
        <f t="shared" si="0"/>
        <v>10</v>
      </c>
      <c r="J13">
        <f t="shared" si="1"/>
        <v>0</v>
      </c>
      <c r="K13" t="n">
        <v>1.7000000476837158</v>
      </c>
      <c r="L13" t="n">
        <v>0.6481999754905701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V13">
        <f>VLOOKUP(A13,'MARGIN REQUIREMNT'!$A$3:$M$210,13,0)</f>
        <v>0.22492499999999999</v>
      </c>
    </row>
    <row r="14" spans="1:22">
      <c r="A14" t="s">
        <v>9</v>
      </c>
      <c r="B14" s="1" t="s">
        <v>213</v>
      </c>
      <c r="C14">
        <v>2.5</v>
      </c>
      <c r="D14" t="s">
        <v>407</v>
      </c>
      <c r="F14" t="n">
        <v>44.650001525878906</v>
      </c>
      <c r="G14" s="4">
        <v>43423</v>
      </c>
      <c r="H14" s="4">
        <v>43433</v>
      </c>
      <c r="I14">
        <f t="shared" si="0"/>
        <v>10</v>
      </c>
      <c r="J14">
        <f t="shared" si="1"/>
        <v>0</v>
      </c>
      <c r="K14" t="n">
        <v>1.9500000476837158</v>
      </c>
      <c r="L14" t="n">
        <v>0.6519999504089355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V14">
        <f>VLOOKUP(A14,'MARGIN REQUIREMNT'!$A$3:$M$210,13,0)</f>
        <v>0.22492499999999999</v>
      </c>
    </row>
    <row r="15" spans="1:22">
      <c r="A15" t="s">
        <v>10</v>
      </c>
      <c r="B15" s="1" t="s">
        <v>214</v>
      </c>
      <c r="C15">
        <v>20</v>
      </c>
      <c r="D15" t="s">
        <v>406</v>
      </c>
      <c r="F15" t="n">
        <v>725.0</v>
      </c>
      <c r="G15" s="4">
        <v>43423</v>
      </c>
      <c r="H15" s="4">
        <v>43433</v>
      </c>
      <c r="I15">
        <f t="shared" si="0"/>
        <v>10</v>
      </c>
      <c r="J15">
        <f t="shared" si="1"/>
        <v>0</v>
      </c>
      <c r="K15" t="n">
        <v>9.25</v>
      </c>
      <c r="L15" t="n">
        <v>0.3256000280380249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V15">
        <f>VLOOKUP(A15,'MARGIN REQUIREMNT'!$A$3:$M$210,13,0)</f>
        <v>3.8704499999999999</v>
      </c>
    </row>
    <row r="16" spans="1:22">
      <c r="A16" t="s">
        <v>10</v>
      </c>
      <c r="B16" s="1" t="s">
        <v>214</v>
      </c>
      <c r="C16">
        <v>20</v>
      </c>
      <c r="D16" t="s">
        <v>407</v>
      </c>
      <c r="F16" t="n">
        <v>725.0</v>
      </c>
      <c r="G16" s="4">
        <v>43423</v>
      </c>
      <c r="H16" s="4">
        <v>43433</v>
      </c>
      <c r="I16">
        <f t="shared" si="0"/>
        <v>10</v>
      </c>
      <c r="J16">
        <f t="shared" si="1"/>
        <v>0</v>
      </c>
      <c r="K16" t="n">
        <v>24.0</v>
      </c>
      <c r="L16" t="n">
        <v>0.3618999719619751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V16">
        <f>VLOOKUP(A16,'MARGIN REQUIREMNT'!$A$3:$M$210,13,0)</f>
        <v>3.8704499999999999</v>
      </c>
    </row>
    <row r="17" spans="1:22">
      <c r="A17" t="s">
        <v>11</v>
      </c>
      <c r="B17" s="1" t="s">
        <v>215</v>
      </c>
      <c r="C17">
        <v>10</v>
      </c>
      <c r="D17" t="s">
        <v>406</v>
      </c>
      <c r="F17" t="n">
        <v>214.75</v>
      </c>
      <c r="G17" s="4">
        <v>43423</v>
      </c>
      <c r="H17" s="4">
        <v>43433</v>
      </c>
      <c r="I17">
        <f t="shared" si="0"/>
        <v>10</v>
      </c>
      <c r="J17">
        <f t="shared" si="1"/>
        <v>0</v>
      </c>
      <c r="K17" t="n">
        <v>2.3499999046325684</v>
      </c>
      <c r="L17" t="n">
        <v>0.31620001792907715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V17">
        <f>VLOOKUP(A17,'MARGIN REQUIREMNT'!$A$3:$M$210,13,0)</f>
        <v>0.99914999999999998</v>
      </c>
    </row>
    <row r="18" spans="1:22">
      <c r="A18" t="s">
        <v>11</v>
      </c>
      <c r="B18" s="1" t="s">
        <v>215</v>
      </c>
      <c r="C18">
        <v>10</v>
      </c>
      <c r="D18" t="s">
        <v>407</v>
      </c>
      <c r="F18" t="n">
        <v>214.75</v>
      </c>
      <c r="G18" s="4">
        <v>43423</v>
      </c>
      <c r="H18" s="4">
        <v>43433</v>
      </c>
      <c r="I18">
        <f t="shared" si="0"/>
        <v>10</v>
      </c>
      <c r="J18">
        <f t="shared" si="1"/>
        <v>0</v>
      </c>
      <c r="K18" t="n">
        <v>6.900000095367432</v>
      </c>
      <c r="L18" t="n">
        <v>0.3034000098705292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V18">
        <f>VLOOKUP(A18,'MARGIN REQUIREMNT'!$A$3:$M$210,13,0)</f>
        <v>0.99914999999999998</v>
      </c>
    </row>
    <row r="19" spans="1:22">
      <c r="A19" t="s">
        <v>12</v>
      </c>
      <c r="B19" s="1" t="s">
        <v>216</v>
      </c>
      <c r="C19">
        <v>20</v>
      </c>
      <c r="D19" t="s">
        <v>406</v>
      </c>
      <c r="F19" t="n">
        <v>1191.0</v>
      </c>
      <c r="G19" s="4">
        <v>43423</v>
      </c>
      <c r="H19" s="4">
        <v>43433</v>
      </c>
      <c r="I19">
        <f t="shared" si="0"/>
        <v>10</v>
      </c>
      <c r="J19">
        <f t="shared" si="1"/>
        <v>0</v>
      </c>
      <c r="K19" t="n">
        <v>21.0</v>
      </c>
      <c r="L19" t="n">
        <v>0.42900002002716064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V19">
        <f>VLOOKUP(A19,'MARGIN REQUIREMNT'!$A$3:$M$210,13,0)</f>
        <v>5.64975</v>
      </c>
    </row>
    <row r="20" spans="1:22">
      <c r="A20" t="s">
        <v>12</v>
      </c>
      <c r="B20" s="1" t="s">
        <v>216</v>
      </c>
      <c r="C20">
        <v>20</v>
      </c>
      <c r="D20" t="s">
        <v>407</v>
      </c>
      <c r="F20" t="n">
        <v>1191.0</v>
      </c>
      <c r="G20" s="4">
        <v>43423</v>
      </c>
      <c r="H20" s="4">
        <v>43433</v>
      </c>
      <c r="I20">
        <f t="shared" si="0"/>
        <v>10</v>
      </c>
      <c r="J20">
        <f t="shared" si="1"/>
        <v>0</v>
      </c>
      <c r="K20" t="n">
        <v>38.70000076293945</v>
      </c>
      <c r="L20" t="n">
        <v>0.3109000027179718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V20">
        <f>VLOOKUP(A20,'MARGIN REQUIREMNT'!$A$3:$M$210,13,0)</f>
        <v>5.64975</v>
      </c>
    </row>
    <row r="21" spans="1:22">
      <c r="A21" t="s">
        <v>13</v>
      </c>
      <c r="B21" s="1" t="s">
        <v>218</v>
      </c>
      <c r="C21">
        <v>5</v>
      </c>
      <c r="D21" t="s">
        <v>406</v>
      </c>
      <c r="F21" t="n">
        <v>225.0</v>
      </c>
      <c r="G21" s="4">
        <v>43423</v>
      </c>
      <c r="H21" s="4">
        <v>43433</v>
      </c>
      <c r="I21">
        <f t="shared" si="0"/>
        <v>10</v>
      </c>
      <c r="J21">
        <f t="shared" si="1"/>
        <v>0</v>
      </c>
      <c r="K21" t="n">
        <v>3.25</v>
      </c>
      <c r="L21" t="n">
        <v>0.3631000220775604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V21">
        <f>VLOOKUP(A21,'MARGIN REQUIREMNT'!$A$3:$M$210,13,0)</f>
        <v>1.0824</v>
      </c>
    </row>
    <row r="22" spans="1:22">
      <c r="A22" t="s">
        <v>13</v>
      </c>
      <c r="B22" s="1" t="s">
        <v>218</v>
      </c>
      <c r="C22">
        <v>5</v>
      </c>
      <c r="D22" t="s">
        <v>407</v>
      </c>
      <c r="F22" t="n">
        <v>225.0</v>
      </c>
      <c r="G22" s="4">
        <v>43423</v>
      </c>
      <c r="H22" s="4">
        <v>43433</v>
      </c>
      <c r="I22">
        <f t="shared" si="0"/>
        <v>10</v>
      </c>
      <c r="J22">
        <f t="shared" si="1"/>
        <v>0</v>
      </c>
      <c r="K22" t="n">
        <v>7.75</v>
      </c>
      <c r="L22" t="n">
        <v>0.36800000071525574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V22">
        <f>VLOOKUP(A22,'MARGIN REQUIREMNT'!$A$3:$M$210,13,0)</f>
        <v>1.0824</v>
      </c>
    </row>
    <row r="23" spans="1:22">
      <c r="A23" t="s">
        <v>14</v>
      </c>
      <c r="B23" s="1" t="s">
        <v>217</v>
      </c>
      <c r="C23">
        <v>10</v>
      </c>
      <c r="D23" t="s">
        <v>406</v>
      </c>
      <c r="F23" t="n">
        <v>318.54998779296875</v>
      </c>
      <c r="G23" s="4">
        <v>43423</v>
      </c>
      <c r="H23" s="4">
        <v>43433</v>
      </c>
      <c r="I23">
        <f t="shared" si="0"/>
        <v>10</v>
      </c>
      <c r="J23">
        <f t="shared" si="1"/>
        <v>0</v>
      </c>
      <c r="K23" t="n">
        <v>7.699999809265137</v>
      </c>
      <c r="L23" t="n">
        <v>0.4018999934196472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V23">
        <f>VLOOKUP(A23,'MARGIN REQUIREMNT'!$A$3:$M$210,13,0)</f>
        <v>1.601175</v>
      </c>
    </row>
    <row r="24" spans="1:22">
      <c r="A24" t="s">
        <v>14</v>
      </c>
      <c r="B24" s="1" t="s">
        <v>217</v>
      </c>
      <c r="C24">
        <v>10</v>
      </c>
      <c r="D24" t="s">
        <v>407</v>
      </c>
      <c r="F24" t="n">
        <v>318.54998779296875</v>
      </c>
      <c r="G24" s="4">
        <v>43423</v>
      </c>
      <c r="H24" s="4">
        <v>43433</v>
      </c>
      <c r="I24">
        <f t="shared" si="0"/>
        <v>10</v>
      </c>
      <c r="J24">
        <f t="shared" si="1"/>
        <v>0</v>
      </c>
      <c r="K24" t="n">
        <v>8.949999809265137</v>
      </c>
      <c r="L24" t="n">
        <v>0.43130001425743103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V24">
        <f>VLOOKUP(A24,'MARGIN REQUIREMNT'!$A$3:$M$210,13,0)</f>
        <v>1.601175</v>
      </c>
    </row>
    <row r="25" spans="1:22">
      <c r="A25" t="s">
        <v>15</v>
      </c>
      <c r="B25" s="1" t="s">
        <v>219</v>
      </c>
      <c r="C25">
        <v>5</v>
      </c>
      <c r="D25" t="s">
        <v>406</v>
      </c>
      <c r="F25" t="n">
        <v>107.5999984741211</v>
      </c>
      <c r="G25" s="4">
        <v>43423</v>
      </c>
      <c r="H25" s="4">
        <v>43433</v>
      </c>
      <c r="I25">
        <f t="shared" si="0"/>
        <v>10</v>
      </c>
      <c r="J25">
        <f t="shared" si="1"/>
        <v>0</v>
      </c>
      <c r="K25" t="n">
        <v>2.049999952316284</v>
      </c>
      <c r="L25" t="n">
        <v>0.4400999844074249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V25">
        <f>VLOOKUP(A25,'MARGIN REQUIREMNT'!$A$3:$M$210,13,0)</f>
        <v>0.57735000000000003</v>
      </c>
    </row>
    <row r="26" spans="1:22">
      <c r="A26" t="s">
        <v>15</v>
      </c>
      <c r="B26" s="1" t="s">
        <v>219</v>
      </c>
      <c r="C26">
        <v>5</v>
      </c>
      <c r="D26" t="s">
        <v>407</v>
      </c>
      <c r="F26" t="n">
        <v>107.5999984741211</v>
      </c>
      <c r="G26" s="4">
        <v>43423</v>
      </c>
      <c r="H26" s="4">
        <v>43433</v>
      </c>
      <c r="I26">
        <f t="shared" si="0"/>
        <v>10</v>
      </c>
      <c r="J26">
        <f t="shared" si="1"/>
        <v>0</v>
      </c>
      <c r="K26" t="n">
        <v>4.25</v>
      </c>
      <c r="L26" t="n">
        <v>0.45089998841285706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V26">
        <f>VLOOKUP(A26,'MARGIN REQUIREMNT'!$A$3:$M$210,13,0)</f>
        <v>0.57735000000000003</v>
      </c>
    </row>
    <row r="27" spans="1:22">
      <c r="A27" t="s">
        <v>16</v>
      </c>
      <c r="B27" s="1" t="s">
        <v>220</v>
      </c>
      <c r="C27">
        <v>20</v>
      </c>
      <c r="D27" t="s">
        <v>406</v>
      </c>
      <c r="F27" t="n">
        <v>1307.25</v>
      </c>
      <c r="G27" s="4">
        <v>43423</v>
      </c>
      <c r="H27" s="4">
        <v>43433</v>
      </c>
      <c r="I27">
        <f t="shared" si="0"/>
        <v>10</v>
      </c>
      <c r="J27">
        <f t="shared" si="1"/>
        <v>0</v>
      </c>
      <c r="K27" t="n">
        <v>16.600000381469727</v>
      </c>
      <c r="L27" t="n">
        <v>0.2556000053882599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V27">
        <f>VLOOKUP(A27,'MARGIN REQUIREMNT'!$A$3:$M$210,13,0)</f>
        <v>6.1187999999999994</v>
      </c>
    </row>
    <row r="28" spans="1:22">
      <c r="A28" t="s">
        <v>16</v>
      </c>
      <c r="B28" s="1" t="s">
        <v>220</v>
      </c>
      <c r="C28">
        <v>20</v>
      </c>
      <c r="D28" t="s">
        <v>407</v>
      </c>
      <c r="F28" t="n">
        <v>1307.25</v>
      </c>
      <c r="G28" s="4">
        <v>43423</v>
      </c>
      <c r="H28" s="4">
        <v>43433</v>
      </c>
      <c r="I28">
        <f t="shared" si="0"/>
        <v>10</v>
      </c>
      <c r="J28">
        <f t="shared" si="1"/>
        <v>0</v>
      </c>
      <c r="K28" t="n">
        <v>25.450000762939453</v>
      </c>
      <c r="L28" t="n">
        <v>0.2476000040769577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V28">
        <f>VLOOKUP(A28,'MARGIN REQUIREMNT'!$A$3:$M$210,13,0)</f>
        <v>6.1187999999999994</v>
      </c>
    </row>
    <row r="29" spans="1:22">
      <c r="A29" t="s">
        <v>17</v>
      </c>
      <c r="B29" s="1" t="s">
        <v>221</v>
      </c>
      <c r="C29">
        <v>20</v>
      </c>
      <c r="D29" t="s">
        <v>406</v>
      </c>
      <c r="F29" t="n">
        <v>778.5</v>
      </c>
      <c r="G29" s="4">
        <v>43423</v>
      </c>
      <c r="H29" s="4">
        <v>43433</v>
      </c>
      <c r="I29">
        <f t="shared" si="0"/>
        <v>10</v>
      </c>
      <c r="J29">
        <f t="shared" si="1"/>
        <v>0</v>
      </c>
      <c r="K29" t="n">
        <v>8.0</v>
      </c>
      <c r="L29" t="n">
        <v>0.32189998030662537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V29">
        <f>VLOOKUP(A29,'MARGIN REQUIREMNT'!$A$3:$M$210,13,0)</f>
        <v>3.832125</v>
      </c>
    </row>
    <row r="30" spans="1:22">
      <c r="A30" t="s">
        <v>17</v>
      </c>
      <c r="B30" s="1" t="s">
        <v>221</v>
      </c>
      <c r="C30">
        <v>20</v>
      </c>
      <c r="D30" t="s">
        <v>407</v>
      </c>
      <c r="F30" t="n">
        <v>778.5</v>
      </c>
      <c r="G30" s="4">
        <v>43423</v>
      </c>
      <c r="H30" s="4">
        <v>43433</v>
      </c>
      <c r="I30">
        <f t="shared" si="0"/>
        <v>10</v>
      </c>
      <c r="J30">
        <f t="shared" si="1"/>
        <v>0</v>
      </c>
      <c r="K30" t="n">
        <v>30.799999237060547</v>
      </c>
      <c r="L30" t="n">
        <v>0.39500001072883606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V30">
        <f>VLOOKUP(A30,'MARGIN REQUIREMNT'!$A$3:$M$210,13,0)</f>
        <v>3.832125</v>
      </c>
    </row>
    <row r="31" spans="1:22">
      <c r="A31" t="s">
        <v>18</v>
      </c>
      <c r="B31" s="1" t="s">
        <v>222</v>
      </c>
      <c r="C31">
        <v>10</v>
      </c>
      <c r="D31" t="s">
        <v>406</v>
      </c>
      <c r="F31" t="n">
        <v>609.9500122070312</v>
      </c>
      <c r="G31" s="4">
        <v>43423</v>
      </c>
      <c r="H31" s="4">
        <v>43433</v>
      </c>
      <c r="I31">
        <f t="shared" si="0"/>
        <v>10</v>
      </c>
      <c r="J31">
        <f t="shared" si="1"/>
        <v>0</v>
      </c>
      <c r="K31" t="n">
        <v>8.300000190734863</v>
      </c>
      <c r="L31" t="n">
        <v>0.3142000138759613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V31">
        <f>VLOOKUP(A31,'MARGIN REQUIREMNT'!$A$3:$M$210,13,0)</f>
        <v>2.9956499999999999</v>
      </c>
    </row>
    <row r="32" spans="1:22">
      <c r="A32" t="s">
        <v>18</v>
      </c>
      <c r="B32" s="1" t="s">
        <v>222</v>
      </c>
      <c r="C32">
        <v>10</v>
      </c>
      <c r="D32" t="s">
        <v>407</v>
      </c>
      <c r="F32" t="n">
        <v>609.9500122070312</v>
      </c>
      <c r="G32" s="4">
        <v>43423</v>
      </c>
      <c r="H32" s="4">
        <v>43433</v>
      </c>
      <c r="I32">
        <f t="shared" si="0"/>
        <v>10</v>
      </c>
      <c r="J32">
        <f t="shared" si="1"/>
        <v>0</v>
      </c>
      <c r="K32" t="n">
        <v>16.600000381469727</v>
      </c>
      <c r="L32" t="n">
        <v>0.30809998512268066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V32">
        <f>VLOOKUP(A32,'MARGIN REQUIREMNT'!$A$3:$M$210,13,0)</f>
        <v>2.9956499999999999</v>
      </c>
    </row>
    <row r="33" spans="1:22">
      <c r="A33" t="s">
        <v>19</v>
      </c>
      <c r="B33" s="1" t="s">
        <v>223</v>
      </c>
      <c r="C33">
        <v>50</v>
      </c>
      <c r="D33" t="s">
        <v>406</v>
      </c>
      <c r="F33" t="n">
        <v>2666.300048828125</v>
      </c>
      <c r="G33" s="4">
        <v>43423</v>
      </c>
      <c r="H33" s="4">
        <v>43433</v>
      </c>
      <c r="I33">
        <f t="shared" si="0"/>
        <v>10</v>
      </c>
      <c r="J33">
        <f t="shared" si="1"/>
        <v>0</v>
      </c>
      <c r="K33" t="n">
        <v>29.0</v>
      </c>
      <c r="L33" t="n">
        <v>0.24490000307559967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V33">
        <f>VLOOKUP(A33,'MARGIN REQUIREMNT'!$A$3:$M$210,13,0)</f>
        <v>13.0312356</v>
      </c>
    </row>
    <row r="34" spans="1:22">
      <c r="A34" t="s">
        <v>19</v>
      </c>
      <c r="B34" s="1" t="s">
        <v>223</v>
      </c>
      <c r="C34">
        <v>50</v>
      </c>
      <c r="D34" t="s">
        <v>407</v>
      </c>
      <c r="F34" t="n">
        <v>2666.300048828125</v>
      </c>
      <c r="G34" s="4">
        <v>43423</v>
      </c>
      <c r="H34" s="4">
        <v>43433</v>
      </c>
      <c r="I34">
        <f t="shared" si="0"/>
        <v>10</v>
      </c>
      <c r="J34">
        <f t="shared" si="1"/>
        <v>0</v>
      </c>
      <c r="K34" t="n">
        <v>54.349998474121094</v>
      </c>
      <c r="L34" t="n">
        <v>0.23440000414848328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V34">
        <f>VLOOKUP(A34,'MARGIN REQUIREMNT'!$A$3:$M$210,13,0)</f>
        <v>13.0312356</v>
      </c>
    </row>
    <row r="35" spans="1:22">
      <c r="A35" t="s">
        <v>20</v>
      </c>
      <c r="B35" s="1" t="s">
        <v>224</v>
      </c>
      <c r="C35">
        <v>100</v>
      </c>
      <c r="D35" t="s">
        <v>406</v>
      </c>
      <c r="F35" t="n">
        <v>5675.10009765625</v>
      </c>
      <c r="G35" s="4">
        <v>43423</v>
      </c>
      <c r="H35" s="4">
        <v>43433</v>
      </c>
      <c r="I35">
        <f t="shared" si="0"/>
        <v>10</v>
      </c>
      <c r="J35">
        <f t="shared" si="1"/>
        <v>0</v>
      </c>
      <c r="K35" t="n">
        <v>90.8499984741211</v>
      </c>
      <c r="L35" t="n">
        <v>0.2703000009059906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V35">
        <f>VLOOKUP(A35,'MARGIN REQUIREMNT'!$A$3:$M$210,13,0)</f>
        <v>27.098085599999997</v>
      </c>
    </row>
    <row r="36" spans="1:22">
      <c r="A36" t="s">
        <v>20</v>
      </c>
      <c r="B36" s="1" t="s">
        <v>224</v>
      </c>
      <c r="C36">
        <v>100</v>
      </c>
      <c r="D36" t="s">
        <v>407</v>
      </c>
      <c r="F36" t="n">
        <v>5675.10009765625</v>
      </c>
      <c r="G36" s="4">
        <v>43423</v>
      </c>
      <c r="H36" s="4">
        <v>43433</v>
      </c>
      <c r="I36">
        <f t="shared" si="0"/>
        <v>10</v>
      </c>
      <c r="J36">
        <f t="shared" si="1"/>
        <v>0</v>
      </c>
      <c r="K36" t="n">
        <v>112.05000305175781</v>
      </c>
      <c r="L36" t="n">
        <v>0.2994000017642975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V36">
        <f>VLOOKUP(A36,'MARGIN REQUIREMNT'!$A$3:$M$210,13,0)</f>
        <v>27.098085599999997</v>
      </c>
    </row>
    <row r="37" spans="1:22">
      <c r="A37" t="s">
        <v>21</v>
      </c>
      <c r="B37" s="1" t="s">
        <v>225</v>
      </c>
      <c r="C37">
        <v>50</v>
      </c>
      <c r="D37" t="s">
        <v>406</v>
      </c>
      <c r="F37" t="n">
        <v>2374.0</v>
      </c>
      <c r="G37" s="4">
        <v>43423</v>
      </c>
      <c r="H37" s="4">
        <v>43433</v>
      </c>
      <c r="I37">
        <f t="shared" si="0"/>
        <v>10</v>
      </c>
      <c r="J37">
        <f t="shared" si="1"/>
        <v>0</v>
      </c>
      <c r="K37" t="n">
        <v>73.8499984741211</v>
      </c>
      <c r="L37" t="n">
        <v>0.39080002903938293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V37">
        <f>VLOOKUP(A37,'MARGIN REQUIREMNT'!$A$3:$M$210,13,0)</f>
        <v>12.796109999999999</v>
      </c>
    </row>
    <row r="38" spans="1:22">
      <c r="A38" t="s">
        <v>21</v>
      </c>
      <c r="B38" s="1" t="s">
        <v>225</v>
      </c>
      <c r="C38">
        <v>50</v>
      </c>
      <c r="D38" t="s">
        <v>407</v>
      </c>
      <c r="F38" t="n">
        <v>2374.0</v>
      </c>
      <c r="G38" s="4">
        <v>43423</v>
      </c>
      <c r="H38" s="4">
        <v>43433</v>
      </c>
      <c r="I38">
        <f t="shared" si="0"/>
        <v>10</v>
      </c>
      <c r="J38">
        <f t="shared" si="1"/>
        <v>0</v>
      </c>
      <c r="K38" t="n">
        <v>46.5</v>
      </c>
      <c r="L38" t="n">
        <v>0.4075999855995178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V38">
        <f>VLOOKUP(A38,'MARGIN REQUIREMNT'!$A$3:$M$210,13,0)</f>
        <v>12.796109999999999</v>
      </c>
    </row>
    <row r="39" spans="1:22">
      <c r="A39" t="s">
        <v>22</v>
      </c>
      <c r="B39" s="1" t="s">
        <v>226</v>
      </c>
      <c r="C39">
        <v>20</v>
      </c>
      <c r="D39" t="s">
        <v>406</v>
      </c>
      <c r="F39" t="n">
        <v>951.0999755859375</v>
      </c>
      <c r="G39" s="4">
        <v>43423</v>
      </c>
      <c r="H39" s="4">
        <v>43433</v>
      </c>
      <c r="I39">
        <f t="shared" si="0"/>
        <v>10</v>
      </c>
      <c r="J39">
        <f t="shared" si="1"/>
        <v>0</v>
      </c>
      <c r="K39" t="n">
        <v>23.899999618530273</v>
      </c>
      <c r="L39" t="n">
        <v>0.4524000287055969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V39">
        <f>VLOOKUP(A39,'MARGIN REQUIREMNT'!$A$3:$M$210,13,0)</f>
        <v>5.4512249999999991</v>
      </c>
    </row>
    <row r="40" spans="1:22">
      <c r="A40" t="s">
        <v>22</v>
      </c>
      <c r="B40" s="1" t="s">
        <v>226</v>
      </c>
      <c r="C40">
        <v>20</v>
      </c>
      <c r="D40" t="s">
        <v>407</v>
      </c>
      <c r="F40" t="n">
        <v>951.0999755859375</v>
      </c>
      <c r="G40" s="4">
        <v>43423</v>
      </c>
      <c r="H40" s="4">
        <v>43433</v>
      </c>
      <c r="I40">
        <f t="shared" si="0"/>
        <v>10</v>
      </c>
      <c r="J40">
        <f t="shared" si="1"/>
        <v>0</v>
      </c>
      <c r="K40" t="n">
        <v>26.600000381469727</v>
      </c>
      <c r="L40" t="n">
        <v>0.3878999948501587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V40">
        <f>VLOOKUP(A40,'MARGIN REQUIREMNT'!$A$3:$M$210,13,0)</f>
        <v>5.4512249999999991</v>
      </c>
    </row>
    <row r="41" spans="1:22">
      <c r="A41" t="s">
        <v>23</v>
      </c>
      <c r="B41" s="1" t="s">
        <v>227</v>
      </c>
      <c r="C41">
        <v>5</v>
      </c>
      <c r="D41" t="s">
        <v>406</v>
      </c>
      <c r="F41" t="n">
        <v>110.0</v>
      </c>
      <c r="G41" s="4">
        <v>43423</v>
      </c>
      <c r="H41" s="4">
        <v>43433</v>
      </c>
      <c r="I41">
        <f t="shared" si="0"/>
        <v>10</v>
      </c>
      <c r="J41">
        <f t="shared" si="1"/>
        <v>0</v>
      </c>
      <c r="K41" t="n">
        <v>1.7000000476837158</v>
      </c>
      <c r="L41" t="n">
        <v>0.5080000162124634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V41">
        <f>VLOOKUP(A41,'MARGIN REQUIREMNT'!$A$3:$M$210,13,0)</f>
        <v>0.56977500000000003</v>
      </c>
    </row>
    <row r="42" spans="1:22">
      <c r="A42" t="s">
        <v>23</v>
      </c>
      <c r="B42" s="1" t="s">
        <v>227</v>
      </c>
      <c r="C42">
        <v>5</v>
      </c>
      <c r="D42" t="s">
        <v>407</v>
      </c>
      <c r="F42" t="n">
        <v>110.0</v>
      </c>
      <c r="G42" s="4">
        <v>43423</v>
      </c>
      <c r="H42" s="4">
        <v>43433</v>
      </c>
      <c r="I42">
        <f t="shared" si="0"/>
        <v>10</v>
      </c>
      <c r="J42">
        <f t="shared" si="1"/>
        <v>0</v>
      </c>
      <c r="K42" t="n">
        <v>6.650000095367432</v>
      </c>
      <c r="L42" t="n">
        <v>0.5457000136375427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V42">
        <f>VLOOKUP(A42,'MARGIN REQUIREMNT'!$A$3:$M$210,13,0)</f>
        <v>0.56977500000000003</v>
      </c>
    </row>
    <row r="43" spans="1:22">
      <c r="A43" t="s">
        <v>24</v>
      </c>
      <c r="B43" s="1" t="s">
        <v>228</v>
      </c>
      <c r="C43">
        <v>5</v>
      </c>
      <c r="D43" t="s">
        <v>406</v>
      </c>
      <c r="F43" t="n">
        <v>85.6500015258789</v>
      </c>
      <c r="G43" s="4">
        <v>43423</v>
      </c>
      <c r="H43" s="4">
        <v>43433</v>
      </c>
      <c r="I43">
        <f t="shared" si="0"/>
        <v>10</v>
      </c>
      <c r="J43">
        <f t="shared" si="1"/>
        <v>0</v>
      </c>
      <c r="K43" t="n">
        <v>1.600000023841858</v>
      </c>
      <c r="L43" t="n">
        <v>0.5929000377655029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V43">
        <f>VLOOKUP(A43,'MARGIN REQUIREMNT'!$A$3:$M$210,13,0)</f>
        <v>0.41332499999999994</v>
      </c>
    </row>
    <row r="44" spans="1:22">
      <c r="A44" t="s">
        <v>24</v>
      </c>
      <c r="B44" s="1" t="s">
        <v>228</v>
      </c>
      <c r="C44">
        <v>5</v>
      </c>
      <c r="D44" t="s">
        <v>407</v>
      </c>
      <c r="F44" t="n">
        <v>85.6500015258789</v>
      </c>
      <c r="G44" s="4">
        <v>43423</v>
      </c>
      <c r="H44" s="4">
        <v>43433</v>
      </c>
      <c r="I44">
        <f t="shared" si="0"/>
        <v>10</v>
      </c>
      <c r="J44">
        <f t="shared" si="1"/>
        <v>0</v>
      </c>
      <c r="K44" t="n">
        <v>5.400000095367432</v>
      </c>
      <c r="L44" t="n">
        <v>0.5238000154495239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V44">
        <f>VLOOKUP(A44,'MARGIN REQUIREMNT'!$A$3:$M$210,13,0)</f>
        <v>0.41332499999999994</v>
      </c>
    </row>
    <row r="45" spans="1:22">
      <c r="A45" t="s">
        <v>25</v>
      </c>
      <c r="B45" s="1" t="s">
        <v>229</v>
      </c>
      <c r="C45">
        <v>20</v>
      </c>
      <c r="D45" t="s">
        <v>406</v>
      </c>
      <c r="F45" t="n">
        <v>984.9500122070312</v>
      </c>
      <c r="G45" s="4">
        <v>43423</v>
      </c>
      <c r="H45" s="4">
        <v>43433</v>
      </c>
      <c r="I45">
        <f t="shared" si="0"/>
        <v>10</v>
      </c>
      <c r="J45">
        <f t="shared" si="1"/>
        <v>0</v>
      </c>
      <c r="K45" t="n">
        <v>13.5</v>
      </c>
      <c r="L45" t="n">
        <v>0.30820000171661377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V45">
        <f>VLOOKUP(A45,'MARGIN REQUIREMNT'!$A$3:$M$210,13,0)</f>
        <v>4.9367999999999999</v>
      </c>
    </row>
    <row r="46" spans="1:22">
      <c r="A46" t="s">
        <v>25</v>
      </c>
      <c r="B46" s="1" t="s">
        <v>229</v>
      </c>
      <c r="C46">
        <v>20</v>
      </c>
      <c r="D46" t="s">
        <v>407</v>
      </c>
      <c r="F46" t="n">
        <v>984.9500122070312</v>
      </c>
      <c r="G46" s="4">
        <v>43423</v>
      </c>
      <c r="H46" s="4">
        <v>43433</v>
      </c>
      <c r="I46">
        <f t="shared" si="0"/>
        <v>10</v>
      </c>
      <c r="J46">
        <f t="shared" si="1"/>
        <v>0</v>
      </c>
      <c r="K46" t="n">
        <v>26.649999618530273</v>
      </c>
      <c r="L46" t="n">
        <v>0.3176000118255615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V46">
        <f>VLOOKUP(A46,'MARGIN REQUIREMNT'!$A$3:$M$210,13,0)</f>
        <v>4.9367999999999999</v>
      </c>
    </row>
    <row r="47" spans="1:22">
      <c r="A47" t="s">
        <v>26</v>
      </c>
      <c r="B47" s="1" t="s">
        <v>230</v>
      </c>
      <c r="C47">
        <v>2.5</v>
      </c>
      <c r="D47" t="s">
        <v>406</v>
      </c>
      <c r="F47" t="n">
        <v>92.80000305175781</v>
      </c>
      <c r="G47" s="4">
        <v>43423</v>
      </c>
      <c r="H47" s="4">
        <v>43433</v>
      </c>
      <c r="I47">
        <f t="shared" si="0"/>
        <v>10</v>
      </c>
      <c r="J47">
        <f t="shared" si="1"/>
        <v>0</v>
      </c>
      <c r="K47" t="n">
        <v>1.850000023841858</v>
      </c>
      <c r="L47" t="n">
        <v>0.2712000012397766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V47">
        <f>VLOOKUP(A47,'MARGIN REQUIREMNT'!$A$3:$M$210,13,0)</f>
        <v>0.49357503030303035</v>
      </c>
    </row>
    <row r="48" spans="1:22">
      <c r="A48" t="s">
        <v>26</v>
      </c>
      <c r="B48" s="1" t="s">
        <v>230</v>
      </c>
      <c r="C48">
        <v>2.5</v>
      </c>
      <c r="D48" t="s">
        <v>407</v>
      </c>
      <c r="F48" t="n">
        <v>92.80000305175781</v>
      </c>
      <c r="G48" s="4">
        <v>43423</v>
      </c>
      <c r="H48" s="4">
        <v>43433</v>
      </c>
      <c r="I48">
        <f t="shared" si="0"/>
        <v>10</v>
      </c>
      <c r="J48">
        <f t="shared" si="1"/>
        <v>0</v>
      </c>
      <c r="K48" t="n">
        <v>2.25</v>
      </c>
      <c r="L48" t="n">
        <v>0.43220001459121704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V48">
        <f>VLOOKUP(A48,'MARGIN REQUIREMNT'!$A$3:$M$210,13,0)</f>
        <v>0.49357503030303035</v>
      </c>
    </row>
    <row r="49" spans="1:22">
      <c r="A49" t="s">
        <v>27</v>
      </c>
      <c r="B49" s="1" t="s">
        <v>231</v>
      </c>
      <c r="C49">
        <v>20</v>
      </c>
      <c r="D49" t="s">
        <v>406</v>
      </c>
      <c r="F49" t="n">
        <v>753.0</v>
      </c>
      <c r="G49" s="4">
        <v>43423</v>
      </c>
      <c r="H49" s="4">
        <v>43433</v>
      </c>
      <c r="I49">
        <f t="shared" si="0"/>
        <v>10</v>
      </c>
      <c r="J49">
        <f t="shared" si="1"/>
        <v>0</v>
      </c>
      <c r="K49" t="n">
        <v>30.549999237060547</v>
      </c>
      <c r="L49" t="n">
        <v>0.4788999855518341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V49">
        <f>VLOOKUP(A49,'MARGIN REQUIREMNT'!$A$3:$M$210,13,0)</f>
        <v>4.1883749999999997</v>
      </c>
    </row>
    <row r="50" spans="1:22">
      <c r="A50" t="s">
        <v>27</v>
      </c>
      <c r="B50" s="1" t="s">
        <v>231</v>
      </c>
      <c r="C50">
        <v>20</v>
      </c>
      <c r="D50" t="s">
        <v>407</v>
      </c>
      <c r="F50" t="n">
        <v>753.0</v>
      </c>
      <c r="G50" s="4">
        <v>43423</v>
      </c>
      <c r="H50" s="4">
        <v>43433</v>
      </c>
      <c r="I50">
        <f t="shared" si="0"/>
        <v>10</v>
      </c>
      <c r="J50">
        <f t="shared" si="1"/>
        <v>0</v>
      </c>
      <c r="K50" t="n">
        <v>20.5</v>
      </c>
      <c r="L50" t="n">
        <v>0.5852000117301941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V50">
        <f>VLOOKUP(A50,'MARGIN REQUIREMNT'!$A$3:$M$210,13,0)</f>
        <v>4.1883749999999997</v>
      </c>
    </row>
    <row r="51" spans="1:22">
      <c r="A51" t="s">
        <v>28</v>
      </c>
      <c r="B51" s="1" t="s">
        <v>233</v>
      </c>
      <c r="C51">
        <v>5</v>
      </c>
      <c r="D51" t="s">
        <v>406</v>
      </c>
      <c r="F51" t="n">
        <v>311.3999938964844</v>
      </c>
      <c r="G51" s="4">
        <v>43423</v>
      </c>
      <c r="H51" s="4">
        <v>43433</v>
      </c>
      <c r="I51">
        <f t="shared" si="0"/>
        <v>10</v>
      </c>
      <c r="J51">
        <f t="shared" si="1"/>
        <v>0</v>
      </c>
      <c r="K51" t="n">
        <v>7.400000095367432</v>
      </c>
      <c r="L51" t="s">
        <v>436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V51">
        <f>VLOOKUP(A51,'MARGIN REQUIREMNT'!$A$3:$M$210,13,0)</f>
        <v>1.4917499999999999</v>
      </c>
    </row>
    <row r="52" spans="1:22">
      <c r="A52" t="s">
        <v>28</v>
      </c>
      <c r="B52" s="1" t="s">
        <v>233</v>
      </c>
      <c r="C52">
        <v>5</v>
      </c>
      <c r="D52" t="s">
        <v>407</v>
      </c>
      <c r="F52" t="n">
        <v>311.3999938964844</v>
      </c>
      <c r="G52" s="4">
        <v>43423</v>
      </c>
      <c r="H52" s="4">
        <v>43433</v>
      </c>
      <c r="I52">
        <f t="shared" si="0"/>
        <v>10</v>
      </c>
      <c r="J52">
        <f t="shared" si="1"/>
        <v>0</v>
      </c>
      <c r="K52" t="n">
        <v>8.899999618530273</v>
      </c>
      <c r="L52" t="n">
        <v>0.37779998779296875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V52">
        <f>VLOOKUP(A52,'MARGIN REQUIREMNT'!$A$3:$M$210,13,0)</f>
        <v>1.4917499999999999</v>
      </c>
    </row>
    <row r="53" spans="1:22">
      <c r="A53" t="s">
        <v>29</v>
      </c>
      <c r="B53" s="1" t="s">
        <v>234</v>
      </c>
      <c r="C53">
        <v>10</v>
      </c>
      <c r="D53" t="s">
        <v>406</v>
      </c>
      <c r="F53" t="n">
        <v>962.5</v>
      </c>
      <c r="G53" s="4">
        <v>43423</v>
      </c>
      <c r="H53" s="4">
        <v>43433</v>
      </c>
      <c r="I53">
        <f t="shared" si="0"/>
        <v>10</v>
      </c>
      <c r="J53">
        <f t="shared" si="1"/>
        <v>0</v>
      </c>
      <c r="K53" t="n">
        <v>21.100000381469727</v>
      </c>
      <c r="L53" t="n">
        <v>0.30869999527931213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V53">
        <f>VLOOKUP(A53,'MARGIN REQUIREMNT'!$A$3:$M$210,13,0)</f>
        <v>4.6681499999999998</v>
      </c>
    </row>
    <row r="54" spans="1:22">
      <c r="A54" t="s">
        <v>29</v>
      </c>
      <c r="B54" s="1" t="s">
        <v>234</v>
      </c>
      <c r="C54">
        <v>10</v>
      </c>
      <c r="D54" t="s">
        <v>407</v>
      </c>
      <c r="F54" t="n">
        <v>962.5</v>
      </c>
      <c r="G54" s="4">
        <v>43423</v>
      </c>
      <c r="H54" s="4">
        <v>43433</v>
      </c>
      <c r="I54">
        <f t="shared" si="0"/>
        <v>10</v>
      </c>
      <c r="J54">
        <f t="shared" si="1"/>
        <v>0</v>
      </c>
      <c r="K54" t="n">
        <v>19.75</v>
      </c>
      <c r="L54" t="n">
        <v>0.3675000071525574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V54">
        <f>VLOOKUP(A54,'MARGIN REQUIREMNT'!$A$3:$M$210,13,0)</f>
        <v>4.6681499999999998</v>
      </c>
    </row>
    <row r="55" spans="1:22">
      <c r="A55" t="s">
        <v>30</v>
      </c>
      <c r="B55" s="1" t="s">
        <v>235</v>
      </c>
      <c r="C55">
        <v>10</v>
      </c>
      <c r="D55" t="s">
        <v>406</v>
      </c>
      <c r="F55" t="n">
        <v>577.0</v>
      </c>
      <c r="G55" s="4">
        <v>43423</v>
      </c>
      <c r="H55" s="4">
        <v>43433</v>
      </c>
      <c r="I55">
        <f t="shared" si="0"/>
        <v>10</v>
      </c>
      <c r="J55">
        <f t="shared" si="1"/>
        <v>0</v>
      </c>
      <c r="K55" t="n">
        <v>8.350000381469727</v>
      </c>
      <c r="L55" t="n">
        <v>0.36390000581741333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V55">
        <f>VLOOKUP(A55,'MARGIN REQUIREMNT'!$A$3:$M$210,13,0)</f>
        <v>2.9755499999999997</v>
      </c>
    </row>
    <row r="56" spans="1:22">
      <c r="A56" t="s">
        <v>30</v>
      </c>
      <c r="B56" s="1" t="s">
        <v>235</v>
      </c>
      <c r="C56">
        <v>10</v>
      </c>
      <c r="D56" t="s">
        <v>407</v>
      </c>
      <c r="F56" t="n">
        <v>577.0</v>
      </c>
      <c r="G56" s="4">
        <v>43423</v>
      </c>
      <c r="H56" s="4">
        <v>43433</v>
      </c>
      <c r="I56">
        <f t="shared" si="0"/>
        <v>10</v>
      </c>
      <c r="J56">
        <f t="shared" si="1"/>
        <v>0</v>
      </c>
      <c r="K56" t="n">
        <v>20.600000381469727</v>
      </c>
      <c r="L56" t="n">
        <v>0.385699987411499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V56">
        <f>VLOOKUP(A56,'MARGIN REQUIREMNT'!$A$3:$M$210,13,0)</f>
        <v>2.9755499999999997</v>
      </c>
    </row>
    <row r="57" spans="1:22">
      <c r="A57" t="s">
        <v>31</v>
      </c>
      <c r="B57" s="1" t="s">
        <v>236</v>
      </c>
      <c r="C57">
        <v>10</v>
      </c>
      <c r="D57" t="s">
        <v>406</v>
      </c>
      <c r="F57" t="n">
        <v>329.8500061035156</v>
      </c>
      <c r="G57" s="4">
        <v>43423</v>
      </c>
      <c r="H57" s="4">
        <v>43433</v>
      </c>
      <c r="I57">
        <f t="shared" si="0"/>
        <v>10</v>
      </c>
      <c r="J57">
        <f t="shared" si="1"/>
        <v>0</v>
      </c>
      <c r="K57" t="n">
        <v>5.150000095367432</v>
      </c>
      <c r="L57" t="n">
        <v>0.43220001459121704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V57">
        <f>VLOOKUP(A57,'MARGIN REQUIREMNT'!$A$3:$M$210,13,0)</f>
        <v>1.4773499999999999</v>
      </c>
    </row>
    <row r="58" spans="1:22">
      <c r="A58" t="s">
        <v>31</v>
      </c>
      <c r="B58" s="1" t="s">
        <v>236</v>
      </c>
      <c r="C58">
        <v>10</v>
      </c>
      <c r="D58" t="s">
        <v>407</v>
      </c>
      <c r="F58" t="n">
        <v>329.8500061035156</v>
      </c>
      <c r="G58" s="4">
        <v>43423</v>
      </c>
      <c r="H58" s="4">
        <v>43433</v>
      </c>
      <c r="I58">
        <f t="shared" si="0"/>
        <v>10</v>
      </c>
      <c r="J58">
        <f t="shared" si="1"/>
        <v>0</v>
      </c>
      <c r="K58" t="n">
        <v>14.25</v>
      </c>
      <c r="L58" t="n">
        <v>0.42110002040863037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V58">
        <f>VLOOKUP(A58,'MARGIN REQUIREMNT'!$A$3:$M$210,13,0)</f>
        <v>1.4773499999999999</v>
      </c>
    </row>
    <row r="59" spans="1:22">
      <c r="A59" t="s">
        <v>32</v>
      </c>
      <c r="B59" s="1" t="s">
        <v>237</v>
      </c>
      <c r="C59">
        <v>2.5</v>
      </c>
      <c r="D59" t="s">
        <v>406</v>
      </c>
      <c r="F59" t="n">
        <v>67.4000015258789</v>
      </c>
      <c r="G59" s="4">
        <v>43423</v>
      </c>
      <c r="H59" s="4">
        <v>43433</v>
      </c>
      <c r="I59">
        <f t="shared" si="0"/>
        <v>10</v>
      </c>
      <c r="J59">
        <f t="shared" si="1"/>
        <v>0</v>
      </c>
      <c r="K59" t="n">
        <v>1.2999999523162842</v>
      </c>
      <c r="L59" t="n">
        <v>0.3002000153064728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V59">
        <f>VLOOKUP(A59,'MARGIN REQUIREMNT'!$A$3:$M$210,13,0)</f>
        <v>0.35362500000000002</v>
      </c>
    </row>
    <row r="60" spans="1:22">
      <c r="A60" t="s">
        <v>32</v>
      </c>
      <c r="B60" s="1" t="s">
        <v>237</v>
      </c>
      <c r="C60">
        <v>2.5</v>
      </c>
      <c r="D60" t="s">
        <v>407</v>
      </c>
      <c r="F60" t="n">
        <v>67.4000015258789</v>
      </c>
      <c r="G60" s="4">
        <v>43423</v>
      </c>
      <c r="H60" s="4">
        <v>43433</v>
      </c>
      <c r="I60">
        <f t="shared" si="0"/>
        <v>10</v>
      </c>
      <c r="J60">
        <f t="shared" si="1"/>
        <v>0</v>
      </c>
      <c r="K60" t="n">
        <v>1.7999999523162842</v>
      </c>
      <c r="L60" t="n">
        <v>0.4343999922275543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V60">
        <f>VLOOKUP(A60,'MARGIN REQUIREMNT'!$A$3:$M$210,13,0)</f>
        <v>0.35362500000000002</v>
      </c>
    </row>
    <row r="61" spans="1:22">
      <c r="A61" t="s">
        <v>33</v>
      </c>
      <c r="B61" s="1" t="s">
        <v>238</v>
      </c>
      <c r="C61">
        <v>10</v>
      </c>
      <c r="D61" t="s">
        <v>406</v>
      </c>
      <c r="F61" t="n">
        <v>611.5</v>
      </c>
      <c r="G61" s="4">
        <v>43423</v>
      </c>
      <c r="H61" s="4">
        <v>43433</v>
      </c>
      <c r="I61">
        <f t="shared" si="0"/>
        <v>10</v>
      </c>
      <c r="J61">
        <f t="shared" si="1"/>
        <v>0</v>
      </c>
      <c r="K61" t="n">
        <v>8.550000190734863</v>
      </c>
      <c r="L61" t="n">
        <v>0.40119999647140503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V61">
        <f>VLOOKUP(A61,'MARGIN REQUIREMNT'!$A$3:$M$210,13,0)</f>
        <v>3.095475</v>
      </c>
    </row>
    <row r="62" spans="1:22">
      <c r="A62" t="s">
        <v>33</v>
      </c>
      <c r="B62" s="1" t="s">
        <v>238</v>
      </c>
      <c r="C62">
        <v>10</v>
      </c>
      <c r="D62" t="s">
        <v>407</v>
      </c>
      <c r="F62" t="n">
        <v>611.5</v>
      </c>
      <c r="G62" s="4">
        <v>43423</v>
      </c>
      <c r="H62" s="4">
        <v>43433</v>
      </c>
      <c r="I62">
        <f t="shared" si="0"/>
        <v>10</v>
      </c>
      <c r="J62">
        <f t="shared" si="1"/>
        <v>0</v>
      </c>
      <c r="K62" t="n">
        <v>26.100000381469727</v>
      </c>
      <c r="L62" t="n">
        <v>0.41819998621940613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V62">
        <f>VLOOKUP(A62,'MARGIN REQUIREMNT'!$A$3:$M$210,13,0)</f>
        <v>3.095475</v>
      </c>
    </row>
    <row r="63" spans="1:22">
      <c r="A63" t="s">
        <v>35</v>
      </c>
      <c r="B63" s="1" t="s">
        <v>239</v>
      </c>
      <c r="C63">
        <v>10</v>
      </c>
      <c r="D63" t="s">
        <v>406</v>
      </c>
      <c r="F63" t="n">
        <v>322.0</v>
      </c>
      <c r="G63" s="4">
        <v>43423</v>
      </c>
      <c r="H63" s="4">
        <v>43433</v>
      </c>
      <c r="I63">
        <f t="shared" si="0"/>
        <v>10</v>
      </c>
      <c r="J63">
        <f t="shared" si="1"/>
        <v>0</v>
      </c>
      <c r="K63" t="n">
        <v>9.5</v>
      </c>
      <c r="L63" t="n">
        <v>0.39980000257492065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V63">
        <f>VLOOKUP(A63,'MARGIN REQUIREMNT'!$A$3:$M$210,13,0)</f>
        <v>1.98855</v>
      </c>
    </row>
    <row r="64" spans="1:22">
      <c r="A64" t="s">
        <v>35</v>
      </c>
      <c r="B64" s="1" t="s">
        <v>239</v>
      </c>
      <c r="C64">
        <v>10</v>
      </c>
      <c r="D64" t="s">
        <v>407</v>
      </c>
      <c r="F64" t="n">
        <v>322.0</v>
      </c>
      <c r="G64" s="4">
        <v>43423</v>
      </c>
      <c r="H64" s="4">
        <v>43433</v>
      </c>
      <c r="I64">
        <f t="shared" si="0"/>
        <v>10</v>
      </c>
      <c r="J64">
        <f t="shared" si="1"/>
        <v>0</v>
      </c>
      <c r="K64" t="n">
        <v>7.5</v>
      </c>
      <c r="L64" t="n">
        <v>0.43939998745918274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V64">
        <f>VLOOKUP(A64,'MARGIN REQUIREMNT'!$A$3:$M$210,13,0)</f>
        <v>1.98855</v>
      </c>
    </row>
    <row r="65" spans="1:22">
      <c r="A65" t="s">
        <v>36</v>
      </c>
      <c r="B65" s="1" t="s">
        <v>240</v>
      </c>
      <c r="C65">
        <v>100</v>
      </c>
      <c r="D65" t="s">
        <v>406</v>
      </c>
      <c r="F65" t="n">
        <v>5880.0</v>
      </c>
      <c r="G65" s="4">
        <v>43423</v>
      </c>
      <c r="H65" s="4">
        <v>43433</v>
      </c>
      <c r="I65">
        <f t="shared" si="0"/>
        <v>10</v>
      </c>
      <c r="J65">
        <f t="shared" si="1"/>
        <v>0</v>
      </c>
      <c r="K65" t="n">
        <v>52.099998474121094</v>
      </c>
      <c r="L65" t="n">
        <v>0.2574000060558319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V65">
        <f>VLOOKUP(A65,'MARGIN REQUIREMNT'!$A$3:$M$210,13,0)</f>
        <v>27.475124999999998</v>
      </c>
    </row>
    <row r="66" spans="1:22">
      <c r="A66" t="s">
        <v>36</v>
      </c>
      <c r="B66" s="1" t="s">
        <v>240</v>
      </c>
      <c r="C66">
        <v>100</v>
      </c>
      <c r="D66" t="s">
        <v>407</v>
      </c>
      <c r="F66" t="n">
        <v>5880.0</v>
      </c>
      <c r="G66" s="4">
        <v>43423</v>
      </c>
      <c r="H66" s="4">
        <v>43433</v>
      </c>
      <c r="I66">
        <f t="shared" si="0"/>
        <v>10</v>
      </c>
      <c r="J66">
        <f t="shared" si="1"/>
        <v>0</v>
      </c>
      <c r="K66" t="n">
        <v>158.0</v>
      </c>
      <c r="L66" t="n">
        <v>0.25940001010894775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V66">
        <f>VLOOKUP(A66,'MARGIN REQUIREMNT'!$A$3:$M$210,13,0)</f>
        <v>27.475124999999998</v>
      </c>
    </row>
    <row r="67" spans="1:22">
      <c r="A67" t="s">
        <v>37</v>
      </c>
      <c r="B67" s="1" t="s">
        <v>241</v>
      </c>
      <c r="C67">
        <v>10</v>
      </c>
      <c r="D67" t="s">
        <v>406</v>
      </c>
      <c r="F67" t="n">
        <v>355.20001220703125</v>
      </c>
      <c r="G67" s="4">
        <v>43423</v>
      </c>
      <c r="H67" s="4">
        <v>43433</v>
      </c>
      <c r="I67">
        <f t="shared" si="0"/>
        <v>10</v>
      </c>
      <c r="J67">
        <f t="shared" si="1"/>
        <v>0</v>
      </c>
      <c r="K67" t="n">
        <v>6.400000095367432</v>
      </c>
      <c r="L67" t="n">
        <v>0.3668999969959259</v>
      </c>
      <c r="M67">
        <f t="shared" si="2"/>
        <v>0</v>
      </c>
      <c r="N67">
        <f t="shared" si="3"/>
        <v>0</v>
      </c>
      <c r="O67">
        <f t="shared" si="4"/>
        <v>0</v>
      </c>
      <c r="P67">
        <f t="shared" si="5"/>
        <v>0</v>
      </c>
      <c r="Q67">
        <f t="shared" si="6"/>
        <v>0</v>
      </c>
      <c r="R67">
        <f t="shared" si="7"/>
        <v>0</v>
      </c>
      <c r="V67">
        <f>VLOOKUP(A67,'MARGIN REQUIREMNT'!$A$3:$M$210,13,0)</f>
        <v>1.7582249999999999</v>
      </c>
    </row>
    <row r="68" spans="1:22">
      <c r="A68" t="s">
        <v>37</v>
      </c>
      <c r="B68" s="1" t="s">
        <v>241</v>
      </c>
      <c r="C68">
        <v>10</v>
      </c>
      <c r="D68" t="s">
        <v>407</v>
      </c>
      <c r="F68" t="n">
        <v>355.20001220703125</v>
      </c>
      <c r="G68" s="4">
        <v>43423</v>
      </c>
      <c r="H68" s="4">
        <v>43433</v>
      </c>
      <c r="I68">
        <f t="shared" ref="I68:I131" si="8">H68-G68</f>
        <v>10</v>
      </c>
      <c r="J68">
        <f t="shared" ref="J68:J131" si="9">MROUND(F68,C68)</f>
        <v>0</v>
      </c>
      <c r="K68" t="n">
        <v>11.350000381469727</v>
      </c>
      <c r="L68" t="n">
        <v>0.414000004529953</v>
      </c>
      <c r="M68">
        <f t="shared" ref="M68:M131" si="10">((I68/365.25)^(1/2))*(F68*L68)</f>
        <v>0</v>
      </c>
      <c r="N68">
        <f t="shared" ref="N68:N131" si="11">IF(D68="CE",F68+M68,F68-M68)</f>
        <v>0</v>
      </c>
      <c r="O68">
        <f t="shared" ref="O68:O131" si="12">IF(D68="CE",F68+M68*2,F68-M68*2)</f>
        <v>0</v>
      </c>
      <c r="P68">
        <f t="shared" ref="P68:P131" si="13">IF(D68="CE",F68+M68*3,F68-M68*3)</f>
        <v>0</v>
      </c>
      <c r="Q68">
        <f t="shared" ref="Q68:Q131" si="14">MROUND(O68,C68)</f>
        <v>0</v>
      </c>
      <c r="R68">
        <f t="shared" ref="R68:R131" si="15">MROUND(P68,C68)</f>
        <v>0</v>
      </c>
      <c r="V68">
        <f>VLOOKUP(A68,'MARGIN REQUIREMNT'!$A$3:$M$210,13,0)</f>
        <v>1.7582249999999999</v>
      </c>
    </row>
    <row r="69" spans="1:22">
      <c r="A69" t="s">
        <v>38</v>
      </c>
      <c r="B69" s="1" t="s">
        <v>242</v>
      </c>
      <c r="C69">
        <v>10</v>
      </c>
      <c r="D69" t="s">
        <v>406</v>
      </c>
      <c r="F69" t="n">
        <v>255.8000030517578</v>
      </c>
      <c r="G69" s="4">
        <v>43423</v>
      </c>
      <c r="H69" s="4">
        <v>43433</v>
      </c>
      <c r="I69">
        <f t="shared" si="8"/>
        <v>10</v>
      </c>
      <c r="J69">
        <f t="shared" si="9"/>
        <v>0</v>
      </c>
      <c r="K69" t="n">
        <v>6.300000190734863</v>
      </c>
      <c r="L69" t="n">
        <v>0.5056000351905823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V69">
        <f>VLOOKUP(A69,'MARGIN REQUIREMNT'!$A$3:$M$210,13,0)</f>
        <v>1.4567999999999999</v>
      </c>
    </row>
    <row r="70" spans="1:22">
      <c r="A70" t="s">
        <v>38</v>
      </c>
      <c r="B70" s="1" t="s">
        <v>242</v>
      </c>
      <c r="C70">
        <v>10</v>
      </c>
      <c r="D70" t="s">
        <v>407</v>
      </c>
      <c r="F70" t="n">
        <v>255.8000030517578</v>
      </c>
      <c r="G70" s="4">
        <v>43423</v>
      </c>
      <c r="H70" s="4">
        <v>43433</v>
      </c>
      <c r="I70">
        <f t="shared" si="8"/>
        <v>10</v>
      </c>
      <c r="J70">
        <f t="shared" si="9"/>
        <v>0</v>
      </c>
      <c r="K70" t="n">
        <v>9.949999809265137</v>
      </c>
      <c r="L70" t="n">
        <v>0.49560001492500305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V70">
        <f>VLOOKUP(A70,'MARGIN REQUIREMNT'!$A$3:$M$210,13,0)</f>
        <v>1.4567999999999999</v>
      </c>
    </row>
    <row r="71" spans="1:22">
      <c r="A71" t="s">
        <v>39</v>
      </c>
      <c r="B71" s="1" t="s">
        <v>243</v>
      </c>
      <c r="C71">
        <v>5</v>
      </c>
      <c r="D71" t="s">
        <v>406</v>
      </c>
      <c r="F71" t="n">
        <v>257.25</v>
      </c>
      <c r="G71" s="4">
        <v>43423</v>
      </c>
      <c r="H71" s="4">
        <v>43433</v>
      </c>
      <c r="I71">
        <f t="shared" si="8"/>
        <v>10</v>
      </c>
      <c r="J71">
        <f t="shared" si="9"/>
        <v>0</v>
      </c>
      <c r="K71" t="n">
        <v>8.5</v>
      </c>
      <c r="L71" t="s">
        <v>436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V71">
        <f>VLOOKUP(A71,'MARGIN REQUIREMNT'!$A$3:$M$210,13,0)</f>
        <v>1.6302000000000001</v>
      </c>
    </row>
    <row r="72" spans="1:22">
      <c r="A72" t="s">
        <v>39</v>
      </c>
      <c r="B72" s="1" t="s">
        <v>243</v>
      </c>
      <c r="C72">
        <v>5</v>
      </c>
      <c r="D72" t="s">
        <v>407</v>
      </c>
      <c r="F72" t="n">
        <v>257.25</v>
      </c>
      <c r="G72" s="4">
        <v>43423</v>
      </c>
      <c r="H72" s="4">
        <v>43433</v>
      </c>
      <c r="I72">
        <f t="shared" si="8"/>
        <v>10</v>
      </c>
      <c r="J72">
        <f t="shared" si="9"/>
        <v>0</v>
      </c>
      <c r="K72" t="n">
        <v>10.649999618530273</v>
      </c>
      <c r="L72" t="s">
        <v>436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V72">
        <f>VLOOKUP(A72,'MARGIN REQUIREMNT'!$A$3:$M$210,13,0)</f>
        <v>1.6302000000000001</v>
      </c>
    </row>
    <row r="73" spans="1:22">
      <c r="A73" t="s">
        <v>40</v>
      </c>
      <c r="B73" s="1" t="s">
        <v>244</v>
      </c>
      <c r="C73">
        <v>10</v>
      </c>
      <c r="D73" t="s">
        <v>406</v>
      </c>
      <c r="F73" t="n">
        <v>479.75</v>
      </c>
      <c r="G73" s="4">
        <v>43423</v>
      </c>
      <c r="H73" s="4">
        <v>43433</v>
      </c>
      <c r="I73">
        <f t="shared" si="8"/>
        <v>10</v>
      </c>
      <c r="J73">
        <f t="shared" si="9"/>
        <v>0</v>
      </c>
      <c r="K73" t="n">
        <v>8.899999618530273</v>
      </c>
      <c r="L73" t="n">
        <v>0.4259999990463257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V73">
        <f>VLOOKUP(A73,'MARGIN REQUIREMNT'!$A$3:$M$210,13,0)</f>
        <v>2.3438249999999998</v>
      </c>
    </row>
    <row r="74" spans="1:22">
      <c r="A74" t="s">
        <v>40</v>
      </c>
      <c r="B74" s="1" t="s">
        <v>244</v>
      </c>
      <c r="C74">
        <v>10</v>
      </c>
      <c r="D74" t="s">
        <v>407</v>
      </c>
      <c r="F74" t="n">
        <v>479.75</v>
      </c>
      <c r="G74" s="4">
        <v>43423</v>
      </c>
      <c r="H74" s="4">
        <v>43433</v>
      </c>
      <c r="I74">
        <f t="shared" si="8"/>
        <v>10</v>
      </c>
      <c r="J74">
        <f t="shared" si="9"/>
        <v>0</v>
      </c>
      <c r="K74" t="n">
        <v>15.550000190734863</v>
      </c>
      <c r="L74" t="n">
        <v>0.3431999981403351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V74">
        <f>VLOOKUP(A74,'MARGIN REQUIREMNT'!$A$3:$M$210,13,0)</f>
        <v>2.3438249999999998</v>
      </c>
    </row>
    <row r="75" spans="1:22">
      <c r="A75" t="s">
        <v>41</v>
      </c>
      <c r="B75" s="1" t="s">
        <v>245</v>
      </c>
      <c r="C75">
        <v>5</v>
      </c>
      <c r="D75" t="s">
        <v>406</v>
      </c>
      <c r="F75" t="n">
        <v>153.0500030517578</v>
      </c>
      <c r="G75" s="4">
        <v>43423</v>
      </c>
      <c r="H75" s="4">
        <v>43433</v>
      </c>
      <c r="I75">
        <f t="shared" si="8"/>
        <v>10</v>
      </c>
      <c r="J75">
        <f t="shared" si="9"/>
        <v>0</v>
      </c>
      <c r="K75" t="n">
        <v>3.5</v>
      </c>
      <c r="L75" t="n">
        <v>0.17499999701976776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V75">
        <f>VLOOKUP(A75,'MARGIN REQUIREMNT'!$A$3:$M$210,13,0)</f>
        <v>0.71565000000000001</v>
      </c>
    </row>
    <row r="76" spans="1:22">
      <c r="A76" t="s">
        <v>41</v>
      </c>
      <c r="B76" s="1" t="s">
        <v>245</v>
      </c>
      <c r="C76">
        <v>5</v>
      </c>
      <c r="D76" t="s">
        <v>407</v>
      </c>
      <c r="F76" t="n">
        <v>153.0500030517578</v>
      </c>
      <c r="G76" s="4">
        <v>43423</v>
      </c>
      <c r="H76" s="4">
        <v>43433</v>
      </c>
      <c r="I76">
        <f t="shared" si="8"/>
        <v>10</v>
      </c>
      <c r="J76">
        <f t="shared" si="9"/>
        <v>0</v>
      </c>
      <c r="K76" t="n">
        <v>2.5</v>
      </c>
      <c r="L76" t="n">
        <v>0.36320000886917114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V76">
        <f>VLOOKUP(A76,'MARGIN REQUIREMNT'!$A$3:$M$210,13,0)</f>
        <v>0.71565000000000001</v>
      </c>
    </row>
    <row r="77" spans="1:22">
      <c r="A77" t="s">
        <v>42</v>
      </c>
      <c r="B77" s="1" t="s">
        <v>246</v>
      </c>
      <c r="C77">
        <v>20</v>
      </c>
      <c r="D77" t="s">
        <v>406</v>
      </c>
      <c r="F77" t="n">
        <v>1241.550048828125</v>
      </c>
      <c r="G77" s="4">
        <v>43423</v>
      </c>
      <c r="H77" s="4">
        <v>43433</v>
      </c>
      <c r="I77">
        <f t="shared" si="8"/>
        <v>10</v>
      </c>
      <c r="J77">
        <f t="shared" si="9"/>
        <v>0</v>
      </c>
      <c r="K77" t="n">
        <v>21.100000381469727</v>
      </c>
      <c r="L77" t="n">
        <v>0.35919997096061707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V77">
        <f>VLOOKUP(A77,'MARGIN REQUIREMNT'!$A$3:$M$210,13,0)</f>
        <v>5.8086754285714282</v>
      </c>
    </row>
    <row r="78" spans="1:22">
      <c r="A78" t="s">
        <v>42</v>
      </c>
      <c r="B78" s="1" t="s">
        <v>246</v>
      </c>
      <c r="C78">
        <v>20</v>
      </c>
      <c r="D78" t="s">
        <v>407</v>
      </c>
      <c r="F78" t="n">
        <v>1241.550048828125</v>
      </c>
      <c r="G78" s="4">
        <v>43423</v>
      </c>
      <c r="H78" s="4">
        <v>43433</v>
      </c>
      <c r="I78">
        <f t="shared" si="8"/>
        <v>10</v>
      </c>
      <c r="J78">
        <f t="shared" si="9"/>
        <v>0</v>
      </c>
      <c r="K78" t="n">
        <v>37.25</v>
      </c>
      <c r="L78" t="n">
        <v>0.36970001459121704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V78">
        <f>VLOOKUP(A78,'MARGIN REQUIREMNT'!$A$3:$M$210,13,0)</f>
        <v>5.8086754285714282</v>
      </c>
    </row>
    <row r="79" spans="1:22">
      <c r="A79" t="s">
        <v>43</v>
      </c>
      <c r="B79" s="1" t="s">
        <v>247</v>
      </c>
      <c r="C79">
        <v>20</v>
      </c>
      <c r="D79" t="s">
        <v>406</v>
      </c>
      <c r="F79" t="n">
        <v>896.25</v>
      </c>
      <c r="G79" s="4">
        <v>43423</v>
      </c>
      <c r="H79" s="4">
        <v>43433</v>
      </c>
      <c r="I79">
        <f t="shared" si="8"/>
        <v>10</v>
      </c>
      <c r="J79">
        <f t="shared" si="9"/>
        <v>0</v>
      </c>
      <c r="K79" t="n">
        <v>10.5</v>
      </c>
      <c r="L79" t="n">
        <v>0.33720001578330994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V79">
        <f>VLOOKUP(A79,'MARGIN REQUIREMNT'!$A$3:$M$210,13,0)</f>
        <v>4.1749025454545459</v>
      </c>
    </row>
    <row r="80" spans="1:22">
      <c r="A80" t="s">
        <v>43</v>
      </c>
      <c r="B80" s="1" t="s">
        <v>247</v>
      </c>
      <c r="C80">
        <v>20</v>
      </c>
      <c r="D80" t="s">
        <v>407</v>
      </c>
      <c r="F80" t="n">
        <v>896.25</v>
      </c>
      <c r="G80" s="4">
        <v>43423</v>
      </c>
      <c r="H80" s="4">
        <v>43433</v>
      </c>
      <c r="I80">
        <f t="shared" si="8"/>
        <v>10</v>
      </c>
      <c r="J80">
        <f t="shared" si="9"/>
        <v>0</v>
      </c>
      <c r="K80" t="n">
        <v>33.0</v>
      </c>
      <c r="L80" t="n">
        <v>0.36070001125335693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V80">
        <f>VLOOKUP(A80,'MARGIN REQUIREMNT'!$A$3:$M$210,13,0)</f>
        <v>4.1749025454545459</v>
      </c>
    </row>
    <row r="81" spans="1:22">
      <c r="A81" t="s">
        <v>44</v>
      </c>
      <c r="B81" s="1" t="s">
        <v>248</v>
      </c>
      <c r="C81">
        <v>20</v>
      </c>
      <c r="D81" t="s">
        <v>406</v>
      </c>
      <c r="F81" t="n">
        <v>680.25</v>
      </c>
      <c r="G81" s="4">
        <v>43423</v>
      </c>
      <c r="H81" s="4">
        <v>43433</v>
      </c>
      <c r="I81">
        <f t="shared" si="8"/>
        <v>10</v>
      </c>
      <c r="J81">
        <f t="shared" si="9"/>
        <v>0</v>
      </c>
      <c r="K81" t="n">
        <v>19.0</v>
      </c>
      <c r="L81" t="s">
        <v>436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V81">
        <f>VLOOKUP(A81,'MARGIN REQUIREMNT'!$A$3:$M$210,13,0)</f>
        <v>3.3848525454545451</v>
      </c>
    </row>
    <row r="82" spans="1:22">
      <c r="A82" t="s">
        <v>44</v>
      </c>
      <c r="B82" s="1" t="s">
        <v>248</v>
      </c>
      <c r="C82">
        <v>20</v>
      </c>
      <c r="D82" t="s">
        <v>407</v>
      </c>
      <c r="F82" t="n">
        <v>680.25</v>
      </c>
      <c r="G82" s="4">
        <v>43423</v>
      </c>
      <c r="H82" s="4">
        <v>43433</v>
      </c>
      <c r="I82">
        <f t="shared" si="8"/>
        <v>10</v>
      </c>
      <c r="J82">
        <f t="shared" si="9"/>
        <v>0</v>
      </c>
      <c r="K82" t="n">
        <v>13.5</v>
      </c>
      <c r="L82" t="n">
        <v>0.3393999934196472</v>
      </c>
      <c r="M82">
        <f t="shared" si="10"/>
        <v>0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V82">
        <f>VLOOKUP(A82,'MARGIN REQUIREMNT'!$A$3:$M$210,13,0)</f>
        <v>3.3848525454545451</v>
      </c>
    </row>
    <row r="83" spans="1:22">
      <c r="A83" t="s">
        <v>45</v>
      </c>
      <c r="B83" s="1" t="s">
        <v>249</v>
      </c>
      <c r="C83">
        <v>2.5</v>
      </c>
      <c r="D83" t="s">
        <v>406</v>
      </c>
      <c r="F83" t="n">
        <v>37.900001525878906</v>
      </c>
      <c r="G83" s="4">
        <v>43423</v>
      </c>
      <c r="H83" s="4">
        <v>43433</v>
      </c>
      <c r="I83">
        <f t="shared" si="8"/>
        <v>10</v>
      </c>
      <c r="J83">
        <f t="shared" si="9"/>
        <v>0</v>
      </c>
      <c r="K83" t="n">
        <v>2.200000047683716</v>
      </c>
      <c r="L83" t="n">
        <v>0.8246999979019165</v>
      </c>
      <c r="M83">
        <f t="shared" si="10"/>
        <v>0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V83">
        <f>VLOOKUP(A83,'MARGIN REQUIREMNT'!$A$3:$M$210,13,0)</f>
        <v>0.18533339999999998</v>
      </c>
    </row>
    <row r="84" spans="1:22">
      <c r="A84" t="s">
        <v>45</v>
      </c>
      <c r="B84" s="1" t="s">
        <v>249</v>
      </c>
      <c r="C84">
        <v>2.5</v>
      </c>
      <c r="D84" t="s">
        <v>407</v>
      </c>
      <c r="F84" t="n">
        <v>37.900001525878906</v>
      </c>
      <c r="G84" s="4">
        <v>43423</v>
      </c>
      <c r="H84" s="4">
        <v>43433</v>
      </c>
      <c r="I84">
        <f t="shared" si="8"/>
        <v>10</v>
      </c>
      <c r="J84">
        <f t="shared" si="9"/>
        <v>0</v>
      </c>
      <c r="K84" t="n">
        <v>1.600000023841858</v>
      </c>
      <c r="L84" t="n">
        <v>0.778700053691864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5"/>
        <v>0</v>
      </c>
      <c r="V84">
        <f>VLOOKUP(A84,'MARGIN REQUIREMNT'!$A$3:$M$210,13,0)</f>
        <v>0.18533339999999998</v>
      </c>
    </row>
    <row r="85" spans="1:22">
      <c r="A85" t="s">
        <v>48</v>
      </c>
      <c r="B85" s="1" t="s">
        <v>284</v>
      </c>
      <c r="C85">
        <v>10</v>
      </c>
      <c r="D85" t="s">
        <v>406</v>
      </c>
      <c r="F85" t="n">
        <v>520.0999755859375</v>
      </c>
      <c r="G85" s="4">
        <v>43423</v>
      </c>
      <c r="H85" s="4">
        <v>43433</v>
      </c>
      <c r="I85">
        <f t="shared" si="8"/>
        <v>10</v>
      </c>
      <c r="J85">
        <f t="shared" si="9"/>
        <v>0</v>
      </c>
      <c r="K85" t="n">
        <v>7.650000095367432</v>
      </c>
      <c r="L85" t="n">
        <v>0.3481999933719635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>
        <f t="shared" si="15"/>
        <v>0</v>
      </c>
      <c r="V85">
        <f>VLOOKUP(A85,'MARGIN REQUIREMNT'!$A$3:$M$210,13,0)</f>
        <v>2.9772750000000001</v>
      </c>
    </row>
    <row r="86" spans="1:22">
      <c r="A86" t="s">
        <v>48</v>
      </c>
      <c r="B86" s="1" t="s">
        <v>284</v>
      </c>
      <c r="C86">
        <v>10</v>
      </c>
      <c r="D86" t="s">
        <v>407</v>
      </c>
      <c r="F86" t="n">
        <v>520.0999755859375</v>
      </c>
      <c r="G86" s="4">
        <v>43423</v>
      </c>
      <c r="H86" s="4">
        <v>43433</v>
      </c>
      <c r="I86">
        <f t="shared" si="8"/>
        <v>10</v>
      </c>
      <c r="J86">
        <f t="shared" si="9"/>
        <v>0</v>
      </c>
      <c r="K86" t="n">
        <v>16.0</v>
      </c>
      <c r="L86" t="n">
        <v>0.33080002665519714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0</v>
      </c>
      <c r="V86">
        <f>VLOOKUP(A86,'MARGIN REQUIREMNT'!$A$3:$M$210,13,0)</f>
        <v>2.9772750000000001</v>
      </c>
    </row>
    <row r="87" spans="1:22">
      <c r="A87" t="s">
        <v>49</v>
      </c>
      <c r="B87" s="1" t="s">
        <v>283</v>
      </c>
      <c r="C87">
        <v>5</v>
      </c>
      <c r="D87" t="s">
        <v>406</v>
      </c>
      <c r="F87" t="n">
        <v>261.20001220703125</v>
      </c>
      <c r="G87" s="4">
        <v>43423</v>
      </c>
      <c r="H87" s="4">
        <v>43433</v>
      </c>
      <c r="I87">
        <f t="shared" si="8"/>
        <v>10</v>
      </c>
      <c r="J87">
        <f t="shared" si="9"/>
        <v>0</v>
      </c>
      <c r="K87" t="n">
        <v>2.3499999046325684</v>
      </c>
      <c r="L87" t="n">
        <v>0.23200000822544098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0</v>
      </c>
      <c r="V87">
        <f>VLOOKUP(A87,'MARGIN REQUIREMNT'!$A$3:$M$210,13,0)</f>
        <v>1.2830999999999999</v>
      </c>
    </row>
    <row r="88" spans="1:22">
      <c r="A88" t="s">
        <v>49</v>
      </c>
      <c r="B88" s="1" t="s">
        <v>283</v>
      </c>
      <c r="C88">
        <v>5</v>
      </c>
      <c r="D88" t="s">
        <v>407</v>
      </c>
      <c r="F88" t="n">
        <v>261.20001220703125</v>
      </c>
      <c r="G88" s="4">
        <v>43423</v>
      </c>
      <c r="H88" s="4">
        <v>43433</v>
      </c>
      <c r="I88">
        <f t="shared" si="8"/>
        <v>10</v>
      </c>
      <c r="J88">
        <f t="shared" si="9"/>
        <v>0</v>
      </c>
      <c r="K88" t="n">
        <v>6.550000190734863</v>
      </c>
      <c r="L88" t="n">
        <v>0.26089999079704285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  <c r="V88">
        <f>VLOOKUP(A88,'MARGIN REQUIREMNT'!$A$3:$M$210,13,0)</f>
        <v>1.2830999999999999</v>
      </c>
    </row>
    <row r="89" spans="1:22">
      <c r="A89" t="s">
        <v>50</v>
      </c>
      <c r="B89" s="1" t="s">
        <v>388</v>
      </c>
      <c r="C89">
        <v>20</v>
      </c>
      <c r="D89" t="s">
        <v>406</v>
      </c>
      <c r="F89" t="n">
        <v>1158.949951171875</v>
      </c>
      <c r="G89" s="4">
        <v>43423</v>
      </c>
      <c r="H89" s="4">
        <v>43433</v>
      </c>
      <c r="I89">
        <f t="shared" si="8"/>
        <v>10</v>
      </c>
      <c r="J89">
        <f t="shared" si="9"/>
        <v>0</v>
      </c>
      <c r="K89" t="n">
        <v>17.0</v>
      </c>
      <c r="L89" t="n">
        <v>0.22169999778270721</v>
      </c>
      <c r="M89">
        <f t="shared" si="10"/>
        <v>0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  <c r="V89">
        <f>VLOOKUP(A89,'MARGIN REQUIREMNT'!$A$3:$M$210,13,0)</f>
        <v>5.4250499999999997</v>
      </c>
    </row>
    <row r="90" spans="1:22">
      <c r="A90" t="s">
        <v>50</v>
      </c>
      <c r="B90" s="1" t="s">
        <v>388</v>
      </c>
      <c r="C90">
        <v>20</v>
      </c>
      <c r="D90" t="s">
        <v>407</v>
      </c>
      <c r="F90" t="n">
        <v>1158.949951171875</v>
      </c>
      <c r="G90" s="4">
        <v>43423</v>
      </c>
      <c r="H90" s="4">
        <v>43433</v>
      </c>
      <c r="I90">
        <f t="shared" si="8"/>
        <v>10</v>
      </c>
      <c r="J90">
        <f t="shared" si="9"/>
        <v>0</v>
      </c>
      <c r="K90" t="n">
        <v>24.0</v>
      </c>
      <c r="L90" t="n">
        <v>0.3431999981403351</v>
      </c>
      <c r="M90">
        <f t="shared" si="10"/>
        <v>0</v>
      </c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0</v>
      </c>
      <c r="V90">
        <f>VLOOKUP(A90,'MARGIN REQUIREMNT'!$A$3:$M$210,13,0)</f>
        <v>5.4250499999999997</v>
      </c>
    </row>
    <row r="91" spans="1:22">
      <c r="A91" t="s">
        <v>52</v>
      </c>
      <c r="B91" s="1" t="s">
        <v>282</v>
      </c>
      <c r="C91">
        <v>20</v>
      </c>
      <c r="D91" t="s">
        <v>406</v>
      </c>
      <c r="F91" t="n">
        <v>786.5</v>
      </c>
      <c r="G91" s="4">
        <v>43423</v>
      </c>
      <c r="H91" s="4">
        <v>43433</v>
      </c>
      <c r="I91">
        <f t="shared" si="8"/>
        <v>10</v>
      </c>
      <c r="J91">
        <f t="shared" si="9"/>
        <v>0</v>
      </c>
      <c r="K91" t="n">
        <v>24.299999237060547</v>
      </c>
      <c r="L91" t="n">
        <v>0.4041999876499176</v>
      </c>
      <c r="M91">
        <f t="shared" si="10"/>
        <v>0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  <c r="V91">
        <f>VLOOKUP(A91,'MARGIN REQUIREMNT'!$A$3:$M$210,13,0)</f>
        <v>3.770775</v>
      </c>
    </row>
    <row r="92" spans="1:22">
      <c r="A92" t="s">
        <v>52</v>
      </c>
      <c r="B92" s="1" t="s">
        <v>282</v>
      </c>
      <c r="C92">
        <v>20</v>
      </c>
      <c r="D92" t="s">
        <v>407</v>
      </c>
      <c r="F92" t="n">
        <v>786.5</v>
      </c>
      <c r="G92" s="4">
        <v>43423</v>
      </c>
      <c r="H92" s="4">
        <v>43433</v>
      </c>
      <c r="I92">
        <f t="shared" si="8"/>
        <v>10</v>
      </c>
      <c r="J92">
        <f t="shared" si="9"/>
        <v>0</v>
      </c>
      <c r="K92" t="n">
        <v>16.0</v>
      </c>
      <c r="L92" t="n">
        <v>0.4066999852657318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0</v>
      </c>
      <c r="V92">
        <f>VLOOKUP(A92,'MARGIN REQUIREMNT'!$A$3:$M$210,13,0)</f>
        <v>3.770775</v>
      </c>
    </row>
    <row r="93" spans="1:22">
      <c r="A93" t="s">
        <v>52</v>
      </c>
      <c r="B93" s="1" t="s">
        <v>282</v>
      </c>
      <c r="C93">
        <v>20</v>
      </c>
      <c r="D93" t="s">
        <v>406</v>
      </c>
      <c r="F93" t="n">
        <v>786.5</v>
      </c>
      <c r="G93" s="4">
        <v>43423</v>
      </c>
      <c r="H93" s="4">
        <v>43433</v>
      </c>
      <c r="I93">
        <f t="shared" si="8"/>
        <v>10</v>
      </c>
      <c r="J93">
        <f t="shared" si="9"/>
        <v>0</v>
      </c>
      <c r="K93" t="n">
        <v>24.299999237060547</v>
      </c>
      <c r="L93" t="n">
        <v>0.4041999876499176</v>
      </c>
      <c r="M93">
        <f t="shared" si="10"/>
        <v>0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0</v>
      </c>
      <c r="V93">
        <f>VLOOKUP(A93,'MARGIN REQUIREMNT'!$A$3:$M$210,13,0)</f>
        <v>3.770775</v>
      </c>
    </row>
    <row r="94" spans="1:22">
      <c r="A94" t="s">
        <v>52</v>
      </c>
      <c r="B94" s="1" t="s">
        <v>282</v>
      </c>
      <c r="C94">
        <v>20</v>
      </c>
      <c r="D94" t="s">
        <v>407</v>
      </c>
      <c r="F94" t="n">
        <v>786.5</v>
      </c>
      <c r="G94" s="4">
        <v>43423</v>
      </c>
      <c r="H94" s="4">
        <v>43433</v>
      </c>
      <c r="I94">
        <f t="shared" si="8"/>
        <v>10</v>
      </c>
      <c r="J94">
        <f t="shared" si="9"/>
        <v>0</v>
      </c>
      <c r="K94" t="n">
        <v>16.0</v>
      </c>
      <c r="L94" t="n">
        <v>0.4066999852657318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0</v>
      </c>
      <c r="V94">
        <f>VLOOKUP(A94,'MARGIN REQUIREMNT'!$A$3:$M$210,13,0)</f>
        <v>3.770775</v>
      </c>
    </row>
    <row r="95" spans="1:22">
      <c r="A95" t="s">
        <v>53</v>
      </c>
      <c r="B95" s="1" t="s">
        <v>353</v>
      </c>
      <c r="C95">
        <v>10</v>
      </c>
      <c r="D95" t="s">
        <v>406</v>
      </c>
      <c r="F95" t="n">
        <v>394.20001220703125</v>
      </c>
      <c r="G95" s="4">
        <v>43423</v>
      </c>
      <c r="H95" s="4">
        <v>43433</v>
      </c>
      <c r="I95">
        <f t="shared" si="8"/>
        <v>10</v>
      </c>
      <c r="J95">
        <f t="shared" si="9"/>
        <v>0</v>
      </c>
      <c r="K95" t="n">
        <v>3.1500000953674316</v>
      </c>
      <c r="L95" t="n">
        <v>0.33160001039505005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0</v>
      </c>
      <c r="V95">
        <f>VLOOKUP(A95,'MARGIN REQUIREMNT'!$A$3:$M$210,13,0)</f>
        <v>1.8105119999999999</v>
      </c>
    </row>
    <row r="96" spans="1:22">
      <c r="A96" t="s">
        <v>53</v>
      </c>
      <c r="B96" s="1" t="s">
        <v>353</v>
      </c>
      <c r="C96">
        <v>10</v>
      </c>
      <c r="D96" t="s">
        <v>407</v>
      </c>
      <c r="F96" t="n">
        <v>394.20001220703125</v>
      </c>
      <c r="G96" s="4">
        <v>43423</v>
      </c>
      <c r="H96" s="4">
        <v>43433</v>
      </c>
      <c r="I96">
        <f t="shared" si="8"/>
        <v>10</v>
      </c>
      <c r="J96">
        <f t="shared" si="9"/>
        <v>0</v>
      </c>
      <c r="K96" t="n">
        <v>18.149999618530273</v>
      </c>
      <c r="L96" t="n">
        <v>0.3522000014781952</v>
      </c>
      <c r="M96">
        <f t="shared" si="10"/>
        <v>0</v>
      </c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0</v>
      </c>
      <c r="V96">
        <f>VLOOKUP(A96,'MARGIN REQUIREMNT'!$A$3:$M$210,13,0)</f>
        <v>1.8105119999999999</v>
      </c>
    </row>
    <row r="97" spans="1:22">
      <c r="A97" t="s">
        <v>56</v>
      </c>
      <c r="B97" s="1" t="s">
        <v>288</v>
      </c>
      <c r="C97">
        <v>10</v>
      </c>
      <c r="D97" t="s">
        <v>406</v>
      </c>
      <c r="F97" t="n">
        <v>226.25</v>
      </c>
      <c r="G97" s="4">
        <v>43423</v>
      </c>
      <c r="H97" s="4">
        <v>43433</v>
      </c>
      <c r="I97">
        <f t="shared" si="8"/>
        <v>10</v>
      </c>
      <c r="J97">
        <f t="shared" si="9"/>
        <v>0</v>
      </c>
      <c r="K97" t="n">
        <v>13.949999809265137</v>
      </c>
      <c r="L97" t="n">
        <v>1.0866000652313232</v>
      </c>
      <c r="M97">
        <f t="shared" si="10"/>
        <v>0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  <c r="V97">
        <f>VLOOKUP(A97,'MARGIN REQUIREMNT'!$A$3:$M$210,13,0)</f>
        <v>3.8170511999999999</v>
      </c>
    </row>
    <row r="98" spans="1:22">
      <c r="A98" t="s">
        <v>56</v>
      </c>
      <c r="B98" s="1" t="s">
        <v>288</v>
      </c>
      <c r="C98">
        <v>10</v>
      </c>
      <c r="D98" t="s">
        <v>407</v>
      </c>
      <c r="F98" t="n">
        <v>226.25</v>
      </c>
      <c r="G98" s="4">
        <v>43423</v>
      </c>
      <c r="H98" s="4">
        <v>43433</v>
      </c>
      <c r="I98">
        <f t="shared" si="8"/>
        <v>10</v>
      </c>
      <c r="J98">
        <f t="shared" si="9"/>
        <v>0</v>
      </c>
      <c r="K98" t="n">
        <v>20.5</v>
      </c>
      <c r="L98" t="n">
        <v>1.3242000341415405</v>
      </c>
      <c r="M98">
        <f t="shared" si="10"/>
        <v>0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  <c r="V98">
        <f>VLOOKUP(A98,'MARGIN REQUIREMNT'!$A$3:$M$210,13,0)</f>
        <v>3.8170511999999999</v>
      </c>
    </row>
    <row r="99" spans="1:22">
      <c r="A99" t="s">
        <v>57</v>
      </c>
      <c r="B99" s="1" t="s">
        <v>354</v>
      </c>
      <c r="C99">
        <v>1</v>
      </c>
      <c r="D99" t="s">
        <v>406</v>
      </c>
      <c r="F99" t="n">
        <v>38.0</v>
      </c>
      <c r="G99" s="4">
        <v>43423</v>
      </c>
      <c r="H99" s="4">
        <v>43433</v>
      </c>
      <c r="I99">
        <f t="shared" si="8"/>
        <v>10</v>
      </c>
      <c r="J99">
        <f t="shared" si="9"/>
        <v>0</v>
      </c>
      <c r="K99" t="n">
        <v>0.800000011920929</v>
      </c>
      <c r="L99" t="n">
        <v>0.4975000023841858</v>
      </c>
      <c r="M99">
        <f t="shared" si="10"/>
        <v>0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V99">
        <f>VLOOKUP(A99,'MARGIN REQUIREMNT'!$A$3:$M$210,13,0)</f>
        <v>0.31769999999999998</v>
      </c>
    </row>
    <row r="100" spans="1:22">
      <c r="A100" t="s">
        <v>57</v>
      </c>
      <c r="B100" s="1" t="s">
        <v>354</v>
      </c>
      <c r="C100">
        <v>1</v>
      </c>
      <c r="D100" t="s">
        <v>407</v>
      </c>
      <c r="F100" t="n">
        <v>38.0</v>
      </c>
      <c r="G100" s="4">
        <v>43423</v>
      </c>
      <c r="H100" s="4">
        <v>43433</v>
      </c>
      <c r="I100">
        <f t="shared" si="8"/>
        <v>10</v>
      </c>
      <c r="J100">
        <f t="shared" si="9"/>
        <v>0</v>
      </c>
      <c r="K100" t="n">
        <v>1.7999999523162842</v>
      </c>
      <c r="L100" t="n">
        <v>0.5390999913215637</v>
      </c>
      <c r="M100">
        <f t="shared" si="10"/>
        <v>0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0</v>
      </c>
      <c r="V100">
        <f>VLOOKUP(A100,'MARGIN REQUIREMNT'!$A$3:$M$210,13,0)</f>
        <v>0.31769999999999998</v>
      </c>
    </row>
    <row r="101" spans="1:22">
      <c r="A101" t="s">
        <v>58</v>
      </c>
      <c r="B101" s="1" t="s">
        <v>289</v>
      </c>
      <c r="C101">
        <v>20</v>
      </c>
      <c r="D101" t="s">
        <v>406</v>
      </c>
      <c r="F101" t="n">
        <v>1534.0</v>
      </c>
      <c r="G101" s="4">
        <v>43423</v>
      </c>
      <c r="H101" s="4">
        <v>43433</v>
      </c>
      <c r="I101">
        <f t="shared" si="8"/>
        <v>10</v>
      </c>
      <c r="J101">
        <f t="shared" si="9"/>
        <v>0</v>
      </c>
      <c r="K101" t="n">
        <v>21.299999237060547</v>
      </c>
      <c r="L101" t="n">
        <v>0.32169997692108154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  <c r="V101">
        <f>VLOOKUP(A101,'MARGIN REQUIREMNT'!$A$3:$M$210,13,0)</f>
        <v>7.8866250000000004</v>
      </c>
    </row>
    <row r="102" spans="1:22">
      <c r="A102" t="s">
        <v>58</v>
      </c>
      <c r="B102" s="1" t="s">
        <v>289</v>
      </c>
      <c r="C102">
        <v>20</v>
      </c>
      <c r="D102" t="s">
        <v>407</v>
      </c>
      <c r="F102" t="n">
        <v>1534.0</v>
      </c>
      <c r="G102" s="4">
        <v>43423</v>
      </c>
      <c r="H102" s="4">
        <v>43433</v>
      </c>
      <c r="I102">
        <f t="shared" si="8"/>
        <v>10</v>
      </c>
      <c r="J102">
        <f t="shared" si="9"/>
        <v>0</v>
      </c>
      <c r="K102" t="n">
        <v>44.20000076293945</v>
      </c>
      <c r="L102" t="n">
        <v>0.3297000229358673</v>
      </c>
      <c r="M102">
        <f t="shared" si="10"/>
        <v>0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0</v>
      </c>
      <c r="V102">
        <f>VLOOKUP(A102,'MARGIN REQUIREMNT'!$A$3:$M$210,13,0)</f>
        <v>7.8866250000000004</v>
      </c>
    </row>
    <row r="103" spans="1:22">
      <c r="A103" t="s">
        <v>59</v>
      </c>
      <c r="B103" s="1" t="s">
        <v>285</v>
      </c>
      <c r="C103">
        <v>5</v>
      </c>
      <c r="D103" t="s">
        <v>406</v>
      </c>
      <c r="F103" t="n">
        <v>174.1999969482422</v>
      </c>
      <c r="G103" s="4">
        <v>43423</v>
      </c>
      <c r="H103" s="4">
        <v>43433</v>
      </c>
      <c r="I103">
        <f t="shared" si="8"/>
        <v>10</v>
      </c>
      <c r="J103">
        <f t="shared" si="9"/>
        <v>0</v>
      </c>
      <c r="K103" t="n">
        <v>4.550000190734863</v>
      </c>
      <c r="L103" t="n">
        <v>0.414900004863739</v>
      </c>
      <c r="M103">
        <f t="shared" si="10"/>
        <v>0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V103">
        <f>VLOOKUP(A103,'MARGIN REQUIREMNT'!$A$3:$M$210,13,0)</f>
        <v>0.92295000000000005</v>
      </c>
    </row>
    <row r="104" spans="1:22">
      <c r="A104" t="s">
        <v>59</v>
      </c>
      <c r="B104" s="1" t="s">
        <v>285</v>
      </c>
      <c r="C104">
        <v>5</v>
      </c>
      <c r="D104" t="s">
        <v>407</v>
      </c>
      <c r="F104" t="n">
        <v>174.1999969482422</v>
      </c>
      <c r="G104" s="4">
        <v>43423</v>
      </c>
      <c r="H104" s="4">
        <v>43433</v>
      </c>
      <c r="I104">
        <f t="shared" si="8"/>
        <v>10</v>
      </c>
      <c r="J104">
        <f t="shared" si="9"/>
        <v>0</v>
      </c>
      <c r="K104" t="n">
        <v>5.300000190734863</v>
      </c>
      <c r="L104" t="n">
        <v>0.4865000247955322</v>
      </c>
      <c r="M104">
        <f t="shared" si="10"/>
        <v>0</v>
      </c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V104">
        <f>VLOOKUP(A104,'MARGIN REQUIREMNT'!$A$3:$M$210,13,0)</f>
        <v>0.92295000000000005</v>
      </c>
    </row>
    <row r="105" spans="1:22">
      <c r="A105" t="s">
        <v>60</v>
      </c>
      <c r="B105" s="1" t="s">
        <v>281</v>
      </c>
      <c r="C105">
        <v>50</v>
      </c>
      <c r="D105" t="s">
        <v>406</v>
      </c>
      <c r="F105" t="n">
        <v>2438.25</v>
      </c>
      <c r="G105" s="4">
        <v>43423</v>
      </c>
      <c r="H105" s="4">
        <v>43433</v>
      </c>
      <c r="I105">
        <f t="shared" si="8"/>
        <v>10</v>
      </c>
      <c r="J105">
        <f t="shared" si="9"/>
        <v>0</v>
      </c>
      <c r="K105" t="n">
        <v>34.5</v>
      </c>
      <c r="L105" t="n">
        <v>0.37279999256134033</v>
      </c>
      <c r="M105">
        <f t="shared" si="10"/>
        <v>0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V105">
        <f>VLOOKUP(A105,'MARGIN REQUIREMNT'!$A$3:$M$210,13,0)</f>
        <v>11.87961</v>
      </c>
    </row>
    <row r="106" spans="1:22">
      <c r="A106" t="s">
        <v>60</v>
      </c>
      <c r="B106" s="1" t="s">
        <v>281</v>
      </c>
      <c r="C106">
        <v>50</v>
      </c>
      <c r="D106" t="s">
        <v>407</v>
      </c>
      <c r="F106" t="n">
        <v>2438.25</v>
      </c>
      <c r="G106" s="4">
        <v>43423</v>
      </c>
      <c r="H106" s="4">
        <v>43433</v>
      </c>
      <c r="I106">
        <f t="shared" si="8"/>
        <v>10</v>
      </c>
      <c r="J106">
        <f t="shared" si="9"/>
        <v>0</v>
      </c>
      <c r="K106" t="n">
        <v>89.94999694824219</v>
      </c>
      <c r="L106" t="n">
        <v>0.36160001158714294</v>
      </c>
      <c r="M106">
        <f t="shared" si="10"/>
        <v>0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V106">
        <f>VLOOKUP(A106,'MARGIN REQUIREMNT'!$A$3:$M$210,13,0)</f>
        <v>11.87961</v>
      </c>
    </row>
    <row r="107" spans="1:22">
      <c r="A107" t="s">
        <v>61</v>
      </c>
      <c r="B107" s="1" t="s">
        <v>355</v>
      </c>
      <c r="C107">
        <v>500</v>
      </c>
      <c r="D107" t="s">
        <v>406</v>
      </c>
      <c r="F107" t="n">
        <v>24550.0</v>
      </c>
      <c r="G107" s="4">
        <v>43423</v>
      </c>
      <c r="H107" s="4">
        <v>43433</v>
      </c>
      <c r="I107">
        <f t="shared" si="8"/>
        <v>10</v>
      </c>
      <c r="J107">
        <f t="shared" si="9"/>
        <v>0</v>
      </c>
      <c r="K107" t="n">
        <v>324.29998779296875</v>
      </c>
      <c r="L107" t="n">
        <v>0.31949999928474426</v>
      </c>
      <c r="M107">
        <f t="shared" si="10"/>
        <v>0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V107">
        <f>VLOOKUP(A107,'MARGIN REQUIREMNT'!$A$3:$M$210,13,0)</f>
        <v>111.15112799999999</v>
      </c>
    </row>
    <row r="108" spans="1:22">
      <c r="A108" t="s">
        <v>61</v>
      </c>
      <c r="B108" s="1" t="s">
        <v>355</v>
      </c>
      <c r="C108">
        <v>500</v>
      </c>
      <c r="D108" t="s">
        <v>407</v>
      </c>
      <c r="F108" t="n">
        <v>24550.0</v>
      </c>
      <c r="G108" s="4">
        <v>43423</v>
      </c>
      <c r="H108" s="4">
        <v>43433</v>
      </c>
      <c r="I108">
        <f t="shared" si="8"/>
        <v>10</v>
      </c>
      <c r="J108">
        <f t="shared" si="9"/>
        <v>0</v>
      </c>
      <c r="K108" t="n">
        <v>720.0</v>
      </c>
      <c r="L108" t="n">
        <v>0.33740001916885376</v>
      </c>
      <c r="M108">
        <f t="shared" si="10"/>
        <v>0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V108">
        <f>VLOOKUP(A108,'MARGIN REQUIREMNT'!$A$3:$M$210,13,0)</f>
        <v>111.15112799999999</v>
      </c>
    </row>
    <row r="109" spans="1:22">
      <c r="A109" t="s">
        <v>62</v>
      </c>
      <c r="B109" s="1" t="s">
        <v>356</v>
      </c>
      <c r="C109">
        <v>5</v>
      </c>
      <c r="D109" t="s">
        <v>406</v>
      </c>
      <c r="F109" t="n">
        <v>116.8499984741211</v>
      </c>
      <c r="G109" s="4">
        <v>43423</v>
      </c>
      <c r="H109" s="4">
        <v>43433</v>
      </c>
      <c r="I109">
        <f t="shared" si="8"/>
        <v>10</v>
      </c>
      <c r="J109">
        <f t="shared" si="9"/>
        <v>0</v>
      </c>
      <c r="K109" t="n">
        <v>4.449999809265137</v>
      </c>
      <c r="L109" t="n">
        <v>0.4513999819755554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V109">
        <f>VLOOKUP(A109,'MARGIN REQUIREMNT'!$A$3:$M$210,13,0)</f>
        <v>0.58815000000000006</v>
      </c>
    </row>
    <row r="110" spans="1:22">
      <c r="A110" t="s">
        <v>62</v>
      </c>
      <c r="B110" s="1" t="s">
        <v>356</v>
      </c>
      <c r="C110">
        <v>5</v>
      </c>
      <c r="D110" t="s">
        <v>407</v>
      </c>
      <c r="F110" t="n">
        <v>116.8499984741211</v>
      </c>
      <c r="G110" s="4">
        <v>43423</v>
      </c>
      <c r="H110" s="4">
        <v>43433</v>
      </c>
      <c r="I110">
        <f t="shared" si="8"/>
        <v>10</v>
      </c>
      <c r="J110">
        <f t="shared" si="9"/>
        <v>0</v>
      </c>
      <c r="K110" t="n">
        <v>2.5</v>
      </c>
      <c r="L110" t="n">
        <v>0.47749999165534973</v>
      </c>
      <c r="M110">
        <f t="shared" si="10"/>
        <v>0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V110">
        <f>VLOOKUP(A110,'MARGIN REQUIREMNT'!$A$3:$M$210,13,0)</f>
        <v>0.58815000000000006</v>
      </c>
    </row>
    <row r="111" spans="1:22">
      <c r="A111" t="s">
        <v>63</v>
      </c>
      <c r="B111" s="1" t="s">
        <v>250</v>
      </c>
      <c r="C111">
        <v>5</v>
      </c>
      <c r="D111" t="s">
        <v>406</v>
      </c>
      <c r="F111" t="n">
        <v>108.05000305175781</v>
      </c>
      <c r="G111" s="4">
        <v>43423</v>
      </c>
      <c r="H111" s="4">
        <v>43433</v>
      </c>
      <c r="I111">
        <f t="shared" si="8"/>
        <v>10</v>
      </c>
      <c r="J111">
        <f t="shared" si="9"/>
        <v>0</v>
      </c>
      <c r="K111" t="n">
        <v>2.8499999046325684</v>
      </c>
      <c r="L111" t="n">
        <v>0.5245000123977661</v>
      </c>
      <c r="M111">
        <f t="shared" si="10"/>
        <v>0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V111">
        <f>VLOOKUP(A111,'MARGIN REQUIREMNT'!$A$3:$M$210,13,0)</f>
        <v>1.1084213999999999</v>
      </c>
    </row>
    <row r="112" spans="1:22">
      <c r="A112" t="s">
        <v>63</v>
      </c>
      <c r="B112" s="1" t="s">
        <v>250</v>
      </c>
      <c r="C112">
        <v>2.5</v>
      </c>
      <c r="D112" t="s">
        <v>407</v>
      </c>
      <c r="F112" t="n">
        <v>108.05000305175781</v>
      </c>
      <c r="G112" s="4">
        <v>43423</v>
      </c>
      <c r="H112" s="4">
        <v>43433</v>
      </c>
      <c r="I112">
        <f t="shared" si="8"/>
        <v>10</v>
      </c>
      <c r="J112">
        <f t="shared" si="9"/>
        <v>0</v>
      </c>
      <c r="K112" t="n">
        <v>6.0</v>
      </c>
      <c r="L112" t="n">
        <v>0.5115000009536743</v>
      </c>
      <c r="M112">
        <f t="shared" si="10"/>
        <v>0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V112">
        <f>VLOOKUP(A112,'MARGIN REQUIREMNT'!$A$3:$M$210,13,0)</f>
        <v>1.1084213999999999</v>
      </c>
    </row>
    <row r="113" spans="1:22">
      <c r="A113" t="s">
        <v>63</v>
      </c>
      <c r="B113" s="1" t="s">
        <v>250</v>
      </c>
      <c r="C113">
        <v>5</v>
      </c>
      <c r="D113" t="s">
        <v>406</v>
      </c>
      <c r="F113" t="n">
        <v>108.05000305175781</v>
      </c>
      <c r="G113" s="4">
        <v>43423</v>
      </c>
      <c r="H113" s="4">
        <v>43433</v>
      </c>
      <c r="I113">
        <f t="shared" si="8"/>
        <v>10</v>
      </c>
      <c r="J113">
        <f t="shared" si="9"/>
        <v>0</v>
      </c>
      <c r="K113" t="n">
        <v>2.8499999046325684</v>
      </c>
      <c r="L113" t="n">
        <v>0.5245000123977661</v>
      </c>
      <c r="M113">
        <f t="shared" si="10"/>
        <v>0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V113">
        <f>VLOOKUP(A113,'MARGIN REQUIREMNT'!$A$3:$M$210,13,0)</f>
        <v>1.1084213999999999</v>
      </c>
    </row>
    <row r="114" spans="1:22">
      <c r="A114" t="s">
        <v>63</v>
      </c>
      <c r="B114" s="1" t="s">
        <v>250</v>
      </c>
      <c r="C114">
        <v>2.5</v>
      </c>
      <c r="D114" t="s">
        <v>407</v>
      </c>
      <c r="F114" t="n">
        <v>108.05000305175781</v>
      </c>
      <c r="G114" s="4">
        <v>43423</v>
      </c>
      <c r="H114" s="4">
        <v>43433</v>
      </c>
      <c r="I114">
        <f t="shared" si="8"/>
        <v>10</v>
      </c>
      <c r="J114">
        <f t="shared" si="9"/>
        <v>0</v>
      </c>
      <c r="K114" t="n">
        <v>6.0</v>
      </c>
      <c r="L114" t="n">
        <v>0.5115000009536743</v>
      </c>
      <c r="M114">
        <f t="shared" si="10"/>
        <v>0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V114">
        <f>VLOOKUP(A114,'MARGIN REQUIREMNT'!$A$3:$M$210,13,0)</f>
        <v>1.1084213999999999</v>
      </c>
    </row>
    <row r="115" spans="1:22">
      <c r="A115" t="s">
        <v>64</v>
      </c>
      <c r="B115" s="1" t="s">
        <v>304</v>
      </c>
      <c r="C115">
        <v>20</v>
      </c>
      <c r="D115" t="s">
        <v>406</v>
      </c>
      <c r="F115" t="n">
        <v>657.0999755859375</v>
      </c>
      <c r="G115" s="4">
        <v>43423</v>
      </c>
      <c r="H115" s="4">
        <v>43433</v>
      </c>
      <c r="I115">
        <f t="shared" si="8"/>
        <v>10</v>
      </c>
      <c r="J115">
        <f t="shared" si="9"/>
        <v>0</v>
      </c>
      <c r="K115" t="n">
        <v>9.149999618530273</v>
      </c>
      <c r="L115" t="n">
        <v>0.4225999712944031</v>
      </c>
      <c r="M115">
        <f t="shared" si="10"/>
        <v>0</v>
      </c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0</v>
      </c>
      <c r="V115">
        <f>VLOOKUP(A115,'MARGIN REQUIREMNT'!$A$3:$M$210,13,0)</f>
        <v>3.6075750000000002</v>
      </c>
    </row>
    <row r="116" spans="1:22">
      <c r="A116" t="s">
        <v>64</v>
      </c>
      <c r="B116" s="1" t="s">
        <v>304</v>
      </c>
      <c r="C116">
        <v>20</v>
      </c>
      <c r="D116" t="s">
        <v>407</v>
      </c>
      <c r="F116" t="n">
        <v>657.0999755859375</v>
      </c>
      <c r="G116" s="4">
        <v>43423</v>
      </c>
      <c r="H116" s="4">
        <v>43433</v>
      </c>
      <c r="I116">
        <f t="shared" si="8"/>
        <v>10</v>
      </c>
      <c r="J116">
        <f t="shared" si="9"/>
        <v>0</v>
      </c>
      <c r="K116" t="n">
        <v>28.100000381469727</v>
      </c>
      <c r="L116" t="n">
        <v>0.3631000220775604</v>
      </c>
      <c r="M116">
        <f t="shared" si="10"/>
        <v>0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0</v>
      </c>
      <c r="V116">
        <f>VLOOKUP(A116,'MARGIN REQUIREMNT'!$A$3:$M$210,13,0)</f>
        <v>3.6075750000000002</v>
      </c>
    </row>
    <row r="117" spans="1:22">
      <c r="A117" t="s">
        <v>65</v>
      </c>
      <c r="B117" s="1" t="s">
        <v>389</v>
      </c>
      <c r="C117">
        <v>5</v>
      </c>
      <c r="D117" t="s">
        <v>406</v>
      </c>
      <c r="F117" t="n">
        <v>241.0</v>
      </c>
      <c r="G117" s="4">
        <v>43423</v>
      </c>
      <c r="H117" s="4">
        <v>43433</v>
      </c>
      <c r="I117">
        <f t="shared" si="8"/>
        <v>10</v>
      </c>
      <c r="J117">
        <f t="shared" si="9"/>
        <v>0</v>
      </c>
      <c r="K117" t="n">
        <v>3.6500000953674316</v>
      </c>
      <c r="L117" t="n">
        <v>0.2784999907016754</v>
      </c>
      <c r="M117">
        <f t="shared" si="10"/>
        <v>0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V117">
        <f>VLOOKUP(A117,'MARGIN REQUIREMNT'!$A$3:$M$210,13,0)</f>
        <v>1.2395999999999998</v>
      </c>
    </row>
    <row r="118" spans="1:22">
      <c r="A118" t="s">
        <v>65</v>
      </c>
      <c r="B118" s="1" t="s">
        <v>389</v>
      </c>
      <c r="C118">
        <v>5</v>
      </c>
      <c r="D118" t="s">
        <v>407</v>
      </c>
      <c r="F118" t="n">
        <v>241.0</v>
      </c>
      <c r="G118" s="4">
        <v>43423</v>
      </c>
      <c r="H118" s="4">
        <v>43433</v>
      </c>
      <c r="I118">
        <f t="shared" si="8"/>
        <v>10</v>
      </c>
      <c r="J118">
        <f t="shared" si="9"/>
        <v>0</v>
      </c>
      <c r="K118" t="n">
        <v>7.449999809265137</v>
      </c>
      <c r="L118" t="n">
        <v>0.47200000286102295</v>
      </c>
      <c r="M118">
        <f t="shared" si="10"/>
        <v>0</v>
      </c>
      <c r="N118">
        <f t="shared" si="11"/>
        <v>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0</v>
      </c>
      <c r="V118">
        <f>VLOOKUP(A118,'MARGIN REQUIREMNT'!$A$3:$M$210,13,0)</f>
        <v>1.2395999999999998</v>
      </c>
    </row>
    <row r="119" spans="1:22">
      <c r="A119" t="s">
        <v>66</v>
      </c>
      <c r="B119" s="1" t="s">
        <v>293</v>
      </c>
      <c r="C119">
        <v>5</v>
      </c>
      <c r="D119" t="s">
        <v>406</v>
      </c>
      <c r="F119" t="n">
        <v>81.0</v>
      </c>
      <c r="G119" s="4">
        <v>43423</v>
      </c>
      <c r="H119" s="4">
        <v>43433</v>
      </c>
      <c r="I119">
        <f t="shared" si="8"/>
        <v>10</v>
      </c>
      <c r="J119">
        <f t="shared" si="9"/>
        <v>0</v>
      </c>
      <c r="K119" t="n">
        <v>1.9500000476837158</v>
      </c>
      <c r="L119" t="n">
        <v>0.19620001316070557</v>
      </c>
      <c r="M119">
        <f t="shared" si="10"/>
        <v>0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0</v>
      </c>
      <c r="V119">
        <f>VLOOKUP(A119,'MARGIN REQUIREMNT'!$A$3:$M$210,13,0)</f>
        <v>0.40387499999999998</v>
      </c>
    </row>
    <row r="120" spans="1:22">
      <c r="A120" t="s">
        <v>66</v>
      </c>
      <c r="B120" s="1" t="s">
        <v>293</v>
      </c>
      <c r="C120">
        <v>5</v>
      </c>
      <c r="D120" t="s">
        <v>407</v>
      </c>
      <c r="F120" t="n">
        <v>81.0</v>
      </c>
      <c r="G120" s="4">
        <v>43423</v>
      </c>
      <c r="H120" s="4">
        <v>43433</v>
      </c>
      <c r="I120">
        <f t="shared" si="8"/>
        <v>10</v>
      </c>
      <c r="J120">
        <f t="shared" si="9"/>
        <v>0</v>
      </c>
      <c r="K120" t="n">
        <v>2.0</v>
      </c>
      <c r="L120" t="n">
        <v>0.567799985408783</v>
      </c>
      <c r="M120">
        <f t="shared" si="10"/>
        <v>0</v>
      </c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>
        <f t="shared" si="15"/>
        <v>0</v>
      </c>
      <c r="V120">
        <f>VLOOKUP(A120,'MARGIN REQUIREMNT'!$A$3:$M$210,13,0)</f>
        <v>0.40387499999999998</v>
      </c>
    </row>
    <row r="121" spans="1:22">
      <c r="A121" t="s">
        <v>67</v>
      </c>
      <c r="B121" s="1" t="s">
        <v>357</v>
      </c>
      <c r="C121">
        <v>10</v>
      </c>
      <c r="D121" t="s">
        <v>406</v>
      </c>
      <c r="F121" t="n">
        <v>344.04998779296875</v>
      </c>
      <c r="G121" s="4">
        <v>43423</v>
      </c>
      <c r="H121" s="4">
        <v>43433</v>
      </c>
      <c r="I121">
        <f t="shared" si="8"/>
        <v>10</v>
      </c>
      <c r="J121">
        <f t="shared" si="9"/>
        <v>0</v>
      </c>
      <c r="K121" t="n">
        <v>16.299999237060547</v>
      </c>
      <c r="L121" t="n">
        <v>0.2963999807834625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0</v>
      </c>
      <c r="V121">
        <f>VLOOKUP(A121,'MARGIN REQUIREMNT'!$A$3:$M$210,13,0)</f>
        <v>1.8127505061867266</v>
      </c>
    </row>
    <row r="122" spans="1:22">
      <c r="A122" t="s">
        <v>67</v>
      </c>
      <c r="B122" s="1" t="s">
        <v>357</v>
      </c>
      <c r="C122">
        <v>10</v>
      </c>
      <c r="D122" t="s">
        <v>407</v>
      </c>
      <c r="F122" t="n">
        <v>344.04998779296875</v>
      </c>
      <c r="G122" s="4">
        <v>43423</v>
      </c>
      <c r="H122" s="4">
        <v>43433</v>
      </c>
      <c r="I122">
        <f t="shared" si="8"/>
        <v>10</v>
      </c>
      <c r="J122">
        <f t="shared" si="9"/>
        <v>0</v>
      </c>
      <c r="K122" t="n">
        <v>2.4000000953674316</v>
      </c>
      <c r="L122" t="n">
        <v>0.3813000023365021</v>
      </c>
      <c r="M122">
        <f t="shared" si="10"/>
        <v>0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0</v>
      </c>
      <c r="V122">
        <f>VLOOKUP(A122,'MARGIN REQUIREMNT'!$A$3:$M$210,13,0)</f>
        <v>1.8127505061867266</v>
      </c>
    </row>
    <row r="123" spans="1:22">
      <c r="A123" t="s">
        <v>68</v>
      </c>
      <c r="B123" s="1" t="s">
        <v>280</v>
      </c>
      <c r="C123">
        <v>10</v>
      </c>
      <c r="D123" t="s">
        <v>406</v>
      </c>
      <c r="F123" t="n">
        <v>634.0499877929688</v>
      </c>
      <c r="G123" s="4">
        <v>43423</v>
      </c>
      <c r="H123" s="4">
        <v>43433</v>
      </c>
      <c r="I123">
        <f t="shared" si="8"/>
        <v>10</v>
      </c>
      <c r="J123">
        <f t="shared" si="9"/>
        <v>0</v>
      </c>
      <c r="K123" t="n">
        <v>6.949999809265137</v>
      </c>
      <c r="L123" t="n">
        <v>0.320499986410141</v>
      </c>
      <c r="M123">
        <f t="shared" si="10"/>
        <v>0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V123">
        <f>VLOOKUP(A123,'MARGIN REQUIREMNT'!$A$3:$M$210,13,0)</f>
        <v>3.0690749999999998</v>
      </c>
    </row>
    <row r="124" spans="1:22">
      <c r="A124" t="s">
        <v>68</v>
      </c>
      <c r="B124" s="1" t="s">
        <v>280</v>
      </c>
      <c r="C124">
        <v>10</v>
      </c>
      <c r="D124" t="s">
        <v>407</v>
      </c>
      <c r="F124" t="n">
        <v>634.0499877929688</v>
      </c>
      <c r="G124" s="4">
        <v>43423</v>
      </c>
      <c r="H124" s="4">
        <v>43433</v>
      </c>
      <c r="I124">
        <f t="shared" si="8"/>
        <v>10</v>
      </c>
      <c r="J124">
        <f t="shared" si="9"/>
        <v>0</v>
      </c>
      <c r="K124" t="n">
        <v>20.850000381469727</v>
      </c>
      <c r="L124" t="n">
        <v>0.30809998512268066</v>
      </c>
      <c r="M124">
        <f t="shared" si="10"/>
        <v>0</v>
      </c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0</v>
      </c>
      <c r="V124">
        <f>VLOOKUP(A124,'MARGIN REQUIREMNT'!$A$3:$M$210,13,0)</f>
        <v>3.0690749999999998</v>
      </c>
    </row>
    <row r="125" spans="1:22">
      <c r="A125" t="s">
        <v>68</v>
      </c>
      <c r="B125" s="1" t="s">
        <v>280</v>
      </c>
      <c r="C125">
        <v>10</v>
      </c>
      <c r="D125" t="s">
        <v>406</v>
      </c>
      <c r="F125" t="n">
        <v>634.0499877929688</v>
      </c>
      <c r="G125" s="4">
        <v>43423</v>
      </c>
      <c r="H125" s="4">
        <v>43433</v>
      </c>
      <c r="I125">
        <f t="shared" si="8"/>
        <v>10</v>
      </c>
      <c r="J125">
        <f t="shared" si="9"/>
        <v>0</v>
      </c>
      <c r="K125" t="n">
        <v>6.949999809265137</v>
      </c>
      <c r="L125" t="n">
        <v>0.320499986410141</v>
      </c>
      <c r="M125">
        <f t="shared" si="10"/>
        <v>0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V125">
        <f>VLOOKUP(A125,'MARGIN REQUIREMNT'!$A$3:$M$210,13,0)</f>
        <v>3.0690749999999998</v>
      </c>
    </row>
    <row r="126" spans="1:22">
      <c r="A126" t="s">
        <v>68</v>
      </c>
      <c r="B126" s="1" t="s">
        <v>280</v>
      </c>
      <c r="C126">
        <v>10</v>
      </c>
      <c r="D126" t="s">
        <v>407</v>
      </c>
      <c r="F126" t="n">
        <v>634.0499877929688</v>
      </c>
      <c r="G126" s="4">
        <v>43423</v>
      </c>
      <c r="H126" s="4">
        <v>43433</v>
      </c>
      <c r="I126">
        <f t="shared" si="8"/>
        <v>10</v>
      </c>
      <c r="J126">
        <f t="shared" si="9"/>
        <v>0</v>
      </c>
      <c r="K126" t="n">
        <v>20.850000381469727</v>
      </c>
      <c r="L126" t="n">
        <v>0.30809998512268066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V126">
        <f>VLOOKUP(A126,'MARGIN REQUIREMNT'!$A$3:$M$210,13,0)</f>
        <v>3.0690749999999998</v>
      </c>
    </row>
    <row r="127" spans="1:22">
      <c r="A127" t="s">
        <v>69</v>
      </c>
      <c r="B127" s="1" t="s">
        <v>358</v>
      </c>
      <c r="C127">
        <v>1</v>
      </c>
      <c r="D127" t="s">
        <v>406</v>
      </c>
      <c r="F127" t="n">
        <v>16.25</v>
      </c>
      <c r="G127" s="4">
        <v>43423</v>
      </c>
      <c r="H127" s="4">
        <v>43433</v>
      </c>
      <c r="I127">
        <f t="shared" si="8"/>
        <v>10</v>
      </c>
      <c r="J127">
        <f t="shared" si="9"/>
        <v>0</v>
      </c>
      <c r="K127" t="n">
        <v>0.25</v>
      </c>
      <c r="L127" t="n">
        <v>0.5102999806404114</v>
      </c>
      <c r="M127">
        <f t="shared" si="10"/>
        <v>0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V127">
        <f>VLOOKUP(A127,'MARGIN REQUIREMNT'!$A$3:$M$210,13,0)</f>
        <v>8.3099999999999993E-2</v>
      </c>
    </row>
    <row r="128" spans="1:22">
      <c r="A128" t="s">
        <v>69</v>
      </c>
      <c r="B128" s="1" t="s">
        <v>358</v>
      </c>
      <c r="C128">
        <v>1</v>
      </c>
      <c r="D128" t="s">
        <v>407</v>
      </c>
      <c r="F128" t="n">
        <v>16.25</v>
      </c>
      <c r="G128" s="4">
        <v>43423</v>
      </c>
      <c r="H128" s="4">
        <v>43433</v>
      </c>
      <c r="I128">
        <f t="shared" si="8"/>
        <v>10</v>
      </c>
      <c r="J128">
        <f t="shared" si="9"/>
        <v>0</v>
      </c>
      <c r="K128" t="n">
        <v>0.8500000238418579</v>
      </c>
      <c r="L128" t="n">
        <v>0.384799987077713</v>
      </c>
      <c r="M128">
        <f t="shared" si="10"/>
        <v>0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V128">
        <f>VLOOKUP(A128,'MARGIN REQUIREMNT'!$A$3:$M$210,13,0)</f>
        <v>8.3099999999999993E-2</v>
      </c>
    </row>
    <row r="129" spans="1:22">
      <c r="A129" t="s">
        <v>70</v>
      </c>
      <c r="B129" s="1" t="s">
        <v>359</v>
      </c>
      <c r="C129">
        <v>20</v>
      </c>
      <c r="D129" t="s">
        <v>406</v>
      </c>
      <c r="F129" t="n">
        <v>846.5</v>
      </c>
      <c r="G129" s="4">
        <v>43423</v>
      </c>
      <c r="H129" s="4">
        <v>43433</v>
      </c>
      <c r="I129">
        <f t="shared" si="8"/>
        <v>10</v>
      </c>
      <c r="J129">
        <f t="shared" si="9"/>
        <v>0</v>
      </c>
      <c r="K129" t="n">
        <v>31.350000381469727</v>
      </c>
      <c r="L129" t="n">
        <v>0.6888999938964844</v>
      </c>
      <c r="M129">
        <f t="shared" si="10"/>
        <v>0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V129">
        <f>VLOOKUP(A129,'MARGIN REQUIREMNT'!$A$3:$M$210,13,0)</f>
        <v>3.8831250000000002</v>
      </c>
    </row>
    <row r="130" spans="1:22">
      <c r="A130" t="s">
        <v>70</v>
      </c>
      <c r="B130" s="1" t="s">
        <v>359</v>
      </c>
      <c r="C130">
        <v>20</v>
      </c>
      <c r="D130" t="s">
        <v>407</v>
      </c>
      <c r="F130" t="n">
        <v>846.5</v>
      </c>
      <c r="G130" s="4">
        <v>43423</v>
      </c>
      <c r="H130" s="4">
        <v>43433</v>
      </c>
      <c r="I130">
        <f t="shared" si="8"/>
        <v>10</v>
      </c>
      <c r="J130">
        <f t="shared" si="9"/>
        <v>0</v>
      </c>
      <c r="K130" t="n">
        <v>26.950000762939453</v>
      </c>
      <c r="L130" t="s">
        <v>436</v>
      </c>
      <c r="M130">
        <f t="shared" si="10"/>
        <v>0</v>
      </c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>
        <f t="shared" si="15"/>
        <v>0</v>
      </c>
      <c r="V130">
        <f>VLOOKUP(A130,'MARGIN REQUIREMNT'!$A$3:$M$210,13,0)</f>
        <v>3.8831250000000002</v>
      </c>
    </row>
    <row r="131" spans="1:22">
      <c r="A131" t="s">
        <v>71</v>
      </c>
      <c r="B131" s="1" t="s">
        <v>360</v>
      </c>
      <c r="C131">
        <v>20</v>
      </c>
      <c r="D131" t="s">
        <v>406</v>
      </c>
      <c r="F131" t="n">
        <v>707.0</v>
      </c>
      <c r="G131" s="4">
        <v>43423</v>
      </c>
      <c r="H131" s="4">
        <v>43433</v>
      </c>
      <c r="I131">
        <f t="shared" si="8"/>
        <v>10</v>
      </c>
      <c r="J131">
        <f t="shared" si="9"/>
        <v>0</v>
      </c>
      <c r="K131" t="n">
        <v>9.5</v>
      </c>
      <c r="L131" t="n">
        <v>0.335999995470047</v>
      </c>
      <c r="M131">
        <f t="shared" si="10"/>
        <v>0</v>
      </c>
      <c r="N131">
        <f t="shared" si="11"/>
        <v>0</v>
      </c>
      <c r="O131">
        <f t="shared" si="12"/>
        <v>0</v>
      </c>
      <c r="P131">
        <f t="shared" si="13"/>
        <v>0</v>
      </c>
      <c r="Q131">
        <f t="shared" si="14"/>
        <v>0</v>
      </c>
      <c r="R131">
        <f t="shared" si="15"/>
        <v>0</v>
      </c>
      <c r="V131">
        <f>VLOOKUP(A131,'MARGIN REQUIREMNT'!$A$3:$M$210,13,0)</f>
        <v>3.4978500000000001</v>
      </c>
    </row>
    <row r="132" spans="1:22">
      <c r="A132" t="s">
        <v>71</v>
      </c>
      <c r="B132" s="1" t="s">
        <v>360</v>
      </c>
      <c r="C132">
        <v>20</v>
      </c>
      <c r="D132" t="s">
        <v>407</v>
      </c>
      <c r="F132" t="n">
        <v>707.0</v>
      </c>
      <c r="G132" s="4">
        <v>43423</v>
      </c>
      <c r="H132" s="4">
        <v>43433</v>
      </c>
      <c r="I132">
        <f t="shared" ref="I132:I195" si="16">H132-G132</f>
        <v>10</v>
      </c>
      <c r="J132">
        <f t="shared" ref="J132:J195" si="17">MROUND(F132,C132)</f>
        <v>0</v>
      </c>
      <c r="K132" t="n">
        <v>17.549999237060547</v>
      </c>
      <c r="L132" t="n">
        <v>0.24729999899864197</v>
      </c>
      <c r="M132">
        <f t="shared" ref="M132:M195" si="18">((I132/365.25)^(1/2))*(F132*L132)</f>
        <v>0</v>
      </c>
      <c r="N132">
        <f t="shared" ref="N132:N195" si="19">IF(D132="CE",F132+M132,F132-M132)</f>
        <v>0</v>
      </c>
      <c r="O132">
        <f t="shared" ref="O132:O195" si="20">IF(D132="CE",F132+M132*2,F132-M132*2)</f>
        <v>0</v>
      </c>
      <c r="P132">
        <f t="shared" ref="P132:P195" si="21">IF(D132="CE",F132+M132*3,F132-M132*3)</f>
        <v>0</v>
      </c>
      <c r="Q132">
        <f t="shared" ref="Q132:Q195" si="22">MROUND(O132,C132)</f>
        <v>0</v>
      </c>
      <c r="R132">
        <f t="shared" ref="R132:R195" si="23">MROUND(P132,C132)</f>
        <v>0</v>
      </c>
      <c r="V132">
        <f>VLOOKUP(A132,'MARGIN REQUIREMNT'!$A$3:$M$210,13,0)</f>
        <v>3.4978500000000001</v>
      </c>
    </row>
    <row r="133" spans="1:22">
      <c r="A133" t="s">
        <v>72</v>
      </c>
      <c r="B133" s="1" t="s">
        <v>287</v>
      </c>
      <c r="C133">
        <v>10</v>
      </c>
      <c r="D133" t="s">
        <v>406</v>
      </c>
      <c r="F133" t="n">
        <v>526.0</v>
      </c>
      <c r="G133" s="4">
        <v>43423</v>
      </c>
      <c r="H133" s="4">
        <v>43433</v>
      </c>
      <c r="I133">
        <f t="shared" si="16"/>
        <v>10</v>
      </c>
      <c r="J133">
        <f t="shared" si="17"/>
        <v>0</v>
      </c>
      <c r="K133" t="n">
        <v>13.149999618530273</v>
      </c>
      <c r="L133" t="n">
        <v>0.27649998664855957</v>
      </c>
      <c r="M133">
        <f t="shared" si="18"/>
        <v>0</v>
      </c>
      <c r="N133">
        <f t="shared" si="19"/>
        <v>0</v>
      </c>
      <c r="O133">
        <f t="shared" si="20"/>
        <v>0</v>
      </c>
      <c r="P133">
        <f t="shared" si="21"/>
        <v>0</v>
      </c>
      <c r="Q133">
        <f t="shared" si="22"/>
        <v>0</v>
      </c>
      <c r="R133">
        <f t="shared" si="23"/>
        <v>0</v>
      </c>
      <c r="V133">
        <f>VLOOKUP(A133,'MARGIN REQUIREMNT'!$A$3:$M$210,13,0)</f>
        <v>2.34165</v>
      </c>
    </row>
    <row r="134" spans="1:22">
      <c r="A134" t="s">
        <v>72</v>
      </c>
      <c r="B134" s="1" t="s">
        <v>287</v>
      </c>
      <c r="C134">
        <v>10</v>
      </c>
      <c r="D134" t="s">
        <v>407</v>
      </c>
      <c r="F134" t="n">
        <v>526.0</v>
      </c>
      <c r="G134" s="4">
        <v>43423</v>
      </c>
      <c r="H134" s="4">
        <v>43433</v>
      </c>
      <c r="I134">
        <f t="shared" si="16"/>
        <v>10</v>
      </c>
      <c r="J134">
        <f t="shared" si="17"/>
        <v>0</v>
      </c>
      <c r="K134" t="n">
        <v>11.100000381469727</v>
      </c>
      <c r="L134" t="n">
        <v>0.4416999816894531</v>
      </c>
      <c r="M134">
        <f t="shared" si="18"/>
        <v>0</v>
      </c>
      <c r="N134">
        <f t="shared" si="19"/>
        <v>0</v>
      </c>
      <c r="O134">
        <f t="shared" si="20"/>
        <v>0</v>
      </c>
      <c r="P134">
        <f t="shared" si="21"/>
        <v>0</v>
      </c>
      <c r="Q134">
        <f t="shared" si="22"/>
        <v>0</v>
      </c>
      <c r="R134">
        <f t="shared" si="23"/>
        <v>0</v>
      </c>
      <c r="V134">
        <f>VLOOKUP(A134,'MARGIN REQUIREMNT'!$A$3:$M$210,13,0)</f>
        <v>2.34165</v>
      </c>
    </row>
    <row r="135" spans="1:22">
      <c r="A135" t="s">
        <v>73</v>
      </c>
      <c r="B135" s="1" t="s">
        <v>286</v>
      </c>
      <c r="C135">
        <v>5</v>
      </c>
      <c r="D135" t="s">
        <v>406</v>
      </c>
      <c r="F135" t="n">
        <v>97.5</v>
      </c>
      <c r="G135" s="4">
        <v>43423</v>
      </c>
      <c r="H135" s="4">
        <v>43433</v>
      </c>
      <c r="I135">
        <f t="shared" si="16"/>
        <v>10</v>
      </c>
      <c r="J135">
        <f t="shared" si="17"/>
        <v>0</v>
      </c>
      <c r="K135" t="n">
        <v>0.949999988079071</v>
      </c>
      <c r="L135" t="n">
        <v>0.539900004863739</v>
      </c>
      <c r="M135">
        <f t="shared" si="18"/>
        <v>0</v>
      </c>
      <c r="N135">
        <f t="shared" si="19"/>
        <v>0</v>
      </c>
      <c r="O135">
        <f t="shared" si="20"/>
        <v>0</v>
      </c>
      <c r="P135">
        <f t="shared" si="21"/>
        <v>0</v>
      </c>
      <c r="Q135">
        <f t="shared" si="22"/>
        <v>0</v>
      </c>
      <c r="R135">
        <f t="shared" si="23"/>
        <v>0</v>
      </c>
      <c r="V135">
        <f>VLOOKUP(A135,'MARGIN REQUIREMNT'!$A$3:$M$210,13,0)</f>
        <v>0.52885739999999992</v>
      </c>
    </row>
    <row r="136" spans="1:22">
      <c r="A136" t="s">
        <v>73</v>
      </c>
      <c r="B136" s="1" t="s">
        <v>286</v>
      </c>
      <c r="C136">
        <v>5</v>
      </c>
      <c r="D136" t="s">
        <v>407</v>
      </c>
      <c r="F136" t="n">
        <v>97.5</v>
      </c>
      <c r="G136" s="4">
        <v>43423</v>
      </c>
      <c r="H136" s="4">
        <v>43433</v>
      </c>
      <c r="I136">
        <f t="shared" si="16"/>
        <v>10</v>
      </c>
      <c r="J136">
        <f t="shared" si="17"/>
        <v>0</v>
      </c>
      <c r="K136" t="n">
        <v>4.650000095367432</v>
      </c>
      <c r="L136" t="s">
        <v>436</v>
      </c>
      <c r="M136">
        <f t="shared" si="18"/>
        <v>0</v>
      </c>
      <c r="N136">
        <f t="shared" si="19"/>
        <v>0</v>
      </c>
      <c r="O136">
        <f t="shared" si="20"/>
        <v>0</v>
      </c>
      <c r="P136">
        <f t="shared" si="21"/>
        <v>0</v>
      </c>
      <c r="Q136">
        <f t="shared" si="22"/>
        <v>0</v>
      </c>
      <c r="R136">
        <f t="shared" si="23"/>
        <v>0</v>
      </c>
      <c r="V136">
        <f>VLOOKUP(A136,'MARGIN REQUIREMNT'!$A$3:$M$210,13,0)</f>
        <v>0.52885739999999992</v>
      </c>
    </row>
    <row r="137" spans="1:22">
      <c r="A137" t="s">
        <v>74</v>
      </c>
      <c r="B137" s="1" t="s">
        <v>292</v>
      </c>
      <c r="C137">
        <v>20</v>
      </c>
      <c r="D137" t="s">
        <v>406</v>
      </c>
      <c r="F137" t="n">
        <v>837.5</v>
      </c>
      <c r="G137" s="4">
        <v>43423</v>
      </c>
      <c r="H137" s="4">
        <v>43433</v>
      </c>
      <c r="I137">
        <f t="shared" si="16"/>
        <v>10</v>
      </c>
      <c r="J137">
        <f t="shared" si="17"/>
        <v>0</v>
      </c>
      <c r="K137" t="n">
        <v>17.0</v>
      </c>
      <c r="L137" t="n">
        <v>0.3281000256538391</v>
      </c>
      <c r="M137">
        <f t="shared" si="18"/>
        <v>0</v>
      </c>
      <c r="N137">
        <f t="shared" si="19"/>
        <v>0</v>
      </c>
      <c r="O137">
        <f t="shared" si="20"/>
        <v>0</v>
      </c>
      <c r="P137">
        <f t="shared" si="21"/>
        <v>0</v>
      </c>
      <c r="Q137">
        <f t="shared" si="22"/>
        <v>0</v>
      </c>
      <c r="R137">
        <f t="shared" si="23"/>
        <v>0</v>
      </c>
      <c r="V137">
        <f>VLOOKUP(A137,'MARGIN REQUIREMNT'!$A$3:$M$210,13,0)</f>
        <v>4.1570251999999996</v>
      </c>
    </row>
    <row r="138" spans="1:22">
      <c r="A138" t="s">
        <v>74</v>
      </c>
      <c r="B138" s="1" t="s">
        <v>292</v>
      </c>
      <c r="C138">
        <v>20</v>
      </c>
      <c r="D138" t="s">
        <v>407</v>
      </c>
      <c r="F138" t="n">
        <v>837.5</v>
      </c>
      <c r="G138" s="4">
        <v>43423</v>
      </c>
      <c r="H138" s="4">
        <v>43433</v>
      </c>
      <c r="I138">
        <f t="shared" si="16"/>
        <v>10</v>
      </c>
      <c r="J138">
        <f t="shared" si="17"/>
        <v>0</v>
      </c>
      <c r="K138" t="n">
        <v>17.100000381469727</v>
      </c>
      <c r="L138" t="n">
        <v>0.3131999969482422</v>
      </c>
      <c r="M138">
        <f t="shared" si="18"/>
        <v>0</v>
      </c>
      <c r="N138">
        <f t="shared" si="19"/>
        <v>0</v>
      </c>
      <c r="O138">
        <f t="shared" si="20"/>
        <v>0</v>
      </c>
      <c r="P138">
        <f t="shared" si="21"/>
        <v>0</v>
      </c>
      <c r="Q138">
        <f t="shared" si="22"/>
        <v>0</v>
      </c>
      <c r="R138">
        <f t="shared" si="23"/>
        <v>0</v>
      </c>
      <c r="V138">
        <f>VLOOKUP(A138,'MARGIN REQUIREMNT'!$A$3:$M$210,13,0)</f>
        <v>4.1570251999999996</v>
      </c>
    </row>
    <row r="139" spans="1:22">
      <c r="A139" t="s">
        <v>75</v>
      </c>
      <c r="B139" s="1" t="s">
        <v>361</v>
      </c>
      <c r="C139">
        <v>5</v>
      </c>
      <c r="D139" t="s">
        <v>406</v>
      </c>
      <c r="F139" t="n">
        <v>103.5</v>
      </c>
      <c r="G139" s="4">
        <v>43423</v>
      </c>
      <c r="H139" s="4">
        <v>43433</v>
      </c>
      <c r="I139">
        <f t="shared" si="16"/>
        <v>10</v>
      </c>
      <c r="J139">
        <f t="shared" si="17"/>
        <v>0</v>
      </c>
      <c r="K139" t="n">
        <v>1.0</v>
      </c>
      <c r="L139" t="n">
        <v>0.47839999198913574</v>
      </c>
      <c r="M139">
        <f t="shared" si="18"/>
        <v>0</v>
      </c>
      <c r="N139">
        <f t="shared" si="19"/>
        <v>0</v>
      </c>
      <c r="O139">
        <f t="shared" si="20"/>
        <v>0</v>
      </c>
      <c r="P139">
        <f t="shared" si="21"/>
        <v>0</v>
      </c>
      <c r="Q139">
        <f t="shared" si="22"/>
        <v>0</v>
      </c>
      <c r="R139">
        <f t="shared" si="23"/>
        <v>0</v>
      </c>
      <c r="V139">
        <f>VLOOKUP(A139,'MARGIN REQUIREMNT'!$A$3:$M$210,13,0)</f>
        <v>0.57974999999999999</v>
      </c>
    </row>
    <row r="140" spans="1:22">
      <c r="A140" t="s">
        <v>75</v>
      </c>
      <c r="B140" s="1" t="s">
        <v>361</v>
      </c>
      <c r="C140">
        <v>5</v>
      </c>
      <c r="D140" t="s">
        <v>407</v>
      </c>
      <c r="F140" t="n">
        <v>103.5</v>
      </c>
      <c r="G140" s="4">
        <v>43423</v>
      </c>
      <c r="H140" s="4">
        <v>43433</v>
      </c>
      <c r="I140">
        <f t="shared" si="16"/>
        <v>10</v>
      </c>
      <c r="J140">
        <f t="shared" si="17"/>
        <v>0</v>
      </c>
      <c r="K140" t="n">
        <v>5.0</v>
      </c>
      <c r="L140" t="s">
        <v>436</v>
      </c>
      <c r="M140">
        <f t="shared" si="18"/>
        <v>0</v>
      </c>
      <c r="N140">
        <f t="shared" si="19"/>
        <v>0</v>
      </c>
      <c r="O140">
        <f t="shared" si="20"/>
        <v>0</v>
      </c>
      <c r="P140">
        <f t="shared" si="21"/>
        <v>0</v>
      </c>
      <c r="Q140">
        <f t="shared" si="22"/>
        <v>0</v>
      </c>
      <c r="R140">
        <f t="shared" si="23"/>
        <v>0</v>
      </c>
      <c r="V140">
        <f>VLOOKUP(A140,'MARGIN REQUIREMNT'!$A$3:$M$210,13,0)</f>
        <v>0.57974999999999999</v>
      </c>
    </row>
    <row r="141" spans="1:22">
      <c r="A141" t="s">
        <v>76</v>
      </c>
      <c r="B141" s="1" t="s">
        <v>291</v>
      </c>
      <c r="C141">
        <v>10</v>
      </c>
      <c r="D141" t="s">
        <v>406</v>
      </c>
      <c r="F141" t="n">
        <v>676.0999755859375</v>
      </c>
      <c r="G141" s="4">
        <v>43423</v>
      </c>
      <c r="H141" s="4">
        <v>43433</v>
      </c>
      <c r="I141">
        <f t="shared" si="16"/>
        <v>10</v>
      </c>
      <c r="J141">
        <f t="shared" si="17"/>
        <v>0</v>
      </c>
      <c r="K141" t="n">
        <v>6.349999904632568</v>
      </c>
      <c r="L141" t="n">
        <v>0.26750001311302185</v>
      </c>
      <c r="M141">
        <f t="shared" si="18"/>
        <v>0</v>
      </c>
      <c r="N141">
        <f t="shared" si="19"/>
        <v>0</v>
      </c>
      <c r="O141">
        <f t="shared" si="20"/>
        <v>0</v>
      </c>
      <c r="P141">
        <f t="shared" si="21"/>
        <v>0</v>
      </c>
      <c r="Q141">
        <f t="shared" si="22"/>
        <v>0</v>
      </c>
      <c r="R141">
        <f t="shared" si="23"/>
        <v>0</v>
      </c>
      <c r="V141">
        <f>VLOOKUP(A141,'MARGIN REQUIREMNT'!$A$3:$M$210,13,0)</f>
        <v>3.1700999999999997</v>
      </c>
    </row>
    <row r="142" spans="1:22">
      <c r="A142" t="s">
        <v>76</v>
      </c>
      <c r="B142" s="1" t="s">
        <v>291</v>
      </c>
      <c r="C142">
        <v>10</v>
      </c>
      <c r="D142" t="s">
        <v>407</v>
      </c>
      <c r="F142" t="n">
        <v>676.0999755859375</v>
      </c>
      <c r="G142" s="4">
        <v>43423</v>
      </c>
      <c r="H142" s="4">
        <v>43433</v>
      </c>
      <c r="I142">
        <f t="shared" si="16"/>
        <v>10</v>
      </c>
      <c r="J142">
        <f t="shared" si="17"/>
        <v>0</v>
      </c>
      <c r="K142" t="n">
        <v>17.299999237060547</v>
      </c>
      <c r="L142" t="n">
        <v>0.23499999940395355</v>
      </c>
      <c r="M142">
        <f t="shared" si="18"/>
        <v>0</v>
      </c>
      <c r="N142">
        <f t="shared" si="19"/>
        <v>0</v>
      </c>
      <c r="O142">
        <f t="shared" si="20"/>
        <v>0</v>
      </c>
      <c r="P142">
        <f t="shared" si="21"/>
        <v>0</v>
      </c>
      <c r="Q142">
        <f t="shared" si="22"/>
        <v>0</v>
      </c>
      <c r="R142">
        <f t="shared" si="23"/>
        <v>0</v>
      </c>
      <c r="V142">
        <f>VLOOKUP(A142,'MARGIN REQUIREMNT'!$A$3:$M$210,13,0)</f>
        <v>3.1700999999999997</v>
      </c>
    </row>
    <row r="143" spans="1:22">
      <c r="A143" t="s">
        <v>77</v>
      </c>
      <c r="B143" s="1" t="s">
        <v>308</v>
      </c>
      <c r="C143">
        <v>1</v>
      </c>
      <c r="D143" t="s">
        <v>406</v>
      </c>
      <c r="F143" t="n">
        <v>12.399999618530273</v>
      </c>
      <c r="G143" s="4">
        <v>43423</v>
      </c>
      <c r="H143" s="4">
        <v>43433</v>
      </c>
      <c r="I143">
        <f t="shared" si="16"/>
        <v>10</v>
      </c>
      <c r="J143">
        <f t="shared" si="17"/>
        <v>0</v>
      </c>
      <c r="K143" t="s">
        <v>437</v>
      </c>
      <c r="L143" t="s">
        <v>436</v>
      </c>
      <c r="M143">
        <f t="shared" si="18"/>
        <v>0</v>
      </c>
      <c r="N143">
        <f t="shared" si="19"/>
        <v>0</v>
      </c>
      <c r="O143">
        <f t="shared" si="20"/>
        <v>0</v>
      </c>
      <c r="P143">
        <f t="shared" si="21"/>
        <v>0</v>
      </c>
      <c r="Q143">
        <f t="shared" si="22"/>
        <v>0</v>
      </c>
      <c r="R143">
        <f t="shared" si="23"/>
        <v>0</v>
      </c>
      <c r="V143">
        <f>VLOOKUP(A143,'MARGIN REQUIREMNT'!$A$3:$M$210,13,0)</f>
        <v>0.10204139999999999</v>
      </c>
    </row>
    <row r="144" spans="1:22">
      <c r="A144" t="s">
        <v>77</v>
      </c>
      <c r="B144" s="1" t="s">
        <v>308</v>
      </c>
      <c r="C144">
        <v>1</v>
      </c>
      <c r="D144" t="s">
        <v>407</v>
      </c>
      <c r="F144" t="n">
        <v>12.399999618530273</v>
      </c>
      <c r="G144" s="4">
        <v>43423</v>
      </c>
      <c r="H144" s="4">
        <v>43433</v>
      </c>
      <c r="I144">
        <f t="shared" si="16"/>
        <v>10</v>
      </c>
      <c r="J144">
        <f t="shared" si="17"/>
        <v>0</v>
      </c>
      <c r="K144" t="s">
        <v>437</v>
      </c>
      <c r="L144" t="s">
        <v>436</v>
      </c>
      <c r="M144">
        <f t="shared" si="18"/>
        <v>0</v>
      </c>
      <c r="N144">
        <f t="shared" si="19"/>
        <v>0</v>
      </c>
      <c r="O144">
        <f t="shared" si="20"/>
        <v>0</v>
      </c>
      <c r="P144">
        <f t="shared" si="21"/>
        <v>0</v>
      </c>
      <c r="Q144">
        <f t="shared" si="22"/>
        <v>0</v>
      </c>
      <c r="R144">
        <f t="shared" si="23"/>
        <v>0</v>
      </c>
      <c r="V144">
        <f>VLOOKUP(A144,'MARGIN REQUIREMNT'!$A$3:$M$210,13,0)</f>
        <v>0.10204139999999999</v>
      </c>
    </row>
    <row r="145" spans="1:22">
      <c r="A145" t="s">
        <v>78</v>
      </c>
      <c r="B145" s="1" t="s">
        <v>279</v>
      </c>
      <c r="C145">
        <v>20</v>
      </c>
      <c r="D145" t="s">
        <v>406</v>
      </c>
      <c r="F145" t="n">
        <v>1011.6500244140625</v>
      </c>
      <c r="G145" s="4">
        <v>43423</v>
      </c>
      <c r="H145" s="4">
        <v>43433</v>
      </c>
      <c r="I145">
        <f t="shared" si="16"/>
        <v>10</v>
      </c>
      <c r="J145">
        <f t="shared" si="17"/>
        <v>0</v>
      </c>
      <c r="K145" t="n">
        <v>8.350000381469727</v>
      </c>
      <c r="L145" t="n">
        <v>0.2946999967098236</v>
      </c>
      <c r="M145">
        <f t="shared" si="18"/>
        <v>0</v>
      </c>
      <c r="N145">
        <f t="shared" si="19"/>
        <v>0</v>
      </c>
      <c r="O145">
        <f t="shared" si="20"/>
        <v>0</v>
      </c>
      <c r="P145">
        <f t="shared" si="21"/>
        <v>0</v>
      </c>
      <c r="Q145">
        <f t="shared" si="22"/>
        <v>0</v>
      </c>
      <c r="R145">
        <f t="shared" si="23"/>
        <v>0</v>
      </c>
      <c r="V145">
        <f>VLOOKUP(A145,'MARGIN REQUIREMNT'!$A$3:$M$210,13,0)</f>
        <v>4.9238249999999999</v>
      </c>
    </row>
    <row r="146" spans="1:22">
      <c r="A146" t="s">
        <v>78</v>
      </c>
      <c r="B146" s="1" t="s">
        <v>279</v>
      </c>
      <c r="C146">
        <v>20</v>
      </c>
      <c r="D146" t="s">
        <v>407</v>
      </c>
      <c r="F146" t="n">
        <v>1011.6500244140625</v>
      </c>
      <c r="G146" s="4">
        <v>43423</v>
      </c>
      <c r="H146" s="4">
        <v>43433</v>
      </c>
      <c r="I146">
        <f t="shared" si="16"/>
        <v>10</v>
      </c>
      <c r="J146">
        <f t="shared" si="17"/>
        <v>0</v>
      </c>
      <c r="K146" t="n">
        <v>37.25</v>
      </c>
      <c r="L146" t="n">
        <v>0.3427000045776367</v>
      </c>
      <c r="M146">
        <f t="shared" si="18"/>
        <v>0</v>
      </c>
      <c r="N146">
        <f t="shared" si="19"/>
        <v>0</v>
      </c>
      <c r="O146">
        <f t="shared" si="20"/>
        <v>0</v>
      </c>
      <c r="P146">
        <f t="shared" si="21"/>
        <v>0</v>
      </c>
      <c r="Q146">
        <f t="shared" si="22"/>
        <v>0</v>
      </c>
      <c r="R146">
        <f t="shared" si="23"/>
        <v>0</v>
      </c>
      <c r="V146">
        <f>VLOOKUP(A146,'MARGIN REQUIREMNT'!$A$3:$M$210,13,0)</f>
        <v>4.9238249999999999</v>
      </c>
    </row>
    <row r="147" spans="1:22">
      <c r="A147" t="s">
        <v>79</v>
      </c>
      <c r="B147" s="1" t="s">
        <v>290</v>
      </c>
      <c r="C147">
        <v>20</v>
      </c>
      <c r="D147" t="s">
        <v>406</v>
      </c>
      <c r="F147" t="n">
        <v>1878.800048828125</v>
      </c>
      <c r="G147" s="4">
        <v>43423</v>
      </c>
      <c r="H147" s="4">
        <v>43433</v>
      </c>
      <c r="I147">
        <f t="shared" si="16"/>
        <v>10</v>
      </c>
      <c r="J147">
        <f t="shared" si="17"/>
        <v>0</v>
      </c>
      <c r="K147" t="n">
        <v>13.0</v>
      </c>
      <c r="L147" t="n">
        <v>0.18200001120567322</v>
      </c>
      <c r="M147">
        <f t="shared" si="18"/>
        <v>0</v>
      </c>
      <c r="N147">
        <f t="shared" si="19"/>
        <v>0</v>
      </c>
      <c r="O147">
        <f t="shared" si="20"/>
        <v>0</v>
      </c>
      <c r="P147">
        <f t="shared" si="21"/>
        <v>0</v>
      </c>
      <c r="Q147">
        <f t="shared" si="22"/>
        <v>0</v>
      </c>
      <c r="R147">
        <f t="shared" si="23"/>
        <v>0</v>
      </c>
      <c r="V147">
        <f>VLOOKUP(A147,'MARGIN REQUIREMNT'!$A$3:$M$210,13,0)</f>
        <v>8.9375999999999998</v>
      </c>
    </row>
    <row r="148" spans="1:22">
      <c r="A148" t="s">
        <v>79</v>
      </c>
      <c r="B148" s="1" t="s">
        <v>290</v>
      </c>
      <c r="C148">
        <v>20</v>
      </c>
      <c r="D148" t="s">
        <v>407</v>
      </c>
      <c r="F148" t="n">
        <v>1878.800048828125</v>
      </c>
      <c r="G148" s="4">
        <v>43423</v>
      </c>
      <c r="H148" s="4">
        <v>43433</v>
      </c>
      <c r="I148">
        <f t="shared" si="16"/>
        <v>10</v>
      </c>
      <c r="J148">
        <f t="shared" si="17"/>
        <v>0</v>
      </c>
      <c r="K148" t="n">
        <v>33.900001525878906</v>
      </c>
      <c r="L148" t="n">
        <v>0.2095000147819519</v>
      </c>
      <c r="M148">
        <f t="shared" si="18"/>
        <v>0</v>
      </c>
      <c r="N148">
        <f t="shared" si="19"/>
        <v>0</v>
      </c>
      <c r="O148">
        <f t="shared" si="20"/>
        <v>0</v>
      </c>
      <c r="P148">
        <f t="shared" si="21"/>
        <v>0</v>
      </c>
      <c r="Q148">
        <f t="shared" si="22"/>
        <v>0</v>
      </c>
      <c r="R148">
        <f t="shared" si="23"/>
        <v>0</v>
      </c>
      <c r="V148">
        <f>VLOOKUP(A148,'MARGIN REQUIREMNT'!$A$3:$M$210,13,0)</f>
        <v>8.9375999999999998</v>
      </c>
    </row>
    <row r="149" spans="1:22">
      <c r="A149" t="s">
        <v>80</v>
      </c>
      <c r="B149" s="1" t="s">
        <v>251</v>
      </c>
      <c r="C149">
        <v>20</v>
      </c>
      <c r="D149" t="s">
        <v>406</v>
      </c>
      <c r="F149" t="n">
        <v>2012.75</v>
      </c>
      <c r="G149" s="4">
        <v>43423</v>
      </c>
      <c r="H149" s="4">
        <v>43433</v>
      </c>
      <c r="I149">
        <f t="shared" si="16"/>
        <v>10</v>
      </c>
      <c r="J149">
        <f t="shared" si="17"/>
        <v>0</v>
      </c>
      <c r="K149" t="n">
        <v>17.0</v>
      </c>
      <c r="L149" t="n">
        <v>0.1371999979019165</v>
      </c>
      <c r="M149">
        <f t="shared" si="18"/>
        <v>0</v>
      </c>
      <c r="N149">
        <f t="shared" si="19"/>
        <v>0</v>
      </c>
      <c r="O149">
        <f t="shared" si="20"/>
        <v>0</v>
      </c>
      <c r="P149">
        <f t="shared" si="21"/>
        <v>0</v>
      </c>
      <c r="Q149">
        <f t="shared" si="22"/>
        <v>0</v>
      </c>
      <c r="R149">
        <f t="shared" si="23"/>
        <v>0</v>
      </c>
      <c r="V149">
        <f>VLOOKUP(A149,'MARGIN REQUIREMNT'!$A$3:$M$210,13,0)</f>
        <v>9.55626</v>
      </c>
    </row>
    <row r="150" spans="1:22">
      <c r="A150" t="s">
        <v>80</v>
      </c>
      <c r="B150" s="1" t="s">
        <v>251</v>
      </c>
      <c r="C150">
        <v>20</v>
      </c>
      <c r="D150" t="s">
        <v>407</v>
      </c>
      <c r="F150" t="n">
        <v>2012.75</v>
      </c>
      <c r="G150" s="4">
        <v>43423</v>
      </c>
      <c r="H150" s="4">
        <v>43433</v>
      </c>
      <c r="I150">
        <f t="shared" si="16"/>
        <v>10</v>
      </c>
      <c r="J150">
        <f t="shared" si="17"/>
        <v>0</v>
      </c>
      <c r="K150" t="n">
        <v>20.049999237060547</v>
      </c>
      <c r="L150" t="n">
        <v>0.15729999542236328</v>
      </c>
      <c r="M150">
        <f t="shared" si="18"/>
        <v>0</v>
      </c>
      <c r="N150">
        <f t="shared" si="19"/>
        <v>0</v>
      </c>
      <c r="O150">
        <f t="shared" si="20"/>
        <v>0</v>
      </c>
      <c r="P150">
        <f t="shared" si="21"/>
        <v>0</v>
      </c>
      <c r="Q150">
        <f t="shared" si="22"/>
        <v>0</v>
      </c>
      <c r="R150">
        <f t="shared" si="23"/>
        <v>0</v>
      </c>
      <c r="V150">
        <f>VLOOKUP(A150,'MARGIN REQUIREMNT'!$A$3:$M$210,13,0)</f>
        <v>9.55626</v>
      </c>
    </row>
    <row r="151" spans="1:22">
      <c r="A151" t="s">
        <v>81</v>
      </c>
      <c r="B151" s="1" t="s">
        <v>252</v>
      </c>
      <c r="C151">
        <v>50</v>
      </c>
      <c r="D151" t="s">
        <v>406</v>
      </c>
      <c r="F151" t="n">
        <v>2963.5</v>
      </c>
      <c r="G151" s="4">
        <v>43423</v>
      </c>
      <c r="H151" s="4">
        <v>43433</v>
      </c>
      <c r="I151">
        <f t="shared" si="16"/>
        <v>10</v>
      </c>
      <c r="J151">
        <f t="shared" si="17"/>
        <v>0</v>
      </c>
      <c r="K151" t="n">
        <v>30.399999618530273</v>
      </c>
      <c r="L151" t="n">
        <v>0.24709999561309814</v>
      </c>
      <c r="M151">
        <f t="shared" si="18"/>
        <v>0</v>
      </c>
      <c r="N151">
        <f t="shared" si="19"/>
        <v>0</v>
      </c>
      <c r="O151">
        <f t="shared" si="20"/>
        <v>0</v>
      </c>
      <c r="P151">
        <f t="shared" si="21"/>
        <v>0</v>
      </c>
      <c r="Q151">
        <f t="shared" si="22"/>
        <v>0</v>
      </c>
      <c r="R151">
        <f t="shared" si="23"/>
        <v>0</v>
      </c>
      <c r="V151">
        <f>VLOOKUP(A151,'MARGIN REQUIREMNT'!$A$3:$M$210,13,0)</f>
        <v>14.196149999999999</v>
      </c>
    </row>
    <row r="152" spans="1:22">
      <c r="A152" t="s">
        <v>81</v>
      </c>
      <c r="B152" s="1" t="s">
        <v>252</v>
      </c>
      <c r="C152">
        <v>50</v>
      </c>
      <c r="D152" t="s">
        <v>407</v>
      </c>
      <c r="F152" t="n">
        <v>2963.5</v>
      </c>
      <c r="G152" s="4">
        <v>43423</v>
      </c>
      <c r="H152" s="4">
        <v>43433</v>
      </c>
      <c r="I152">
        <f t="shared" si="16"/>
        <v>10</v>
      </c>
      <c r="J152">
        <f t="shared" si="17"/>
        <v>0</v>
      </c>
      <c r="K152" t="n">
        <v>64.55000305175781</v>
      </c>
      <c r="L152" t="n">
        <v>0.2606000006198883</v>
      </c>
      <c r="M152">
        <f t="shared" si="18"/>
        <v>0</v>
      </c>
      <c r="N152">
        <f t="shared" si="19"/>
        <v>0</v>
      </c>
      <c r="O152">
        <f t="shared" si="20"/>
        <v>0</v>
      </c>
      <c r="P152">
        <f t="shared" si="21"/>
        <v>0</v>
      </c>
      <c r="Q152">
        <f t="shared" si="22"/>
        <v>0</v>
      </c>
      <c r="R152">
        <f t="shared" si="23"/>
        <v>0</v>
      </c>
      <c r="V152">
        <f>VLOOKUP(A152,'MARGIN REQUIREMNT'!$A$3:$M$210,13,0)</f>
        <v>14.196149999999999</v>
      </c>
    </row>
    <row r="153" spans="1:22">
      <c r="A153" t="s">
        <v>82</v>
      </c>
      <c r="B153" s="1" t="s">
        <v>307</v>
      </c>
      <c r="C153">
        <v>20</v>
      </c>
      <c r="D153" t="s">
        <v>406</v>
      </c>
      <c r="F153" t="n">
        <v>309.25</v>
      </c>
      <c r="G153" s="4">
        <v>43423</v>
      </c>
      <c r="H153" s="4">
        <v>43433</v>
      </c>
      <c r="I153">
        <f t="shared" si="16"/>
        <v>10</v>
      </c>
      <c r="J153">
        <f t="shared" si="17"/>
        <v>0</v>
      </c>
      <c r="K153" t="n">
        <v>6.050000190734863</v>
      </c>
      <c r="L153" t="n">
        <v>0.5220000147819519</v>
      </c>
      <c r="M153">
        <f t="shared" si="18"/>
        <v>0</v>
      </c>
      <c r="N153">
        <f t="shared" si="19"/>
        <v>0</v>
      </c>
      <c r="O153">
        <f t="shared" si="20"/>
        <v>0</v>
      </c>
      <c r="P153">
        <f t="shared" si="21"/>
        <v>0</v>
      </c>
      <c r="Q153">
        <f t="shared" si="22"/>
        <v>0</v>
      </c>
      <c r="R153">
        <f t="shared" si="23"/>
        <v>0</v>
      </c>
      <c r="V153">
        <f>VLOOKUP(A153,'MARGIN REQUIREMNT'!$A$3:$M$210,13,0)</f>
        <v>1.5285</v>
      </c>
    </row>
    <row r="154" spans="1:22">
      <c r="A154" t="s">
        <v>82</v>
      </c>
      <c r="B154" s="1" t="s">
        <v>307</v>
      </c>
      <c r="C154">
        <v>20</v>
      </c>
      <c r="D154" t="s">
        <v>407</v>
      </c>
      <c r="F154" t="n">
        <v>309.25</v>
      </c>
      <c r="G154" s="4">
        <v>43423</v>
      </c>
      <c r="H154" s="4">
        <v>43433</v>
      </c>
      <c r="I154">
        <f t="shared" si="16"/>
        <v>10</v>
      </c>
      <c r="J154">
        <f t="shared" si="17"/>
        <v>0</v>
      </c>
      <c r="K154" t="n">
        <v>17.149999618530273</v>
      </c>
      <c r="L154" t="n">
        <v>0.583899974822998</v>
      </c>
      <c r="M154">
        <f t="shared" si="18"/>
        <v>0</v>
      </c>
      <c r="N154">
        <f t="shared" si="19"/>
        <v>0</v>
      </c>
      <c r="O154">
        <f t="shared" si="20"/>
        <v>0</v>
      </c>
      <c r="P154">
        <f t="shared" si="21"/>
        <v>0</v>
      </c>
      <c r="Q154">
        <f t="shared" si="22"/>
        <v>0</v>
      </c>
      <c r="R154">
        <f t="shared" si="23"/>
        <v>0</v>
      </c>
      <c r="V154">
        <f>VLOOKUP(A154,'MARGIN REQUIREMNT'!$A$3:$M$210,13,0)</f>
        <v>1.5285</v>
      </c>
    </row>
    <row r="155" spans="1:22">
      <c r="A155" t="s">
        <v>83</v>
      </c>
      <c r="B155" s="1" t="s">
        <v>306</v>
      </c>
      <c r="C155">
        <v>5</v>
      </c>
      <c r="D155" t="s">
        <v>406</v>
      </c>
      <c r="F155" t="n">
        <v>220.60000610351562</v>
      </c>
      <c r="G155" s="4">
        <v>43423</v>
      </c>
      <c r="H155" s="4">
        <v>43433</v>
      </c>
      <c r="I155">
        <f t="shared" si="16"/>
        <v>10</v>
      </c>
      <c r="J155">
        <f t="shared" si="17"/>
        <v>0</v>
      </c>
      <c r="K155" t="n">
        <v>1.5499999523162842</v>
      </c>
      <c r="L155" t="n">
        <v>0.4309000074863434</v>
      </c>
      <c r="M155">
        <f t="shared" si="18"/>
        <v>0</v>
      </c>
      <c r="N155">
        <f t="shared" si="19"/>
        <v>0</v>
      </c>
      <c r="O155">
        <f t="shared" si="20"/>
        <v>0</v>
      </c>
      <c r="P155">
        <f t="shared" si="21"/>
        <v>0</v>
      </c>
      <c r="Q155">
        <f t="shared" si="22"/>
        <v>0</v>
      </c>
      <c r="R155">
        <f t="shared" si="23"/>
        <v>0</v>
      </c>
      <c r="V155">
        <f>VLOOKUP(A155,'MARGIN REQUIREMNT'!$A$3:$M$210,13,0)</f>
        <v>1.1774249999999999</v>
      </c>
    </row>
    <row r="156" spans="1:22">
      <c r="A156" t="s">
        <v>83</v>
      </c>
      <c r="B156" s="1" t="s">
        <v>306</v>
      </c>
      <c r="C156">
        <v>5</v>
      </c>
      <c r="D156" t="s">
        <v>407</v>
      </c>
      <c r="F156" t="n">
        <v>220.60000610351562</v>
      </c>
      <c r="G156" s="4">
        <v>43423</v>
      </c>
      <c r="H156" s="4">
        <v>43433</v>
      </c>
      <c r="I156">
        <f t="shared" si="16"/>
        <v>10</v>
      </c>
      <c r="J156">
        <f t="shared" si="17"/>
        <v>0</v>
      </c>
      <c r="K156" t="n">
        <v>14.949999809265137</v>
      </c>
      <c r="L156" t="n">
        <v>0.38439998030662537</v>
      </c>
      <c r="M156">
        <f t="shared" si="18"/>
        <v>0</v>
      </c>
      <c r="N156">
        <f t="shared" si="19"/>
        <v>0</v>
      </c>
      <c r="O156">
        <f t="shared" si="20"/>
        <v>0</v>
      </c>
      <c r="P156">
        <f t="shared" si="21"/>
        <v>0</v>
      </c>
      <c r="Q156">
        <f t="shared" si="22"/>
        <v>0</v>
      </c>
      <c r="R156">
        <f t="shared" si="23"/>
        <v>0</v>
      </c>
      <c r="V156">
        <f>VLOOKUP(A156,'MARGIN REQUIREMNT'!$A$3:$M$210,13,0)</f>
        <v>1.1774249999999999</v>
      </c>
    </row>
    <row r="157" spans="1:22">
      <c r="A157" t="s">
        <v>84</v>
      </c>
      <c r="B157" s="1" t="s">
        <v>305</v>
      </c>
      <c r="C157">
        <v>5</v>
      </c>
      <c r="D157" t="s">
        <v>406</v>
      </c>
      <c r="F157" t="n">
        <v>243.25</v>
      </c>
      <c r="G157" s="4">
        <v>43423</v>
      </c>
      <c r="H157" s="4">
        <v>43433</v>
      </c>
      <c r="I157">
        <f t="shared" si="16"/>
        <v>10</v>
      </c>
      <c r="J157">
        <f t="shared" si="17"/>
        <v>0</v>
      </c>
      <c r="K157" t="n">
        <v>6.599999904632568</v>
      </c>
      <c r="L157" t="n">
        <v>0.46880000829696655</v>
      </c>
      <c r="M157">
        <f t="shared" si="18"/>
        <v>0</v>
      </c>
      <c r="N157">
        <f t="shared" si="19"/>
        <v>0</v>
      </c>
      <c r="O157">
        <f t="shared" si="20"/>
        <v>0</v>
      </c>
      <c r="P157">
        <f t="shared" si="21"/>
        <v>0</v>
      </c>
      <c r="Q157">
        <f t="shared" si="22"/>
        <v>0</v>
      </c>
      <c r="R157">
        <f t="shared" si="23"/>
        <v>0</v>
      </c>
      <c r="V157">
        <f>VLOOKUP(A157,'MARGIN REQUIREMNT'!$A$3:$M$210,13,0)</f>
        <v>1.970946476190476</v>
      </c>
    </row>
    <row r="158" spans="1:22">
      <c r="A158" t="s">
        <v>84</v>
      </c>
      <c r="B158" s="1" t="s">
        <v>305</v>
      </c>
      <c r="C158">
        <v>5</v>
      </c>
      <c r="D158" t="s">
        <v>407</v>
      </c>
      <c r="F158" t="n">
        <v>243.25</v>
      </c>
      <c r="G158" s="4">
        <v>43423</v>
      </c>
      <c r="H158" s="4">
        <v>43433</v>
      </c>
      <c r="I158">
        <f t="shared" si="16"/>
        <v>10</v>
      </c>
      <c r="J158">
        <f t="shared" si="17"/>
        <v>0</v>
      </c>
      <c r="K158" t="n">
        <v>7.300000190734863</v>
      </c>
      <c r="L158" t="n">
        <v>0.43950000405311584</v>
      </c>
      <c r="M158">
        <f t="shared" si="18"/>
        <v>0</v>
      </c>
      <c r="N158">
        <f t="shared" si="19"/>
        <v>0</v>
      </c>
      <c r="O158">
        <f t="shared" si="20"/>
        <v>0</v>
      </c>
      <c r="P158">
        <f t="shared" si="21"/>
        <v>0</v>
      </c>
      <c r="Q158">
        <f t="shared" si="22"/>
        <v>0</v>
      </c>
      <c r="R158">
        <f t="shared" si="23"/>
        <v>0</v>
      </c>
      <c r="V158">
        <f>VLOOKUP(A158,'MARGIN REQUIREMNT'!$A$3:$M$210,13,0)</f>
        <v>1.970946476190476</v>
      </c>
    </row>
    <row r="159" spans="1:22">
      <c r="A159" t="s">
        <v>85</v>
      </c>
      <c r="B159" s="1" t="s">
        <v>294</v>
      </c>
      <c r="C159">
        <v>20</v>
      </c>
      <c r="D159" t="s">
        <v>406</v>
      </c>
      <c r="F159" t="n">
        <v>1695.0</v>
      </c>
      <c r="G159" s="4">
        <v>43423</v>
      </c>
      <c r="H159" s="4">
        <v>43433</v>
      </c>
      <c r="I159">
        <f t="shared" si="16"/>
        <v>10</v>
      </c>
      <c r="J159">
        <f t="shared" si="17"/>
        <v>0</v>
      </c>
      <c r="K159" t="n">
        <v>19.299999237060547</v>
      </c>
      <c r="L159" t="n">
        <v>0.1930999904870987</v>
      </c>
      <c r="M159">
        <f t="shared" si="18"/>
        <v>0</v>
      </c>
      <c r="N159">
        <f t="shared" si="19"/>
        <v>0</v>
      </c>
      <c r="O159">
        <f t="shared" si="20"/>
        <v>0</v>
      </c>
      <c r="P159">
        <f t="shared" si="21"/>
        <v>0</v>
      </c>
      <c r="Q159">
        <f t="shared" si="22"/>
        <v>0</v>
      </c>
      <c r="R159">
        <f t="shared" si="23"/>
        <v>0</v>
      </c>
      <c r="V159">
        <f>VLOOKUP(A159,'MARGIN REQUIREMNT'!$A$3:$M$210,13,0)</f>
        <v>8.025525</v>
      </c>
    </row>
    <row r="160" spans="1:22">
      <c r="A160" t="s">
        <v>85</v>
      </c>
      <c r="B160" s="1" t="s">
        <v>294</v>
      </c>
      <c r="C160">
        <v>20</v>
      </c>
      <c r="D160" t="s">
        <v>407</v>
      </c>
      <c r="F160" t="n">
        <v>1695.0</v>
      </c>
      <c r="G160" s="4">
        <v>43423</v>
      </c>
      <c r="H160" s="4">
        <v>43433</v>
      </c>
      <c r="I160">
        <f t="shared" si="16"/>
        <v>10</v>
      </c>
      <c r="J160">
        <f t="shared" si="17"/>
        <v>0</v>
      </c>
      <c r="K160" t="n">
        <v>22.0</v>
      </c>
      <c r="L160" t="n">
        <v>0.20090000331401825</v>
      </c>
      <c r="M160">
        <f t="shared" si="18"/>
        <v>0</v>
      </c>
      <c r="N160">
        <f t="shared" si="19"/>
        <v>0</v>
      </c>
      <c r="O160">
        <f t="shared" si="20"/>
        <v>0</v>
      </c>
      <c r="P160">
        <f t="shared" si="21"/>
        <v>0</v>
      </c>
      <c r="Q160">
        <f t="shared" si="22"/>
        <v>0</v>
      </c>
      <c r="R160">
        <f t="shared" si="23"/>
        <v>0</v>
      </c>
      <c r="V160">
        <f>VLOOKUP(A160,'MARGIN REQUIREMNT'!$A$3:$M$210,13,0)</f>
        <v>8.025525</v>
      </c>
    </row>
    <row r="161" spans="1:22">
      <c r="A161" t="s">
        <v>86</v>
      </c>
      <c r="B161" s="1" t="s">
        <v>278</v>
      </c>
      <c r="C161">
        <v>5</v>
      </c>
      <c r="D161" t="s">
        <v>406</v>
      </c>
      <c r="F161" t="n">
        <v>263.29998779296875</v>
      </c>
      <c r="G161" s="4">
        <v>43423</v>
      </c>
      <c r="H161" s="4">
        <v>43433</v>
      </c>
      <c r="I161">
        <f t="shared" si="16"/>
        <v>10</v>
      </c>
      <c r="J161">
        <f t="shared" si="17"/>
        <v>0</v>
      </c>
      <c r="K161" t="n">
        <v>5.199999809265137</v>
      </c>
      <c r="L161" t="n">
        <v>0.34540000557899475</v>
      </c>
      <c r="M161">
        <f t="shared" si="18"/>
        <v>0</v>
      </c>
      <c r="N161">
        <f t="shared" si="19"/>
        <v>0</v>
      </c>
      <c r="O161">
        <f t="shared" si="20"/>
        <v>0</v>
      </c>
      <c r="P161">
        <f t="shared" si="21"/>
        <v>0</v>
      </c>
      <c r="Q161">
        <f t="shared" si="22"/>
        <v>0</v>
      </c>
      <c r="R161">
        <f t="shared" si="23"/>
        <v>0</v>
      </c>
      <c r="V161">
        <f>VLOOKUP(A161,'MARGIN REQUIREMNT'!$A$3:$M$210,13,0)</f>
        <v>1.2954749999999999</v>
      </c>
    </row>
    <row r="162" spans="1:22">
      <c r="A162" t="s">
        <v>86</v>
      </c>
      <c r="B162" s="1" t="s">
        <v>278</v>
      </c>
      <c r="C162">
        <v>5</v>
      </c>
      <c r="D162" t="s">
        <v>407</v>
      </c>
      <c r="F162" t="n">
        <v>263.29998779296875</v>
      </c>
      <c r="G162" s="4">
        <v>43423</v>
      </c>
      <c r="H162" s="4">
        <v>43433</v>
      </c>
      <c r="I162">
        <f t="shared" si="16"/>
        <v>10</v>
      </c>
      <c r="J162">
        <f t="shared" si="17"/>
        <v>0</v>
      </c>
      <c r="K162" t="n">
        <v>6.449999809265137</v>
      </c>
      <c r="L162" t="n">
        <v>0.357699990272522</v>
      </c>
      <c r="M162">
        <f t="shared" si="18"/>
        <v>0</v>
      </c>
      <c r="N162">
        <f t="shared" si="19"/>
        <v>0</v>
      </c>
      <c r="O162">
        <f t="shared" si="20"/>
        <v>0</v>
      </c>
      <c r="P162">
        <f t="shared" si="21"/>
        <v>0</v>
      </c>
      <c r="Q162">
        <f t="shared" si="22"/>
        <v>0</v>
      </c>
      <c r="R162">
        <f t="shared" si="23"/>
        <v>0</v>
      </c>
      <c r="V162">
        <f>VLOOKUP(A162,'MARGIN REQUIREMNT'!$A$3:$M$210,13,0)</f>
        <v>1.2954749999999999</v>
      </c>
    </row>
    <row r="163" spans="1:22">
      <c r="A163" t="s">
        <v>87</v>
      </c>
      <c r="B163" s="1" t="s">
        <v>277</v>
      </c>
      <c r="C163">
        <v>20</v>
      </c>
      <c r="D163" t="s">
        <v>406</v>
      </c>
      <c r="F163" t="n">
        <v>706.0</v>
      </c>
      <c r="G163" s="4">
        <v>43423</v>
      </c>
      <c r="H163" s="4">
        <v>43433</v>
      </c>
      <c r="I163">
        <f t="shared" si="16"/>
        <v>10</v>
      </c>
      <c r="J163">
        <f t="shared" si="17"/>
        <v>0</v>
      </c>
      <c r="K163" t="n">
        <v>23.0</v>
      </c>
      <c r="L163" t="n">
        <v>0.8158999681472778</v>
      </c>
      <c r="M163">
        <f t="shared" si="18"/>
        <v>0</v>
      </c>
      <c r="N163">
        <f t="shared" si="19"/>
        <v>0</v>
      </c>
      <c r="O163">
        <f t="shared" si="20"/>
        <v>0</v>
      </c>
      <c r="P163">
        <f t="shared" si="21"/>
        <v>0</v>
      </c>
      <c r="Q163">
        <f t="shared" si="22"/>
        <v>0</v>
      </c>
      <c r="R163">
        <f t="shared" si="23"/>
        <v>0</v>
      </c>
      <c r="V163">
        <f>VLOOKUP(A163,'MARGIN REQUIREMNT'!$A$3:$M$210,13,0)</f>
        <v>9.3668171999999998</v>
      </c>
    </row>
    <row r="164" spans="1:22">
      <c r="A164" t="s">
        <v>87</v>
      </c>
      <c r="B164" s="1" t="s">
        <v>277</v>
      </c>
      <c r="C164">
        <v>20</v>
      </c>
      <c r="D164" t="s">
        <v>407</v>
      </c>
      <c r="F164" t="n">
        <v>706.0</v>
      </c>
      <c r="G164" s="4">
        <v>43423</v>
      </c>
      <c r="H164" s="4">
        <v>43433</v>
      </c>
      <c r="I164">
        <f t="shared" si="16"/>
        <v>10</v>
      </c>
      <c r="J164">
        <f t="shared" si="17"/>
        <v>0</v>
      </c>
      <c r="K164" t="n">
        <v>53.5</v>
      </c>
      <c r="L164" t="n">
        <v>0.7762999534606934</v>
      </c>
      <c r="M164">
        <f t="shared" si="18"/>
        <v>0</v>
      </c>
      <c r="N164">
        <f t="shared" si="19"/>
        <v>0</v>
      </c>
      <c r="O164">
        <f t="shared" si="20"/>
        <v>0</v>
      </c>
      <c r="P164">
        <f t="shared" si="21"/>
        <v>0</v>
      </c>
      <c r="Q164">
        <f t="shared" si="22"/>
        <v>0</v>
      </c>
      <c r="R164">
        <f t="shared" si="23"/>
        <v>0</v>
      </c>
      <c r="V164">
        <f>VLOOKUP(A164,'MARGIN REQUIREMNT'!$A$3:$M$210,13,0)</f>
        <v>9.3668171999999998</v>
      </c>
    </row>
    <row r="165" spans="1:22">
      <c r="A165" t="s">
        <v>88</v>
      </c>
      <c r="B165" s="1" t="s">
        <v>295</v>
      </c>
      <c r="C165">
        <v>5</v>
      </c>
      <c r="D165" t="s">
        <v>406</v>
      </c>
      <c r="F165" t="n">
        <v>357.1499938964844</v>
      </c>
      <c r="G165" s="4">
        <v>43423</v>
      </c>
      <c r="H165" s="4">
        <v>43433</v>
      </c>
      <c r="I165">
        <f t="shared" si="16"/>
        <v>10</v>
      </c>
      <c r="J165">
        <f t="shared" si="17"/>
        <v>0</v>
      </c>
      <c r="K165" t="n">
        <v>3.049999952316284</v>
      </c>
      <c r="L165" t="n">
        <v>0.2604999840259552</v>
      </c>
      <c r="M165">
        <f t="shared" si="18"/>
        <v>0</v>
      </c>
      <c r="N165">
        <f t="shared" si="19"/>
        <v>0</v>
      </c>
      <c r="O165">
        <f t="shared" si="20"/>
        <v>0</v>
      </c>
      <c r="P165">
        <f t="shared" si="21"/>
        <v>0</v>
      </c>
      <c r="Q165">
        <f t="shared" si="22"/>
        <v>0</v>
      </c>
      <c r="R165">
        <f t="shared" si="23"/>
        <v>0</v>
      </c>
      <c r="V165">
        <f>VLOOKUP(A165,'MARGIN REQUIREMNT'!$A$3:$M$210,13,0)</f>
        <v>1.7369305090909091</v>
      </c>
    </row>
    <row r="166" spans="1:22">
      <c r="A166" t="s">
        <v>88</v>
      </c>
      <c r="B166" s="1" t="s">
        <v>295</v>
      </c>
      <c r="C166">
        <v>5</v>
      </c>
      <c r="D166" t="s">
        <v>407</v>
      </c>
      <c r="F166" t="n">
        <v>357.1499938964844</v>
      </c>
      <c r="G166" s="4">
        <v>43423</v>
      </c>
      <c r="H166" s="4">
        <v>43433</v>
      </c>
      <c r="I166">
        <f t="shared" si="16"/>
        <v>10</v>
      </c>
      <c r="J166">
        <f t="shared" si="17"/>
        <v>0</v>
      </c>
      <c r="K166" t="n">
        <v>9.199999809265137</v>
      </c>
      <c r="L166" t="n">
        <v>0.2199999988079071</v>
      </c>
      <c r="M166">
        <f t="shared" si="18"/>
        <v>0</v>
      </c>
      <c r="N166">
        <f t="shared" si="19"/>
        <v>0</v>
      </c>
      <c r="O166">
        <f t="shared" si="20"/>
        <v>0</v>
      </c>
      <c r="P166">
        <f t="shared" si="21"/>
        <v>0</v>
      </c>
      <c r="Q166">
        <f t="shared" si="22"/>
        <v>0</v>
      </c>
      <c r="R166">
        <f t="shared" si="23"/>
        <v>0</v>
      </c>
      <c r="V166">
        <f>VLOOKUP(A166,'MARGIN REQUIREMNT'!$A$3:$M$210,13,0)</f>
        <v>1.7369305090909091</v>
      </c>
    </row>
    <row r="167" spans="1:22">
      <c r="A167" t="s">
        <v>90</v>
      </c>
      <c r="B167" s="1" t="s">
        <v>296</v>
      </c>
      <c r="C167">
        <v>5</v>
      </c>
      <c r="D167" t="s">
        <v>406</v>
      </c>
      <c r="F167" t="n">
        <v>60.20000076293945</v>
      </c>
      <c r="G167" s="4">
        <v>43423</v>
      </c>
      <c r="H167" s="4">
        <v>43433</v>
      </c>
      <c r="I167">
        <f t="shared" si="16"/>
        <v>10</v>
      </c>
      <c r="J167">
        <f t="shared" si="17"/>
        <v>0</v>
      </c>
      <c r="K167" t="n">
        <v>0.8999999761581421</v>
      </c>
      <c r="L167" t="n">
        <v>0.20309999585151672</v>
      </c>
      <c r="M167">
        <f t="shared" si="18"/>
        <v>0</v>
      </c>
      <c r="N167">
        <f t="shared" si="19"/>
        <v>0</v>
      </c>
      <c r="O167">
        <f t="shared" si="20"/>
        <v>0</v>
      </c>
      <c r="P167">
        <f t="shared" si="21"/>
        <v>0</v>
      </c>
      <c r="Q167">
        <f t="shared" si="22"/>
        <v>0</v>
      </c>
      <c r="R167">
        <f t="shared" si="23"/>
        <v>0</v>
      </c>
      <c r="V167">
        <f>VLOOKUP(A167,'MARGIN REQUIREMNT'!$A$3:$M$210,13,0)</f>
        <v>0.29002499999999998</v>
      </c>
    </row>
    <row r="168" spans="1:22">
      <c r="A168" t="s">
        <v>90</v>
      </c>
      <c r="B168" s="1" t="s">
        <v>296</v>
      </c>
      <c r="C168">
        <v>5</v>
      </c>
      <c r="D168" t="s">
        <v>407</v>
      </c>
      <c r="F168" t="n">
        <v>60.20000076293945</v>
      </c>
      <c r="G168" s="4">
        <v>43423</v>
      </c>
      <c r="H168" s="4">
        <v>43433</v>
      </c>
      <c r="I168">
        <f t="shared" si="16"/>
        <v>10</v>
      </c>
      <c r="J168">
        <f t="shared" si="17"/>
        <v>0</v>
      </c>
      <c r="K168" t="n">
        <v>0.699999988079071</v>
      </c>
      <c r="L168" t="n">
        <v>0.22940000891685486</v>
      </c>
      <c r="M168">
        <f t="shared" si="18"/>
        <v>0</v>
      </c>
      <c r="N168">
        <f t="shared" si="19"/>
        <v>0</v>
      </c>
      <c r="O168">
        <f t="shared" si="20"/>
        <v>0</v>
      </c>
      <c r="P168">
        <f t="shared" si="21"/>
        <v>0</v>
      </c>
      <c r="Q168">
        <f t="shared" si="22"/>
        <v>0</v>
      </c>
      <c r="R168">
        <f t="shared" si="23"/>
        <v>0</v>
      </c>
      <c r="V168">
        <f>VLOOKUP(A168,'MARGIN REQUIREMNT'!$A$3:$M$210,13,0)</f>
        <v>0.29002499999999998</v>
      </c>
    </row>
    <row r="169" spans="1:22">
      <c r="A169" t="s">
        <v>91</v>
      </c>
      <c r="B169" s="1" t="s">
        <v>297</v>
      </c>
      <c r="C169">
        <v>1</v>
      </c>
      <c r="D169" t="s">
        <v>406</v>
      </c>
      <c r="F169" t="n">
        <v>42.29999923706055</v>
      </c>
      <c r="G169" s="4">
        <v>43423</v>
      </c>
      <c r="H169" s="4">
        <v>43433</v>
      </c>
      <c r="I169">
        <f t="shared" si="16"/>
        <v>10</v>
      </c>
      <c r="J169">
        <f t="shared" si="17"/>
        <v>0</v>
      </c>
      <c r="K169" t="n">
        <v>1.2999999523162842</v>
      </c>
      <c r="L169" t="n">
        <v>0.5920999646186829</v>
      </c>
      <c r="M169">
        <f t="shared" si="18"/>
        <v>0</v>
      </c>
      <c r="N169">
        <f t="shared" si="19"/>
        <v>0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0</v>
      </c>
      <c r="V169">
        <f>VLOOKUP(A169,'MARGIN REQUIREMNT'!$A$3:$M$210,13,0)</f>
        <v>0.19919999999999999</v>
      </c>
    </row>
    <row r="170" spans="1:22">
      <c r="A170" t="s">
        <v>91</v>
      </c>
      <c r="B170" s="1" t="s">
        <v>297</v>
      </c>
      <c r="C170">
        <v>1</v>
      </c>
      <c r="D170" t="s">
        <v>407</v>
      </c>
      <c r="F170" t="n">
        <v>42.29999923706055</v>
      </c>
      <c r="G170" s="4">
        <v>43423</v>
      </c>
      <c r="H170" s="4">
        <v>43433</v>
      </c>
      <c r="I170">
        <f t="shared" si="16"/>
        <v>10</v>
      </c>
      <c r="J170">
        <f t="shared" si="17"/>
        <v>0</v>
      </c>
      <c r="K170" t="n">
        <v>1.850000023841858</v>
      </c>
      <c r="L170" t="n">
        <v>0.5752999782562256</v>
      </c>
      <c r="M170">
        <f t="shared" si="18"/>
        <v>0</v>
      </c>
      <c r="N170">
        <f t="shared" si="19"/>
        <v>0</v>
      </c>
      <c r="O170">
        <f t="shared" si="20"/>
        <v>0</v>
      </c>
      <c r="P170">
        <f t="shared" si="21"/>
        <v>0</v>
      </c>
      <c r="Q170">
        <f t="shared" si="22"/>
        <v>0</v>
      </c>
      <c r="R170">
        <f t="shared" si="23"/>
        <v>0</v>
      </c>
      <c r="V170">
        <f>VLOOKUP(A170,'MARGIN REQUIREMNT'!$A$3:$M$210,13,0)</f>
        <v>0.19919999999999999</v>
      </c>
    </row>
    <row r="171" spans="1:22">
      <c r="A171" t="s">
        <v>92</v>
      </c>
      <c r="B171" s="1" t="s">
        <v>299</v>
      </c>
      <c r="C171">
        <v>1</v>
      </c>
      <c r="D171" t="s">
        <v>406</v>
      </c>
      <c r="F171" t="n">
        <v>38.20000076293945</v>
      </c>
      <c r="G171" s="4">
        <v>43423</v>
      </c>
      <c r="H171" s="4">
        <v>43433</v>
      </c>
      <c r="I171">
        <f t="shared" si="16"/>
        <v>10</v>
      </c>
      <c r="J171">
        <f t="shared" si="17"/>
        <v>0</v>
      </c>
      <c r="K171" t="n">
        <v>0.6000000238418579</v>
      </c>
      <c r="L171" t="n">
        <v>0.3763999938964844</v>
      </c>
      <c r="M171">
        <f t="shared" si="18"/>
        <v>0</v>
      </c>
      <c r="N171">
        <f t="shared" si="19"/>
        <v>0</v>
      </c>
      <c r="O171">
        <f t="shared" si="20"/>
        <v>0</v>
      </c>
      <c r="P171">
        <f t="shared" si="21"/>
        <v>0</v>
      </c>
      <c r="Q171">
        <f t="shared" si="22"/>
        <v>0</v>
      </c>
      <c r="R171">
        <f t="shared" si="23"/>
        <v>0</v>
      </c>
      <c r="V171">
        <f>VLOOKUP(A171,'MARGIN REQUIREMNT'!$A$3:$M$210,13,0)</f>
        <v>0.186225</v>
      </c>
    </row>
    <row r="172" spans="1:22">
      <c r="A172" t="s">
        <v>92</v>
      </c>
      <c r="B172" s="1" t="s">
        <v>299</v>
      </c>
      <c r="C172">
        <v>1</v>
      </c>
      <c r="D172" t="s">
        <v>407</v>
      </c>
      <c r="F172" t="n">
        <v>38.20000076293945</v>
      </c>
      <c r="G172" s="4">
        <v>43423</v>
      </c>
      <c r="H172" s="4">
        <v>43433</v>
      </c>
      <c r="I172">
        <f t="shared" si="16"/>
        <v>10</v>
      </c>
      <c r="J172">
        <f t="shared" si="17"/>
        <v>0</v>
      </c>
      <c r="K172" t="n">
        <v>1.399999976158142</v>
      </c>
      <c r="L172" t="n">
        <v>0.4179999828338623</v>
      </c>
      <c r="M172">
        <f t="shared" si="18"/>
        <v>0</v>
      </c>
      <c r="N172">
        <f t="shared" si="19"/>
        <v>0</v>
      </c>
      <c r="O172">
        <f t="shared" si="20"/>
        <v>0</v>
      </c>
      <c r="P172">
        <f t="shared" si="21"/>
        <v>0</v>
      </c>
      <c r="Q172">
        <f t="shared" si="22"/>
        <v>0</v>
      </c>
      <c r="R172">
        <f t="shared" si="23"/>
        <v>0</v>
      </c>
      <c r="V172">
        <f>VLOOKUP(A172,'MARGIN REQUIREMNT'!$A$3:$M$210,13,0)</f>
        <v>0.186225</v>
      </c>
    </row>
    <row r="173" spans="1:22">
      <c r="A173" t="s">
        <v>93</v>
      </c>
      <c r="B173" s="1" t="s">
        <v>298</v>
      </c>
      <c r="C173">
        <v>1</v>
      </c>
      <c r="D173" t="s">
        <v>406</v>
      </c>
      <c r="F173" t="n">
        <v>35.54999923706055</v>
      </c>
      <c r="G173" s="4">
        <v>43423</v>
      </c>
      <c r="H173" s="4">
        <v>43433</v>
      </c>
      <c r="I173">
        <f t="shared" si="16"/>
        <v>10</v>
      </c>
      <c r="J173">
        <f t="shared" si="17"/>
        <v>0</v>
      </c>
      <c r="K173" t="n">
        <v>0.550000011920929</v>
      </c>
      <c r="L173" t="n">
        <v>0.3199999928474426</v>
      </c>
      <c r="M173">
        <f t="shared" si="18"/>
        <v>0</v>
      </c>
      <c r="N173">
        <f t="shared" si="19"/>
        <v>0</v>
      </c>
      <c r="O173">
        <f t="shared" si="20"/>
        <v>0</v>
      </c>
      <c r="P173">
        <f t="shared" si="21"/>
        <v>0</v>
      </c>
      <c r="Q173">
        <f t="shared" si="22"/>
        <v>0</v>
      </c>
      <c r="R173">
        <f t="shared" si="23"/>
        <v>0</v>
      </c>
      <c r="V173">
        <f>VLOOKUP(A173,'MARGIN REQUIREMNT'!$A$3:$M$210,13,0)</f>
        <v>0.17429999999999998</v>
      </c>
    </row>
    <row r="174" spans="1:22">
      <c r="A174" t="s">
        <v>93</v>
      </c>
      <c r="B174" s="1" t="s">
        <v>298</v>
      </c>
      <c r="C174">
        <v>1</v>
      </c>
      <c r="D174" t="s">
        <v>407</v>
      </c>
      <c r="F174" t="n">
        <v>35.54999923706055</v>
      </c>
      <c r="G174" s="4">
        <v>43423</v>
      </c>
      <c r="H174" s="4">
        <v>43433</v>
      </c>
      <c r="I174">
        <f t="shared" si="16"/>
        <v>10</v>
      </c>
      <c r="J174">
        <f t="shared" si="17"/>
        <v>0</v>
      </c>
      <c r="K174" t="n">
        <v>1.100000023841858</v>
      </c>
      <c r="L174" t="n">
        <v>0.4056999981403351</v>
      </c>
      <c r="M174">
        <f t="shared" si="18"/>
        <v>0</v>
      </c>
      <c r="N174">
        <f t="shared" si="19"/>
        <v>0</v>
      </c>
      <c r="O174">
        <f t="shared" si="20"/>
        <v>0</v>
      </c>
      <c r="P174">
        <f t="shared" si="21"/>
        <v>0</v>
      </c>
      <c r="Q174">
        <f t="shared" si="22"/>
        <v>0</v>
      </c>
      <c r="R174">
        <f t="shared" si="23"/>
        <v>0</v>
      </c>
      <c r="V174">
        <f>VLOOKUP(A174,'MARGIN REQUIREMNT'!$A$3:$M$210,13,0)</f>
        <v>0.17429999999999998</v>
      </c>
    </row>
    <row r="175" spans="1:22">
      <c r="A175" t="s">
        <v>94</v>
      </c>
      <c r="B175" s="1" t="s">
        <v>276</v>
      </c>
      <c r="C175">
        <v>1</v>
      </c>
      <c r="D175" t="s">
        <v>406</v>
      </c>
      <c r="F175" t="n">
        <v>13.949999809265137</v>
      </c>
      <c r="G175" s="4">
        <v>43423</v>
      </c>
      <c r="H175" s="4">
        <v>43433</v>
      </c>
      <c r="I175">
        <f t="shared" si="16"/>
        <v>10</v>
      </c>
      <c r="J175">
        <f t="shared" si="17"/>
        <v>0</v>
      </c>
      <c r="K175" t="n">
        <v>0.699999988079071</v>
      </c>
      <c r="L175" t="s">
        <v>436</v>
      </c>
      <c r="M175">
        <f t="shared" si="18"/>
        <v>0</v>
      </c>
      <c r="N175">
        <f t="shared" si="19"/>
        <v>0</v>
      </c>
      <c r="O175">
        <f t="shared" si="20"/>
        <v>0</v>
      </c>
      <c r="P175">
        <f t="shared" si="21"/>
        <v>0</v>
      </c>
      <c r="Q175">
        <f t="shared" si="22"/>
        <v>0</v>
      </c>
      <c r="R175">
        <f t="shared" si="23"/>
        <v>0</v>
      </c>
      <c r="V175">
        <f>VLOOKUP(A175,'MARGIN REQUIREMNT'!$A$3:$M$210,13,0)</f>
        <v>7.2900000000000006E-2</v>
      </c>
    </row>
    <row r="176" spans="1:22">
      <c r="A176" t="s">
        <v>94</v>
      </c>
      <c r="B176" s="1" t="s">
        <v>276</v>
      </c>
      <c r="C176">
        <v>1</v>
      </c>
      <c r="D176" t="s">
        <v>407</v>
      </c>
      <c r="F176" t="n">
        <v>13.949999809265137</v>
      </c>
      <c r="G176" s="4">
        <v>43423</v>
      </c>
      <c r="H176" s="4">
        <v>43433</v>
      </c>
      <c r="I176">
        <f t="shared" si="16"/>
        <v>10</v>
      </c>
      <c r="J176">
        <f t="shared" si="17"/>
        <v>0</v>
      </c>
      <c r="K176" t="n">
        <v>0.6499999761581421</v>
      </c>
      <c r="L176" t="n">
        <v>0.7348999977111816</v>
      </c>
      <c r="M176">
        <f t="shared" si="18"/>
        <v>0</v>
      </c>
      <c r="N176">
        <f t="shared" si="19"/>
        <v>0</v>
      </c>
      <c r="O176">
        <f t="shared" si="20"/>
        <v>0</v>
      </c>
      <c r="P176">
        <f t="shared" si="21"/>
        <v>0</v>
      </c>
      <c r="Q176">
        <f t="shared" si="22"/>
        <v>0</v>
      </c>
      <c r="R176">
        <f t="shared" si="23"/>
        <v>0</v>
      </c>
      <c r="V176">
        <f>VLOOKUP(A176,'MARGIN REQUIREMNT'!$A$3:$M$210,13,0)</f>
        <v>7.2900000000000006E-2</v>
      </c>
    </row>
    <row r="177" spans="1:22">
      <c r="A177" t="s">
        <v>95</v>
      </c>
      <c r="B177" s="1" t="s">
        <v>362</v>
      </c>
      <c r="C177">
        <v>5</v>
      </c>
      <c r="D177" t="s">
        <v>406</v>
      </c>
      <c r="F177" t="n">
        <v>270.20001220703125</v>
      </c>
      <c r="G177" s="4">
        <v>43423</v>
      </c>
      <c r="H177" s="4">
        <v>43433</v>
      </c>
      <c r="I177">
        <f t="shared" si="16"/>
        <v>10</v>
      </c>
      <c r="J177">
        <f t="shared" si="17"/>
        <v>0</v>
      </c>
      <c r="K177" t="n">
        <v>5.300000190734863</v>
      </c>
      <c r="L177" t="s">
        <v>436</v>
      </c>
      <c r="M177">
        <f t="shared" si="18"/>
        <v>0</v>
      </c>
      <c r="N177">
        <f t="shared" si="19"/>
        <v>0</v>
      </c>
      <c r="O177">
        <f t="shared" si="20"/>
        <v>0</v>
      </c>
      <c r="P177">
        <f t="shared" si="21"/>
        <v>0</v>
      </c>
      <c r="Q177">
        <f t="shared" si="22"/>
        <v>0</v>
      </c>
      <c r="R177">
        <f t="shared" si="23"/>
        <v>0</v>
      </c>
      <c r="V177">
        <f>VLOOKUP(A177,'MARGIN REQUIREMNT'!$A$3:$M$210,13,0)</f>
        <v>1.3814250545454545</v>
      </c>
    </row>
    <row r="178" spans="1:22">
      <c r="A178" t="s">
        <v>95</v>
      </c>
      <c r="B178" s="1" t="s">
        <v>362</v>
      </c>
      <c r="C178">
        <v>5</v>
      </c>
      <c r="D178" t="s">
        <v>407</v>
      </c>
      <c r="F178" t="n">
        <v>270.20001220703125</v>
      </c>
      <c r="G178" s="4">
        <v>43423</v>
      </c>
      <c r="H178" s="4">
        <v>43433</v>
      </c>
      <c r="I178">
        <f t="shared" si="16"/>
        <v>10</v>
      </c>
      <c r="J178">
        <f t="shared" si="17"/>
        <v>0</v>
      </c>
      <c r="K178" t="n">
        <v>5.75</v>
      </c>
      <c r="L178" t="n">
        <v>0.49900001287460327</v>
      </c>
      <c r="M178">
        <f t="shared" si="18"/>
        <v>0</v>
      </c>
      <c r="N178">
        <f t="shared" si="19"/>
        <v>0</v>
      </c>
      <c r="O178">
        <f t="shared" si="20"/>
        <v>0</v>
      </c>
      <c r="P178">
        <f t="shared" si="21"/>
        <v>0</v>
      </c>
      <c r="Q178">
        <f t="shared" si="22"/>
        <v>0</v>
      </c>
      <c r="R178">
        <f t="shared" si="23"/>
        <v>0</v>
      </c>
      <c r="V178">
        <f>VLOOKUP(A178,'MARGIN REQUIREMNT'!$A$3:$M$210,13,0)</f>
        <v>1.3814250545454545</v>
      </c>
    </row>
    <row r="179" spans="1:22">
      <c r="A179" t="s">
        <v>96</v>
      </c>
      <c r="B179" s="1" t="s">
        <v>253</v>
      </c>
      <c r="C179">
        <v>5</v>
      </c>
      <c r="D179" t="s">
        <v>406</v>
      </c>
      <c r="F179" t="n">
        <v>92.0</v>
      </c>
      <c r="G179" s="4">
        <v>43423</v>
      </c>
      <c r="H179" s="4">
        <v>43433</v>
      </c>
      <c r="I179">
        <f t="shared" si="16"/>
        <v>10</v>
      </c>
      <c r="J179">
        <f t="shared" si="17"/>
        <v>0</v>
      </c>
      <c r="K179" t="n">
        <v>1.2999999523162842</v>
      </c>
      <c r="L179" t="n">
        <v>0.41679999232292175</v>
      </c>
      <c r="M179">
        <f t="shared" si="18"/>
        <v>0</v>
      </c>
      <c r="N179">
        <f t="shared" si="19"/>
        <v>0</v>
      </c>
      <c r="O179">
        <f t="shared" si="20"/>
        <v>0</v>
      </c>
      <c r="P179">
        <f t="shared" si="21"/>
        <v>0</v>
      </c>
      <c r="Q179">
        <f t="shared" si="22"/>
        <v>0</v>
      </c>
      <c r="R179">
        <f t="shared" si="23"/>
        <v>0</v>
      </c>
      <c r="V179">
        <f>VLOOKUP(A179,'MARGIN REQUIREMNT'!$A$3:$M$210,13,0)</f>
        <v>0.46545000000000003</v>
      </c>
    </row>
    <row r="180" spans="1:22">
      <c r="A180" t="s">
        <v>96</v>
      </c>
      <c r="B180" s="1" t="s">
        <v>253</v>
      </c>
      <c r="C180">
        <v>5</v>
      </c>
      <c r="D180" t="s">
        <v>407</v>
      </c>
      <c r="F180" t="n">
        <v>92.0</v>
      </c>
      <c r="G180" s="4">
        <v>43423</v>
      </c>
      <c r="H180" s="4">
        <v>43433</v>
      </c>
      <c r="I180">
        <f t="shared" si="16"/>
        <v>10</v>
      </c>
      <c r="J180">
        <f t="shared" si="17"/>
        <v>0</v>
      </c>
      <c r="K180" t="n">
        <v>4.400000095367432</v>
      </c>
      <c r="L180" t="n">
        <v>0.4975999891757965</v>
      </c>
      <c r="M180">
        <f t="shared" si="18"/>
        <v>0</v>
      </c>
      <c r="N180">
        <f t="shared" si="19"/>
        <v>0</v>
      </c>
      <c r="O180">
        <f t="shared" si="20"/>
        <v>0</v>
      </c>
      <c r="P180">
        <f t="shared" si="21"/>
        <v>0</v>
      </c>
      <c r="Q180">
        <f t="shared" si="22"/>
        <v>0</v>
      </c>
      <c r="R180">
        <f t="shared" si="23"/>
        <v>0</v>
      </c>
      <c r="V180">
        <f>VLOOKUP(A180,'MARGIN REQUIREMNT'!$A$3:$M$210,13,0)</f>
        <v>0.46545000000000003</v>
      </c>
    </row>
    <row r="181" spans="1:22">
      <c r="A181" t="s">
        <v>97</v>
      </c>
      <c r="B181" s="1" t="s">
        <v>254</v>
      </c>
      <c r="C181">
        <v>10</v>
      </c>
      <c r="D181" t="s">
        <v>406</v>
      </c>
      <c r="F181" t="n">
        <v>227.0</v>
      </c>
      <c r="G181" s="4">
        <v>43423</v>
      </c>
      <c r="H181" s="4">
        <v>43433</v>
      </c>
      <c r="I181">
        <f t="shared" si="16"/>
        <v>10</v>
      </c>
      <c r="J181">
        <f t="shared" si="17"/>
        <v>0</v>
      </c>
      <c r="K181" t="n">
        <v>5.349999904632568</v>
      </c>
      <c r="L181" t="n">
        <v>0.454399973154068</v>
      </c>
      <c r="M181">
        <f t="shared" si="18"/>
        <v>0</v>
      </c>
      <c r="N181">
        <f t="shared" si="19"/>
        <v>0</v>
      </c>
      <c r="O181">
        <f t="shared" si="20"/>
        <v>0</v>
      </c>
      <c r="P181">
        <f t="shared" si="21"/>
        <v>0</v>
      </c>
      <c r="Q181">
        <f t="shared" si="22"/>
        <v>0</v>
      </c>
      <c r="R181">
        <f t="shared" si="23"/>
        <v>0</v>
      </c>
      <c r="V181">
        <f>VLOOKUP(A181,'MARGIN REQUIREMNT'!$A$3:$M$210,13,0)</f>
        <v>1.3966499999999999</v>
      </c>
    </row>
    <row r="182" spans="1:22">
      <c r="A182" t="s">
        <v>97</v>
      </c>
      <c r="B182" s="1" t="s">
        <v>254</v>
      </c>
      <c r="C182">
        <v>10</v>
      </c>
      <c r="D182" t="s">
        <v>407</v>
      </c>
      <c r="F182" t="n">
        <v>227.0</v>
      </c>
      <c r="G182" s="4">
        <v>43423</v>
      </c>
      <c r="H182" s="4">
        <v>43433</v>
      </c>
      <c r="I182">
        <f t="shared" si="16"/>
        <v>10</v>
      </c>
      <c r="J182">
        <f t="shared" si="17"/>
        <v>0</v>
      </c>
      <c r="K182" t="n">
        <v>8.199999809265137</v>
      </c>
      <c r="L182" t="n">
        <v>0.4838000237941742</v>
      </c>
      <c r="M182">
        <f t="shared" si="18"/>
        <v>0</v>
      </c>
      <c r="N182">
        <f t="shared" si="19"/>
        <v>0</v>
      </c>
      <c r="O182">
        <f t="shared" si="20"/>
        <v>0</v>
      </c>
      <c r="P182">
        <f t="shared" si="21"/>
        <v>0</v>
      </c>
      <c r="Q182">
        <f t="shared" si="22"/>
        <v>0</v>
      </c>
      <c r="R182">
        <f t="shared" si="23"/>
        <v>0</v>
      </c>
      <c r="V182">
        <f>VLOOKUP(A182,'MARGIN REQUIREMNT'!$A$3:$M$210,13,0)</f>
        <v>1.3966499999999999</v>
      </c>
    </row>
    <row r="183" spans="1:22">
      <c r="A183" t="s">
        <v>98</v>
      </c>
      <c r="B183" s="1" t="s">
        <v>300</v>
      </c>
      <c r="C183">
        <v>20</v>
      </c>
      <c r="D183" t="s">
        <v>406</v>
      </c>
      <c r="F183" t="n">
        <v>1035.0</v>
      </c>
      <c r="G183" s="4">
        <v>43423</v>
      </c>
      <c r="H183" s="4">
        <v>43433</v>
      </c>
      <c r="I183">
        <f t="shared" si="16"/>
        <v>10</v>
      </c>
      <c r="J183">
        <f t="shared" si="17"/>
        <v>0</v>
      </c>
      <c r="K183" t="n">
        <v>24.600000381469727</v>
      </c>
      <c r="L183" t="n">
        <v>0.39750000834465027</v>
      </c>
      <c r="M183">
        <f t="shared" si="18"/>
        <v>0</v>
      </c>
      <c r="N183">
        <f t="shared" si="19"/>
        <v>0</v>
      </c>
      <c r="O183">
        <f t="shared" si="20"/>
        <v>0</v>
      </c>
      <c r="P183">
        <f t="shared" si="21"/>
        <v>0</v>
      </c>
      <c r="Q183">
        <f t="shared" si="22"/>
        <v>0</v>
      </c>
      <c r="R183">
        <f t="shared" si="23"/>
        <v>0</v>
      </c>
      <c r="V183">
        <f>VLOOKUP(A183,'MARGIN REQUIREMNT'!$A$3:$M$210,13,0)</f>
        <v>5.0867249999999995</v>
      </c>
    </row>
    <row r="184" spans="1:22">
      <c r="A184" t="s">
        <v>98</v>
      </c>
      <c r="B184" s="1" t="s">
        <v>300</v>
      </c>
      <c r="C184">
        <v>20</v>
      </c>
      <c r="D184" t="s">
        <v>407</v>
      </c>
      <c r="F184" t="n">
        <v>1035.0</v>
      </c>
      <c r="G184" s="4">
        <v>43423</v>
      </c>
      <c r="H184" s="4">
        <v>43433</v>
      </c>
      <c r="I184">
        <f t="shared" si="16"/>
        <v>10</v>
      </c>
      <c r="J184">
        <f t="shared" si="17"/>
        <v>0</v>
      </c>
      <c r="K184" t="n">
        <v>25.450000762939453</v>
      </c>
      <c r="L184" t="n">
        <v>0.37299999594688416</v>
      </c>
      <c r="M184">
        <f t="shared" si="18"/>
        <v>0</v>
      </c>
      <c r="N184">
        <f t="shared" si="19"/>
        <v>0</v>
      </c>
      <c r="O184">
        <f t="shared" si="20"/>
        <v>0</v>
      </c>
      <c r="P184">
        <f t="shared" si="21"/>
        <v>0</v>
      </c>
      <c r="Q184">
        <f t="shared" si="22"/>
        <v>0</v>
      </c>
      <c r="R184">
        <f t="shared" si="23"/>
        <v>0</v>
      </c>
      <c r="V184">
        <f>VLOOKUP(A184,'MARGIN REQUIREMNT'!$A$3:$M$210,13,0)</f>
        <v>5.0867249999999995</v>
      </c>
    </row>
    <row r="185" spans="1:22">
      <c r="A185" t="s">
        <v>99</v>
      </c>
      <c r="B185" s="1" t="s">
        <v>301</v>
      </c>
      <c r="C185">
        <v>20</v>
      </c>
      <c r="D185" t="s">
        <v>406</v>
      </c>
      <c r="F185" t="n">
        <v>1552.8499755859375</v>
      </c>
      <c r="G185" s="4">
        <v>43423</v>
      </c>
      <c r="H185" s="4">
        <v>43433</v>
      </c>
      <c r="I185">
        <f t="shared" si="16"/>
        <v>10</v>
      </c>
      <c r="J185">
        <f t="shared" si="17"/>
        <v>0</v>
      </c>
      <c r="K185" t="n">
        <v>38.20000076293945</v>
      </c>
      <c r="L185" t="n">
        <v>0.3009999990463257</v>
      </c>
      <c r="M185">
        <f t="shared" si="18"/>
        <v>0</v>
      </c>
      <c r="N185">
        <f t="shared" si="19"/>
        <v>0</v>
      </c>
      <c r="O185">
        <f t="shared" si="20"/>
        <v>0</v>
      </c>
      <c r="P185">
        <f t="shared" si="21"/>
        <v>0</v>
      </c>
      <c r="Q185">
        <f t="shared" si="22"/>
        <v>0</v>
      </c>
      <c r="R185">
        <f t="shared" si="23"/>
        <v>0</v>
      </c>
      <c r="V185">
        <f>VLOOKUP(A185,'MARGIN REQUIREMNT'!$A$3:$M$210,13,0)</f>
        <v>7.5515999999999996</v>
      </c>
    </row>
    <row r="186" spans="1:22">
      <c r="A186" t="s">
        <v>99</v>
      </c>
      <c r="B186" s="1" t="s">
        <v>301</v>
      </c>
      <c r="C186">
        <v>20</v>
      </c>
      <c r="D186" t="s">
        <v>407</v>
      </c>
      <c r="F186" t="n">
        <v>1552.8499755859375</v>
      </c>
      <c r="G186" s="4">
        <v>43423</v>
      </c>
      <c r="H186" s="4">
        <v>43433</v>
      </c>
      <c r="I186">
        <f t="shared" si="16"/>
        <v>10</v>
      </c>
      <c r="J186">
        <f t="shared" si="17"/>
        <v>0</v>
      </c>
      <c r="K186" t="n">
        <v>22.200000762939453</v>
      </c>
      <c r="L186" t="n">
        <v>0.30790001153945923</v>
      </c>
      <c r="M186">
        <f t="shared" si="18"/>
        <v>0</v>
      </c>
      <c r="N186">
        <f t="shared" si="19"/>
        <v>0</v>
      </c>
      <c r="O186">
        <f t="shared" si="20"/>
        <v>0</v>
      </c>
      <c r="P186">
        <f t="shared" si="21"/>
        <v>0</v>
      </c>
      <c r="Q186">
        <f t="shared" si="22"/>
        <v>0</v>
      </c>
      <c r="R186">
        <f t="shared" si="23"/>
        <v>0</v>
      </c>
      <c r="V186">
        <f>VLOOKUP(A186,'MARGIN REQUIREMNT'!$A$3:$M$210,13,0)</f>
        <v>7.5515999999999996</v>
      </c>
    </row>
    <row r="187" spans="1:22">
      <c r="A187" t="s">
        <v>100</v>
      </c>
      <c r="B187" s="1" t="s">
        <v>302</v>
      </c>
      <c r="C187">
        <v>2.5</v>
      </c>
      <c r="D187" t="s">
        <v>406</v>
      </c>
      <c r="F187" t="n">
        <v>47.0</v>
      </c>
      <c r="G187" s="4">
        <v>43423</v>
      </c>
      <c r="H187" s="4">
        <v>43433</v>
      </c>
      <c r="I187">
        <f t="shared" si="16"/>
        <v>10</v>
      </c>
      <c r="J187">
        <f t="shared" si="17"/>
        <v>0</v>
      </c>
      <c r="K187" t="n">
        <v>4.150000095367432</v>
      </c>
      <c r="L187" t="n">
        <v>1.4708999395370483</v>
      </c>
      <c r="M187">
        <f t="shared" si="18"/>
        <v>0</v>
      </c>
      <c r="N187">
        <f t="shared" si="19"/>
        <v>0</v>
      </c>
      <c r="O187">
        <f t="shared" si="20"/>
        <v>0</v>
      </c>
      <c r="P187">
        <f t="shared" si="21"/>
        <v>0</v>
      </c>
      <c r="Q187">
        <f t="shared" si="22"/>
        <v>0</v>
      </c>
      <c r="R187">
        <f t="shared" si="23"/>
        <v>0</v>
      </c>
      <c r="V187">
        <f>VLOOKUP(A187,'MARGIN REQUIREMNT'!$A$3:$M$210,13,0)</f>
        <v>0.97314089999999986</v>
      </c>
    </row>
    <row r="188" spans="1:22">
      <c r="A188" t="s">
        <v>100</v>
      </c>
      <c r="B188" s="1" t="s">
        <v>302</v>
      </c>
      <c r="C188">
        <v>2.5</v>
      </c>
      <c r="D188" t="s">
        <v>407</v>
      </c>
      <c r="F188" t="n">
        <v>47.0</v>
      </c>
      <c r="G188" s="4">
        <v>43423</v>
      </c>
      <c r="H188" s="4">
        <v>43433</v>
      </c>
      <c r="I188">
        <f t="shared" si="16"/>
        <v>10</v>
      </c>
      <c r="J188">
        <f t="shared" si="17"/>
        <v>0</v>
      </c>
      <c r="K188" t="n">
        <v>4.5</v>
      </c>
      <c r="L188" t="n">
        <v>1.4596999883651733</v>
      </c>
      <c r="M188">
        <f t="shared" si="18"/>
        <v>0</v>
      </c>
      <c r="N188">
        <f t="shared" si="19"/>
        <v>0</v>
      </c>
      <c r="O188">
        <f t="shared" si="20"/>
        <v>0</v>
      </c>
      <c r="P188">
        <f t="shared" si="21"/>
        <v>0</v>
      </c>
      <c r="Q188">
        <f t="shared" si="22"/>
        <v>0</v>
      </c>
      <c r="R188">
        <f t="shared" si="23"/>
        <v>0</v>
      </c>
      <c r="V188">
        <f>VLOOKUP(A188,'MARGIN REQUIREMNT'!$A$3:$M$210,13,0)</f>
        <v>0.97314089999999986</v>
      </c>
    </row>
    <row r="189" spans="1:22">
      <c r="A189" t="s">
        <v>101</v>
      </c>
      <c r="B189" s="1" t="s">
        <v>303</v>
      </c>
      <c r="C189">
        <v>5</v>
      </c>
      <c r="D189" t="s">
        <v>406</v>
      </c>
      <c r="F189" t="n">
        <v>259.29998779296875</v>
      </c>
      <c r="G189" s="4">
        <v>43423</v>
      </c>
      <c r="H189" s="4">
        <v>43433</v>
      </c>
      <c r="I189">
        <f t="shared" si="16"/>
        <v>10</v>
      </c>
      <c r="J189">
        <f t="shared" si="17"/>
        <v>0</v>
      </c>
      <c r="K189" t="n">
        <v>6.0</v>
      </c>
      <c r="L189" t="n">
        <v>0.37119999527931213</v>
      </c>
      <c r="M189">
        <f t="shared" si="18"/>
        <v>0</v>
      </c>
      <c r="N189">
        <f t="shared" si="19"/>
        <v>0</v>
      </c>
      <c r="O189">
        <f t="shared" si="20"/>
        <v>0</v>
      </c>
      <c r="P189">
        <f t="shared" si="21"/>
        <v>0</v>
      </c>
      <c r="Q189">
        <f t="shared" si="22"/>
        <v>0</v>
      </c>
      <c r="R189">
        <f t="shared" si="23"/>
        <v>0</v>
      </c>
      <c r="V189">
        <f>VLOOKUP(A189,'MARGIN REQUIREMNT'!$A$3:$M$210,13,0)</f>
        <v>1.2852749999999999</v>
      </c>
    </row>
    <row r="190" spans="1:22">
      <c r="A190" t="s">
        <v>101</v>
      </c>
      <c r="B190" s="1" t="s">
        <v>303</v>
      </c>
      <c r="C190">
        <v>5</v>
      </c>
      <c r="D190" t="s">
        <v>407</v>
      </c>
      <c r="F190" t="n">
        <v>259.29998779296875</v>
      </c>
      <c r="G190" s="4">
        <v>43423</v>
      </c>
      <c r="H190" s="4">
        <v>43433</v>
      </c>
      <c r="I190">
        <f t="shared" si="16"/>
        <v>10</v>
      </c>
      <c r="J190">
        <f t="shared" si="17"/>
        <v>0</v>
      </c>
      <c r="K190" t="n">
        <v>4.5</v>
      </c>
      <c r="L190" t="n">
        <v>0.2752000093460083</v>
      </c>
      <c r="M190">
        <f t="shared" si="18"/>
        <v>0</v>
      </c>
      <c r="N190">
        <f t="shared" si="19"/>
        <v>0</v>
      </c>
      <c r="O190">
        <f t="shared" si="20"/>
        <v>0</v>
      </c>
      <c r="P190">
        <f t="shared" si="21"/>
        <v>0</v>
      </c>
      <c r="Q190">
        <f t="shared" si="22"/>
        <v>0</v>
      </c>
      <c r="R190">
        <f t="shared" si="23"/>
        <v>0</v>
      </c>
      <c r="V190">
        <f>VLOOKUP(A190,'MARGIN REQUIREMNT'!$A$3:$M$210,13,0)</f>
        <v>1.2852749999999999</v>
      </c>
    </row>
    <row r="191" spans="1:22">
      <c r="A191" t="s">
        <v>102</v>
      </c>
      <c r="B191" s="1" t="s">
        <v>275</v>
      </c>
      <c r="C191">
        <v>10</v>
      </c>
      <c r="D191" t="s">
        <v>406</v>
      </c>
      <c r="F191" t="n">
        <v>640.5999755859375</v>
      </c>
      <c r="G191" s="4">
        <v>43423</v>
      </c>
      <c r="H191" s="4">
        <v>43433</v>
      </c>
      <c r="I191">
        <f t="shared" si="16"/>
        <v>10</v>
      </c>
      <c r="J191">
        <f t="shared" si="17"/>
        <v>0</v>
      </c>
      <c r="K191" t="n">
        <v>7.949999809265137</v>
      </c>
      <c r="L191" t="n">
        <v>0.2818000018596649</v>
      </c>
      <c r="M191">
        <f t="shared" si="18"/>
        <v>0</v>
      </c>
      <c r="N191">
        <f t="shared" si="19"/>
        <v>0</v>
      </c>
      <c r="O191">
        <f t="shared" si="20"/>
        <v>0</v>
      </c>
      <c r="P191">
        <f t="shared" si="21"/>
        <v>0</v>
      </c>
      <c r="Q191">
        <f t="shared" si="22"/>
        <v>0</v>
      </c>
      <c r="R191">
        <f t="shared" si="23"/>
        <v>0</v>
      </c>
      <c r="V191">
        <f>VLOOKUP(A191,'MARGIN REQUIREMNT'!$A$3:$M$210,13,0)</f>
        <v>3.2468249999999999</v>
      </c>
    </row>
    <row r="192" spans="1:22">
      <c r="A192" t="s">
        <v>102</v>
      </c>
      <c r="B192" s="1" t="s">
        <v>275</v>
      </c>
      <c r="C192">
        <v>10</v>
      </c>
      <c r="D192" t="s">
        <v>407</v>
      </c>
      <c r="F192" t="n">
        <v>640.5999755859375</v>
      </c>
      <c r="G192" s="4">
        <v>43423</v>
      </c>
      <c r="H192" s="4">
        <v>43433</v>
      </c>
      <c r="I192">
        <f t="shared" si="16"/>
        <v>10</v>
      </c>
      <c r="J192">
        <f t="shared" si="17"/>
        <v>0</v>
      </c>
      <c r="K192" t="n">
        <v>15.399999618530273</v>
      </c>
      <c r="L192" t="n">
        <v>0.27410000562667847</v>
      </c>
      <c r="M192">
        <f t="shared" si="18"/>
        <v>0</v>
      </c>
      <c r="N192">
        <f t="shared" si="19"/>
        <v>0</v>
      </c>
      <c r="O192">
        <f t="shared" si="20"/>
        <v>0</v>
      </c>
      <c r="P192">
        <f t="shared" si="21"/>
        <v>0</v>
      </c>
      <c r="Q192">
        <f t="shared" si="22"/>
        <v>0</v>
      </c>
      <c r="R192">
        <f t="shared" si="23"/>
        <v>0</v>
      </c>
      <c r="V192">
        <f>VLOOKUP(A192,'MARGIN REQUIREMNT'!$A$3:$M$210,13,0)</f>
        <v>3.2468249999999999</v>
      </c>
    </row>
    <row r="193" spans="1:22">
      <c r="A193" t="s">
        <v>103</v>
      </c>
      <c r="B193" s="1" t="s">
        <v>309</v>
      </c>
      <c r="C193">
        <v>5</v>
      </c>
      <c r="D193" t="s">
        <v>406</v>
      </c>
      <c r="F193" t="n">
        <v>139.0</v>
      </c>
      <c r="G193" s="4">
        <v>43423</v>
      </c>
      <c r="H193" s="4">
        <v>43433</v>
      </c>
      <c r="I193">
        <f t="shared" si="16"/>
        <v>10</v>
      </c>
      <c r="J193">
        <f t="shared" si="17"/>
        <v>0</v>
      </c>
      <c r="K193" t="n">
        <v>1.649999976158142</v>
      </c>
      <c r="L193" t="n">
        <v>0.4309999942779541</v>
      </c>
      <c r="M193">
        <f t="shared" si="18"/>
        <v>0</v>
      </c>
      <c r="N193">
        <f t="shared" si="19"/>
        <v>0</v>
      </c>
      <c r="O193">
        <f t="shared" si="20"/>
        <v>0</v>
      </c>
      <c r="P193">
        <f t="shared" si="21"/>
        <v>0</v>
      </c>
      <c r="Q193">
        <f t="shared" si="22"/>
        <v>0</v>
      </c>
      <c r="R193">
        <f t="shared" si="23"/>
        <v>0</v>
      </c>
      <c r="V193">
        <f>VLOOKUP(A193,'MARGIN REQUIREMNT'!$A$3:$M$210,13,0)</f>
        <v>0.89564999999999995</v>
      </c>
    </row>
    <row r="194" spans="1:22">
      <c r="A194" t="s">
        <v>103</v>
      </c>
      <c r="B194" s="1" t="s">
        <v>309</v>
      </c>
      <c r="C194">
        <v>5</v>
      </c>
      <c r="D194" t="s">
        <v>407</v>
      </c>
      <c r="F194" t="n">
        <v>139.0</v>
      </c>
      <c r="G194" s="4">
        <v>43423</v>
      </c>
      <c r="H194" s="4">
        <v>43433</v>
      </c>
      <c r="I194">
        <f t="shared" si="16"/>
        <v>10</v>
      </c>
      <c r="J194">
        <f t="shared" si="17"/>
        <v>0</v>
      </c>
      <c r="K194" t="n">
        <v>7.150000095367432</v>
      </c>
      <c r="L194" t="n">
        <v>0.41169998049736023</v>
      </c>
      <c r="M194">
        <f t="shared" si="18"/>
        <v>0</v>
      </c>
      <c r="N194">
        <f t="shared" si="19"/>
        <v>0</v>
      </c>
      <c r="O194">
        <f t="shared" si="20"/>
        <v>0</v>
      </c>
      <c r="P194">
        <f t="shared" si="21"/>
        <v>0</v>
      </c>
      <c r="Q194">
        <f t="shared" si="22"/>
        <v>0</v>
      </c>
      <c r="R194">
        <f t="shared" si="23"/>
        <v>0</v>
      </c>
      <c r="V194">
        <f>VLOOKUP(A194,'MARGIN REQUIREMNT'!$A$3:$M$210,13,0)</f>
        <v>0.89564999999999995</v>
      </c>
    </row>
    <row r="195" spans="1:22">
      <c r="A195" t="s">
        <v>104</v>
      </c>
      <c r="B195" s="1" t="s">
        <v>310</v>
      </c>
      <c r="C195">
        <v>5</v>
      </c>
      <c r="D195" t="s">
        <v>406</v>
      </c>
      <c r="F195" t="n">
        <v>136.60000610351562</v>
      </c>
      <c r="G195" s="4">
        <v>43423</v>
      </c>
      <c r="H195" s="4">
        <v>43433</v>
      </c>
      <c r="I195">
        <f t="shared" si="16"/>
        <v>10</v>
      </c>
      <c r="J195">
        <f t="shared" si="17"/>
        <v>0</v>
      </c>
      <c r="K195" t="n">
        <v>2.549999952316284</v>
      </c>
      <c r="L195" t="n">
        <v>0.4494999945163727</v>
      </c>
      <c r="M195">
        <f t="shared" si="18"/>
        <v>0</v>
      </c>
      <c r="N195">
        <f t="shared" si="19"/>
        <v>0</v>
      </c>
      <c r="O195">
        <f t="shared" si="20"/>
        <v>0</v>
      </c>
      <c r="P195">
        <f t="shared" si="21"/>
        <v>0</v>
      </c>
      <c r="Q195">
        <f t="shared" si="22"/>
        <v>0</v>
      </c>
      <c r="R195">
        <f t="shared" si="23"/>
        <v>0</v>
      </c>
      <c r="V195">
        <f>VLOOKUP(A195,'MARGIN REQUIREMNT'!$A$3:$M$210,13,0)</f>
        <v>0.84397500000000003</v>
      </c>
    </row>
    <row r="196" spans="1:22">
      <c r="A196" t="s">
        <v>104</v>
      </c>
      <c r="B196" s="1" t="s">
        <v>310</v>
      </c>
      <c r="C196">
        <v>5</v>
      </c>
      <c r="D196" t="s">
        <v>407</v>
      </c>
      <c r="F196" t="n">
        <v>136.60000610351562</v>
      </c>
      <c r="G196" s="4">
        <v>43423</v>
      </c>
      <c r="H196" s="4">
        <v>43433</v>
      </c>
      <c r="I196">
        <f t="shared" ref="I196:I259" si="24">H196-G196</f>
        <v>10</v>
      </c>
      <c r="J196">
        <f t="shared" ref="J196:J259" si="25">MROUND(F196,C196)</f>
        <v>0</v>
      </c>
      <c r="K196" t="n">
        <v>5.449999809265137</v>
      </c>
      <c r="L196" t="n">
        <v>0.43060001730918884</v>
      </c>
      <c r="M196">
        <f t="shared" ref="M196:M259" si="26">((I196/365.25)^(1/2))*(F196*L196)</f>
        <v>0</v>
      </c>
      <c r="N196">
        <f t="shared" ref="N196:N259" si="27">IF(D196="CE",F196+M196,F196-M196)</f>
        <v>0</v>
      </c>
      <c r="O196">
        <f t="shared" ref="O196:O259" si="28">IF(D196="CE",F196+M196*2,F196-M196*2)</f>
        <v>0</v>
      </c>
      <c r="P196">
        <f t="shared" ref="P196:P259" si="29">IF(D196="CE",F196+M196*3,F196-M196*3)</f>
        <v>0</v>
      </c>
      <c r="Q196">
        <f t="shared" ref="Q196:Q259" si="30">MROUND(O196,C196)</f>
        <v>0</v>
      </c>
      <c r="R196">
        <f t="shared" ref="R196:R259" si="31">MROUND(P196,C196)</f>
        <v>0</v>
      </c>
      <c r="V196">
        <f>VLOOKUP(A196,'MARGIN REQUIREMNT'!$A$3:$M$210,13,0)</f>
        <v>0.84397500000000003</v>
      </c>
    </row>
    <row r="197" spans="1:22">
      <c r="A197" t="s">
        <v>105</v>
      </c>
      <c r="B197" s="1" t="s">
        <v>256</v>
      </c>
      <c r="C197">
        <v>5</v>
      </c>
      <c r="D197" t="s">
        <v>406</v>
      </c>
      <c r="F197" t="n">
        <v>283.5</v>
      </c>
      <c r="G197" s="4">
        <v>43423</v>
      </c>
      <c r="H197" s="4">
        <v>43433</v>
      </c>
      <c r="I197">
        <f t="shared" si="24"/>
        <v>10</v>
      </c>
      <c r="J197">
        <f t="shared" si="25"/>
        <v>0</v>
      </c>
      <c r="K197" t="n">
        <v>3.4000000953674316</v>
      </c>
      <c r="L197" t="n">
        <v>0.20440000295639038</v>
      </c>
      <c r="M197">
        <f t="shared" si="26"/>
        <v>0</v>
      </c>
      <c r="N197">
        <f t="shared" si="27"/>
        <v>0</v>
      </c>
      <c r="O197">
        <f t="shared" si="28"/>
        <v>0</v>
      </c>
      <c r="P197">
        <f t="shared" si="29"/>
        <v>0</v>
      </c>
      <c r="Q197">
        <f t="shared" si="30"/>
        <v>0</v>
      </c>
      <c r="R197">
        <f t="shared" si="31"/>
        <v>0</v>
      </c>
      <c r="V197">
        <f>VLOOKUP(A197,'MARGIN REQUIREMNT'!$A$3:$M$210,13,0)</f>
        <v>1.3877249999999999</v>
      </c>
    </row>
    <row r="198" spans="1:22">
      <c r="A198" t="s">
        <v>105</v>
      </c>
      <c r="B198" s="1" t="s">
        <v>256</v>
      </c>
      <c r="C198">
        <v>5</v>
      </c>
      <c r="D198" t="s">
        <v>407</v>
      </c>
      <c r="F198" t="n">
        <v>283.5</v>
      </c>
      <c r="G198" s="4">
        <v>43423</v>
      </c>
      <c r="H198" s="4">
        <v>43433</v>
      </c>
      <c r="I198">
        <f t="shared" si="24"/>
        <v>10</v>
      </c>
      <c r="J198">
        <f t="shared" si="25"/>
        <v>0</v>
      </c>
      <c r="K198" t="n">
        <v>4.800000190734863</v>
      </c>
      <c r="L198" t="n">
        <v>0.2468000054359436</v>
      </c>
      <c r="M198">
        <f t="shared" si="26"/>
        <v>0</v>
      </c>
      <c r="N198">
        <f t="shared" si="27"/>
        <v>0</v>
      </c>
      <c r="O198">
        <f t="shared" si="28"/>
        <v>0</v>
      </c>
      <c r="P198">
        <f t="shared" si="29"/>
        <v>0</v>
      </c>
      <c r="Q198">
        <f t="shared" si="30"/>
        <v>0</v>
      </c>
      <c r="R198">
        <f t="shared" si="31"/>
        <v>0</v>
      </c>
      <c r="V198">
        <f>VLOOKUP(A198,'MARGIN REQUIREMNT'!$A$3:$M$210,13,0)</f>
        <v>1.3877249999999999</v>
      </c>
    </row>
    <row r="199" spans="1:22">
      <c r="A199" t="s">
        <v>106</v>
      </c>
      <c r="B199" s="1" t="s">
        <v>255</v>
      </c>
      <c r="C199">
        <v>10</v>
      </c>
      <c r="D199" t="s">
        <v>406</v>
      </c>
      <c r="F199" t="n">
        <v>307.54998779296875</v>
      </c>
      <c r="G199" s="4">
        <v>43423</v>
      </c>
      <c r="H199" s="4">
        <v>43433</v>
      </c>
      <c r="I199">
        <f t="shared" si="24"/>
        <v>10</v>
      </c>
      <c r="J199">
        <f t="shared" si="25"/>
        <v>0</v>
      </c>
      <c r="K199" t="n">
        <v>9.199999809265137</v>
      </c>
      <c r="L199" t="n">
        <v>0.8055000305175781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  <c r="R199">
        <f t="shared" si="31"/>
        <v>0</v>
      </c>
      <c r="V199">
        <f>VLOOKUP(A199,'MARGIN REQUIREMNT'!$A$3:$M$210,13,0)</f>
        <v>1.6556654999999998</v>
      </c>
    </row>
    <row r="200" spans="1:22">
      <c r="A200" t="s">
        <v>106</v>
      </c>
      <c r="B200" s="1" t="s">
        <v>255</v>
      </c>
      <c r="C200">
        <v>10</v>
      </c>
      <c r="D200" t="s">
        <v>407</v>
      </c>
      <c r="F200" t="n">
        <v>307.54998779296875</v>
      </c>
      <c r="G200" s="4">
        <v>43423</v>
      </c>
      <c r="H200" s="4">
        <v>43433</v>
      </c>
      <c r="I200">
        <f t="shared" si="24"/>
        <v>10</v>
      </c>
      <c r="J200">
        <f t="shared" si="25"/>
        <v>0</v>
      </c>
      <c r="K200" t="n">
        <v>23.549999237060547</v>
      </c>
      <c r="L200" t="n">
        <v>0.8712999820709229</v>
      </c>
      <c r="M200">
        <f t="shared" si="26"/>
        <v>0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0</v>
      </c>
      <c r="V200">
        <f>VLOOKUP(A200,'MARGIN REQUIREMNT'!$A$3:$M$210,13,0)</f>
        <v>1.6556654999999998</v>
      </c>
    </row>
    <row r="201" spans="1:22">
      <c r="A201" t="s">
        <v>107</v>
      </c>
      <c r="B201" s="1" t="s">
        <v>390</v>
      </c>
      <c r="C201">
        <v>10</v>
      </c>
      <c r="D201" t="s">
        <v>406</v>
      </c>
      <c r="F201" t="n">
        <v>170.1999969482422</v>
      </c>
      <c r="G201" s="4">
        <v>43423</v>
      </c>
      <c r="H201" s="4">
        <v>43433</v>
      </c>
      <c r="I201">
        <f t="shared" si="24"/>
        <v>10</v>
      </c>
      <c r="J201">
        <f t="shared" si="25"/>
        <v>0</v>
      </c>
      <c r="K201" t="n">
        <v>2.450000047683716</v>
      </c>
      <c r="L201" t="n">
        <v>0.5593999624252319</v>
      </c>
      <c r="M201">
        <f t="shared" si="26"/>
        <v>0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  <c r="R201">
        <f t="shared" si="31"/>
        <v>0</v>
      </c>
      <c r="V201">
        <f>VLOOKUP(A201,'MARGIN REQUIREMNT'!$A$3:$M$210,13,0)</f>
        <v>1.0867482666666666</v>
      </c>
    </row>
    <row r="202" spans="1:22">
      <c r="A202" t="s">
        <v>107</v>
      </c>
      <c r="B202" s="1" t="s">
        <v>390</v>
      </c>
      <c r="C202">
        <v>10</v>
      </c>
      <c r="D202" t="s">
        <v>407</v>
      </c>
      <c r="F202" t="n">
        <v>170.1999969482422</v>
      </c>
      <c r="G202" s="4">
        <v>43423</v>
      </c>
      <c r="H202" s="4">
        <v>43433</v>
      </c>
      <c r="I202">
        <f t="shared" si="24"/>
        <v>10</v>
      </c>
      <c r="J202">
        <f t="shared" si="25"/>
        <v>0</v>
      </c>
      <c r="K202" t="n">
        <v>12.0</v>
      </c>
      <c r="L202" t="n">
        <v>0.5641000270843506</v>
      </c>
      <c r="M202">
        <f t="shared" si="26"/>
        <v>0</v>
      </c>
      <c r="N202">
        <f t="shared" si="27"/>
        <v>0</v>
      </c>
      <c r="O202">
        <f t="shared" si="28"/>
        <v>0</v>
      </c>
      <c r="P202">
        <f t="shared" si="29"/>
        <v>0</v>
      </c>
      <c r="Q202">
        <f t="shared" si="30"/>
        <v>0</v>
      </c>
      <c r="R202">
        <f t="shared" si="31"/>
        <v>0</v>
      </c>
      <c r="V202">
        <f>VLOOKUP(A202,'MARGIN REQUIREMNT'!$A$3:$M$210,13,0)</f>
        <v>1.0867482666666666</v>
      </c>
    </row>
    <row r="203" spans="1:22">
      <c r="A203" t="s">
        <v>108</v>
      </c>
      <c r="B203" s="1" t="s">
        <v>311</v>
      </c>
      <c r="C203">
        <v>5</v>
      </c>
      <c r="D203" t="s">
        <v>406</v>
      </c>
      <c r="F203" t="n">
        <v>69.9000015258789</v>
      </c>
      <c r="G203" s="4">
        <v>43423</v>
      </c>
      <c r="H203" s="4">
        <v>43433</v>
      </c>
      <c r="I203">
        <f t="shared" si="24"/>
        <v>10</v>
      </c>
      <c r="J203">
        <f t="shared" si="25"/>
        <v>0</v>
      </c>
      <c r="K203" t="n">
        <v>0.550000011920929</v>
      </c>
      <c r="L203" t="n">
        <v>0.4815000295639038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  <c r="R203">
        <f t="shared" si="31"/>
        <v>0</v>
      </c>
      <c r="V203">
        <f>VLOOKUP(A203,'MARGIN REQUIREMNT'!$A$3:$M$210,13,0)</f>
        <v>0.425985</v>
      </c>
    </row>
    <row r="204" spans="1:22">
      <c r="A204" t="s">
        <v>108</v>
      </c>
      <c r="B204" s="1" t="s">
        <v>311</v>
      </c>
      <c r="C204">
        <v>5</v>
      </c>
      <c r="D204" t="s">
        <v>407</v>
      </c>
      <c r="F204" t="n">
        <v>69.9000015258789</v>
      </c>
      <c r="G204" s="4">
        <v>43423</v>
      </c>
      <c r="H204" s="4">
        <v>43433</v>
      </c>
      <c r="I204">
        <f t="shared" si="24"/>
        <v>10</v>
      </c>
      <c r="J204">
        <f t="shared" si="25"/>
        <v>0</v>
      </c>
      <c r="K204" t="n">
        <v>5.300000190734863</v>
      </c>
      <c r="L204" t="n">
        <v>0.4236999750137329</v>
      </c>
      <c r="M204">
        <f t="shared" si="26"/>
        <v>0</v>
      </c>
      <c r="N204">
        <f t="shared" si="27"/>
        <v>0</v>
      </c>
      <c r="O204">
        <f t="shared" si="28"/>
        <v>0</v>
      </c>
      <c r="P204">
        <f t="shared" si="29"/>
        <v>0</v>
      </c>
      <c r="Q204">
        <f t="shared" si="30"/>
        <v>0</v>
      </c>
      <c r="R204">
        <f t="shared" si="31"/>
        <v>0</v>
      </c>
      <c r="V204">
        <f>VLOOKUP(A204,'MARGIN REQUIREMNT'!$A$3:$M$210,13,0)</f>
        <v>0.425985</v>
      </c>
    </row>
    <row r="205" spans="1:22">
      <c r="A205" t="s">
        <v>109</v>
      </c>
      <c r="B205" s="1" t="s">
        <v>312</v>
      </c>
      <c r="C205">
        <v>1</v>
      </c>
      <c r="D205" t="s">
        <v>406</v>
      </c>
      <c r="F205" t="n">
        <v>6.75</v>
      </c>
      <c r="G205" s="4">
        <v>43423</v>
      </c>
      <c r="H205" s="4">
        <v>43433</v>
      </c>
      <c r="I205">
        <f t="shared" si="24"/>
        <v>10</v>
      </c>
      <c r="J205">
        <f t="shared" si="25"/>
        <v>0</v>
      </c>
      <c r="K205" t="n">
        <v>0.20000000298023224</v>
      </c>
      <c r="L205" t="n">
        <v>0.7030999660491943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  <c r="R205">
        <f t="shared" si="31"/>
        <v>0</v>
      </c>
      <c r="V205">
        <f>VLOOKUP(A205,'MARGIN REQUIREMNT'!$A$3:$M$210,13,0)</f>
        <v>5.0172000000000001E-2</v>
      </c>
    </row>
    <row r="206" spans="1:22">
      <c r="A206" t="s">
        <v>109</v>
      </c>
      <c r="B206" s="1" t="s">
        <v>312</v>
      </c>
      <c r="C206">
        <v>1</v>
      </c>
      <c r="D206" t="s">
        <v>407</v>
      </c>
      <c r="F206" t="n">
        <v>6.75</v>
      </c>
      <c r="G206" s="4">
        <v>43423</v>
      </c>
      <c r="H206" s="4">
        <v>43433</v>
      </c>
      <c r="I206">
        <f t="shared" si="24"/>
        <v>10</v>
      </c>
      <c r="J206">
        <f t="shared" si="25"/>
        <v>0</v>
      </c>
      <c r="K206" t="n">
        <v>0.44999998807907104</v>
      </c>
      <c r="L206" t="n">
        <v>0.7450000047683716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  <c r="R206">
        <f t="shared" si="31"/>
        <v>0</v>
      </c>
      <c r="V206">
        <f>VLOOKUP(A206,'MARGIN REQUIREMNT'!$A$3:$M$210,13,0)</f>
        <v>5.0172000000000001E-2</v>
      </c>
    </row>
    <row r="207" spans="1:22">
      <c r="A207" t="s">
        <v>110</v>
      </c>
      <c r="B207" s="1" t="s">
        <v>313</v>
      </c>
      <c r="C207">
        <v>10</v>
      </c>
      <c r="D207" t="s">
        <v>406</v>
      </c>
      <c r="F207" t="n">
        <v>328.25</v>
      </c>
      <c r="G207" s="4">
        <v>43423</v>
      </c>
      <c r="H207" s="4">
        <v>43433</v>
      </c>
      <c r="I207">
        <f t="shared" si="24"/>
        <v>10</v>
      </c>
      <c r="J207">
        <f t="shared" si="25"/>
        <v>0</v>
      </c>
      <c r="K207" t="n">
        <v>4.400000095367432</v>
      </c>
      <c r="L207" t="n">
        <v>0.42110002040863037</v>
      </c>
      <c r="M207">
        <f t="shared" si="26"/>
        <v>0</v>
      </c>
      <c r="N207">
        <f t="shared" si="27"/>
        <v>0</v>
      </c>
      <c r="O207">
        <f t="shared" si="28"/>
        <v>0</v>
      </c>
      <c r="P207">
        <f t="shared" si="29"/>
        <v>0</v>
      </c>
      <c r="Q207">
        <f t="shared" si="30"/>
        <v>0</v>
      </c>
      <c r="R207">
        <f t="shared" si="31"/>
        <v>0</v>
      </c>
      <c r="V207">
        <f>VLOOKUP(A207,'MARGIN REQUIREMNT'!$A$3:$M$210,13,0)</f>
        <v>1.728375</v>
      </c>
    </row>
    <row r="208" spans="1:22">
      <c r="A208" t="s">
        <v>110</v>
      </c>
      <c r="B208" s="1" t="s">
        <v>313</v>
      </c>
      <c r="C208">
        <v>10</v>
      </c>
      <c r="D208" t="s">
        <v>407</v>
      </c>
      <c r="F208" t="n">
        <v>328.25</v>
      </c>
      <c r="G208" s="4">
        <v>43423</v>
      </c>
      <c r="H208" s="4">
        <v>43433</v>
      </c>
      <c r="I208">
        <f t="shared" si="24"/>
        <v>10</v>
      </c>
      <c r="J208">
        <f t="shared" si="25"/>
        <v>0</v>
      </c>
      <c r="K208" t="n">
        <v>15.649999618530273</v>
      </c>
      <c r="L208" t="n">
        <v>0.439300000667572</v>
      </c>
      <c r="M208">
        <f t="shared" si="26"/>
        <v>0</v>
      </c>
      <c r="N208">
        <f t="shared" si="27"/>
        <v>0</v>
      </c>
      <c r="O208">
        <f t="shared" si="28"/>
        <v>0</v>
      </c>
      <c r="P208">
        <f t="shared" si="29"/>
        <v>0</v>
      </c>
      <c r="Q208">
        <f t="shared" si="30"/>
        <v>0</v>
      </c>
      <c r="R208">
        <f t="shared" si="31"/>
        <v>0</v>
      </c>
      <c r="V208">
        <f>VLOOKUP(A208,'MARGIN REQUIREMNT'!$A$3:$M$210,13,0)</f>
        <v>1.728375</v>
      </c>
    </row>
    <row r="209" spans="1:22">
      <c r="A209" t="s">
        <v>111</v>
      </c>
      <c r="B209" s="1" t="s">
        <v>274</v>
      </c>
      <c r="C209">
        <v>10</v>
      </c>
      <c r="D209" t="s">
        <v>406</v>
      </c>
      <c r="F209" t="n">
        <v>1210.9000244140625</v>
      </c>
      <c r="G209" s="4">
        <v>43423</v>
      </c>
      <c r="H209" s="4">
        <v>43433</v>
      </c>
      <c r="I209">
        <f t="shared" si="24"/>
        <v>10</v>
      </c>
      <c r="J209">
        <f t="shared" si="25"/>
        <v>0</v>
      </c>
      <c r="K209" t="s">
        <v>436</v>
      </c>
      <c r="L209" t="s">
        <v>436</v>
      </c>
      <c r="M209">
        <f t="shared" si="26"/>
        <v>0</v>
      </c>
      <c r="N209">
        <f t="shared" si="27"/>
        <v>0</v>
      </c>
      <c r="O209">
        <f t="shared" si="28"/>
        <v>0</v>
      </c>
      <c r="P209">
        <f t="shared" si="29"/>
        <v>0</v>
      </c>
      <c r="Q209">
        <f t="shared" si="30"/>
        <v>0</v>
      </c>
      <c r="R209">
        <f t="shared" si="31"/>
        <v>0</v>
      </c>
      <c r="V209">
        <f>VLOOKUP(A209,'MARGIN REQUIREMNT'!$A$3:$M$210,13,0)</f>
        <v>5.5613999999999999</v>
      </c>
    </row>
    <row r="210" spans="1:22">
      <c r="A210" t="s">
        <v>111</v>
      </c>
      <c r="B210" s="1" t="s">
        <v>274</v>
      </c>
      <c r="C210">
        <v>10</v>
      </c>
      <c r="D210" t="s">
        <v>407</v>
      </c>
      <c r="F210" t="n">
        <v>1210.9000244140625</v>
      </c>
      <c r="G210" s="4">
        <v>43423</v>
      </c>
      <c r="H210" s="4">
        <v>43433</v>
      </c>
      <c r="I210">
        <f t="shared" si="24"/>
        <v>10</v>
      </c>
      <c r="J210">
        <f t="shared" si="25"/>
        <v>0</v>
      </c>
      <c r="K210" t="s">
        <v>436</v>
      </c>
      <c r="L210" t="s">
        <v>436</v>
      </c>
      <c r="M210">
        <f t="shared" si="26"/>
        <v>0</v>
      </c>
      <c r="N210">
        <f t="shared" si="27"/>
        <v>0</v>
      </c>
      <c r="O210">
        <f t="shared" si="28"/>
        <v>0</v>
      </c>
      <c r="P210">
        <f t="shared" si="29"/>
        <v>0</v>
      </c>
      <c r="Q210">
        <f t="shared" si="30"/>
        <v>0</v>
      </c>
      <c r="R210">
        <f t="shared" si="31"/>
        <v>0</v>
      </c>
      <c r="V210">
        <f>VLOOKUP(A210,'MARGIN REQUIREMNT'!$A$3:$M$210,13,0)</f>
        <v>5.5613999999999999</v>
      </c>
    </row>
    <row r="211" spans="1:22">
      <c r="A211" t="s">
        <v>112</v>
      </c>
      <c r="B211" s="1" t="s">
        <v>314</v>
      </c>
      <c r="C211">
        <v>10</v>
      </c>
      <c r="D211" t="s">
        <v>406</v>
      </c>
      <c r="F211" t="n">
        <v>510.0</v>
      </c>
      <c r="G211" s="4">
        <v>43423</v>
      </c>
      <c r="H211" s="4">
        <v>43433</v>
      </c>
      <c r="I211">
        <f t="shared" si="24"/>
        <v>10</v>
      </c>
      <c r="J211">
        <f t="shared" si="25"/>
        <v>0</v>
      </c>
      <c r="K211" t="n">
        <v>25.100000381469727</v>
      </c>
      <c r="L211" t="n">
        <v>0.3684000074863434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  <c r="R211">
        <f t="shared" si="31"/>
        <v>0</v>
      </c>
      <c r="V211">
        <f>VLOOKUP(A211,'MARGIN REQUIREMNT'!$A$3:$M$210,13,0)</f>
        <v>3.2379036428571428</v>
      </c>
    </row>
    <row r="212" spans="1:22">
      <c r="A212" t="s">
        <v>112</v>
      </c>
      <c r="B212" s="1" t="s">
        <v>314</v>
      </c>
      <c r="C212">
        <v>10</v>
      </c>
      <c r="D212" t="s">
        <v>407</v>
      </c>
      <c r="F212" t="n">
        <v>510.0</v>
      </c>
      <c r="G212" s="4">
        <v>43423</v>
      </c>
      <c r="H212" s="4">
        <v>43433</v>
      </c>
      <c r="I212">
        <f t="shared" si="24"/>
        <v>10</v>
      </c>
      <c r="J212">
        <f t="shared" si="25"/>
        <v>0</v>
      </c>
      <c r="K212" t="n">
        <v>10.5</v>
      </c>
      <c r="L212" t="n">
        <v>0.6165000200271606</v>
      </c>
      <c r="M212">
        <f t="shared" si="26"/>
        <v>0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  <c r="R212">
        <f t="shared" si="31"/>
        <v>0</v>
      </c>
      <c r="V212">
        <f>VLOOKUP(A212,'MARGIN REQUIREMNT'!$A$3:$M$210,13,0)</f>
        <v>3.2379036428571428</v>
      </c>
    </row>
    <row r="213" spans="1:22">
      <c r="A213" t="s">
        <v>114</v>
      </c>
      <c r="B213" s="1" t="s">
        <v>257</v>
      </c>
      <c r="C213">
        <v>20</v>
      </c>
      <c r="D213" t="s">
        <v>406</v>
      </c>
      <c r="F213" t="n">
        <v>1169.199951171875</v>
      </c>
      <c r="G213" s="4">
        <v>43423</v>
      </c>
      <c r="H213" s="4">
        <v>43433</v>
      </c>
      <c r="I213">
        <f t="shared" si="24"/>
        <v>10</v>
      </c>
      <c r="J213">
        <f t="shared" si="25"/>
        <v>0</v>
      </c>
      <c r="K213" t="n">
        <v>15.0</v>
      </c>
      <c r="L213" t="n">
        <v>0.2542000114917755</v>
      </c>
      <c r="M213">
        <f t="shared" si="26"/>
        <v>0</v>
      </c>
      <c r="N213">
        <f t="shared" si="27"/>
        <v>0</v>
      </c>
      <c r="O213">
        <f t="shared" si="28"/>
        <v>0</v>
      </c>
      <c r="P213">
        <f t="shared" si="29"/>
        <v>0</v>
      </c>
      <c r="Q213">
        <f t="shared" si="30"/>
        <v>0</v>
      </c>
      <c r="R213">
        <f t="shared" si="31"/>
        <v>0</v>
      </c>
      <c r="V213">
        <f>VLOOKUP(A213,'MARGIN REQUIREMNT'!$A$3:$M$210,13,0)</f>
        <v>5.550675</v>
      </c>
    </row>
    <row r="214" spans="1:22">
      <c r="A214" t="s">
        <v>114</v>
      </c>
      <c r="B214" s="1" t="s">
        <v>257</v>
      </c>
      <c r="C214">
        <v>20</v>
      </c>
      <c r="D214" t="s">
        <v>407</v>
      </c>
      <c r="F214" t="n">
        <v>1169.199951171875</v>
      </c>
      <c r="G214" s="4">
        <v>43423</v>
      </c>
      <c r="H214" s="4">
        <v>43433</v>
      </c>
      <c r="I214">
        <f t="shared" si="24"/>
        <v>10</v>
      </c>
      <c r="J214">
        <f t="shared" si="25"/>
        <v>0</v>
      </c>
      <c r="K214" t="n">
        <v>23.399999618530273</v>
      </c>
      <c r="L214" t="n">
        <v>0.2612000107765198</v>
      </c>
      <c r="M214">
        <f t="shared" si="26"/>
        <v>0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  <c r="R214">
        <f t="shared" si="31"/>
        <v>0</v>
      </c>
      <c r="V214">
        <f>VLOOKUP(A214,'MARGIN REQUIREMNT'!$A$3:$M$210,13,0)</f>
        <v>5.550675</v>
      </c>
    </row>
    <row r="215" spans="1:22">
      <c r="A215" t="s">
        <v>115</v>
      </c>
      <c r="B215" s="1" t="s">
        <v>258</v>
      </c>
      <c r="C215">
        <v>10</v>
      </c>
      <c r="D215" t="s">
        <v>406</v>
      </c>
      <c r="F215" t="n">
        <v>206.25</v>
      </c>
      <c r="G215" s="4">
        <v>43423</v>
      </c>
      <c r="H215" s="4">
        <v>43433</v>
      </c>
      <c r="I215">
        <f t="shared" si="24"/>
        <v>10</v>
      </c>
      <c r="J215">
        <f t="shared" si="25"/>
        <v>0</v>
      </c>
      <c r="K215" t="n">
        <v>3.450000047683716</v>
      </c>
      <c r="L215" t="n">
        <v>0.37619999051094055</v>
      </c>
      <c r="M215">
        <f t="shared" si="26"/>
        <v>0</v>
      </c>
      <c r="N215">
        <f t="shared" si="27"/>
        <v>0</v>
      </c>
      <c r="O215">
        <f t="shared" si="28"/>
        <v>0</v>
      </c>
      <c r="P215">
        <f t="shared" si="29"/>
        <v>0</v>
      </c>
      <c r="Q215">
        <f t="shared" si="30"/>
        <v>0</v>
      </c>
      <c r="R215">
        <f t="shared" si="31"/>
        <v>0</v>
      </c>
      <c r="V215">
        <f>VLOOKUP(A215,'MARGIN REQUIREMNT'!$A$3:$M$210,13,0)</f>
        <v>1.1190066666666667</v>
      </c>
    </row>
    <row r="216" spans="1:22">
      <c r="A216" t="s">
        <v>115</v>
      </c>
      <c r="B216" s="1" t="s">
        <v>258</v>
      </c>
      <c r="C216">
        <v>10</v>
      </c>
      <c r="D216" t="s">
        <v>407</v>
      </c>
      <c r="F216" t="n">
        <v>206.25</v>
      </c>
      <c r="G216" s="4">
        <v>43423</v>
      </c>
      <c r="H216" s="4">
        <v>43433</v>
      </c>
      <c r="I216">
        <f t="shared" si="24"/>
        <v>10</v>
      </c>
      <c r="J216">
        <f t="shared" si="25"/>
        <v>0</v>
      </c>
      <c r="K216" t="n">
        <v>9.449999809265137</v>
      </c>
      <c r="L216" t="n">
        <v>0.5936000347137451</v>
      </c>
      <c r="M216">
        <f t="shared" si="26"/>
        <v>0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  <c r="R216">
        <f t="shared" si="31"/>
        <v>0</v>
      </c>
      <c r="V216">
        <f>VLOOKUP(A216,'MARGIN REQUIREMNT'!$A$3:$M$210,13,0)</f>
        <v>1.1190066666666667</v>
      </c>
    </row>
    <row r="217" spans="1:22">
      <c r="A217" t="s">
        <v>116</v>
      </c>
      <c r="B217" s="1" t="s">
        <v>364</v>
      </c>
      <c r="C217">
        <v>10</v>
      </c>
      <c r="D217" t="s">
        <v>406</v>
      </c>
      <c r="F217" t="n">
        <v>509.8999938964844</v>
      </c>
      <c r="G217" s="4">
        <v>43423</v>
      </c>
      <c r="H217" s="4">
        <v>43433</v>
      </c>
      <c r="I217">
        <f t="shared" si="24"/>
        <v>10</v>
      </c>
      <c r="J217">
        <f t="shared" si="25"/>
        <v>0</v>
      </c>
      <c r="K217" t="n">
        <v>12.75</v>
      </c>
      <c r="L217" t="s">
        <v>436</v>
      </c>
      <c r="M217">
        <f t="shared" si="26"/>
        <v>0</v>
      </c>
      <c r="N217">
        <f t="shared" si="27"/>
        <v>0</v>
      </c>
      <c r="O217">
        <f t="shared" si="28"/>
        <v>0</v>
      </c>
      <c r="P217">
        <f t="shared" si="29"/>
        <v>0</v>
      </c>
      <c r="Q217">
        <f t="shared" si="30"/>
        <v>0</v>
      </c>
      <c r="R217">
        <f t="shared" si="31"/>
        <v>0</v>
      </c>
      <c r="V217">
        <f>VLOOKUP(A217,'MARGIN REQUIREMNT'!$A$3:$M$210,13,0)</f>
        <v>2.6066699999999998</v>
      </c>
    </row>
    <row r="218" spans="1:22">
      <c r="A218" t="s">
        <v>116</v>
      </c>
      <c r="B218" s="1" t="s">
        <v>364</v>
      </c>
      <c r="C218">
        <v>10</v>
      </c>
      <c r="D218" t="s">
        <v>407</v>
      </c>
      <c r="F218" t="n">
        <v>509.8999938964844</v>
      </c>
      <c r="G218" s="4">
        <v>43423</v>
      </c>
      <c r="H218" s="4">
        <v>43433</v>
      </c>
      <c r="I218">
        <f t="shared" si="24"/>
        <v>10</v>
      </c>
      <c r="J218">
        <f t="shared" si="25"/>
        <v>0</v>
      </c>
      <c r="K218" t="n">
        <v>28.200000762939453</v>
      </c>
      <c r="L218" t="s">
        <v>436</v>
      </c>
      <c r="M218">
        <f t="shared" si="26"/>
        <v>0</v>
      </c>
      <c r="N218">
        <f t="shared" si="27"/>
        <v>0</v>
      </c>
      <c r="O218">
        <f t="shared" si="28"/>
        <v>0</v>
      </c>
      <c r="P218">
        <f t="shared" si="29"/>
        <v>0</v>
      </c>
      <c r="Q218">
        <f t="shared" si="30"/>
        <v>0</v>
      </c>
      <c r="R218">
        <f t="shared" si="31"/>
        <v>0</v>
      </c>
      <c r="V218">
        <f>VLOOKUP(A218,'MARGIN REQUIREMNT'!$A$3:$M$210,13,0)</f>
        <v>2.6066699999999998</v>
      </c>
    </row>
    <row r="219" spans="1:22">
      <c r="A219" t="s">
        <v>117</v>
      </c>
      <c r="B219" s="1" t="s">
        <v>365</v>
      </c>
      <c r="C219">
        <v>5</v>
      </c>
      <c r="D219" t="s">
        <v>406</v>
      </c>
      <c r="F219" t="n">
        <v>104.0</v>
      </c>
      <c r="G219" s="4">
        <v>43423</v>
      </c>
      <c r="H219" s="4">
        <v>43433</v>
      </c>
      <c r="I219">
        <f t="shared" si="24"/>
        <v>10</v>
      </c>
      <c r="J219">
        <f t="shared" si="25"/>
        <v>0</v>
      </c>
      <c r="K219" t="n">
        <v>0.699999988079071</v>
      </c>
      <c r="L219" t="n">
        <v>0.3929000198841095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9"/>
        <v>0</v>
      </c>
      <c r="Q219">
        <f t="shared" si="30"/>
        <v>0</v>
      </c>
      <c r="R219">
        <f t="shared" si="31"/>
        <v>0</v>
      </c>
      <c r="V219">
        <f>VLOOKUP(A219,'MARGIN REQUIREMNT'!$A$3:$M$210,13,0)</f>
        <v>0.51082499999999997</v>
      </c>
    </row>
    <row r="220" spans="1:22">
      <c r="A220" t="s">
        <v>117</v>
      </c>
      <c r="B220" s="1" t="s">
        <v>365</v>
      </c>
      <c r="C220">
        <v>5</v>
      </c>
      <c r="D220" t="s">
        <v>407</v>
      </c>
      <c r="F220" t="n">
        <v>104.0</v>
      </c>
      <c r="G220" s="4">
        <v>43423</v>
      </c>
      <c r="H220" s="4">
        <v>43433</v>
      </c>
      <c r="I220">
        <f t="shared" si="24"/>
        <v>10</v>
      </c>
      <c r="J220">
        <f t="shared" si="25"/>
        <v>0</v>
      </c>
      <c r="K220" t="n">
        <v>6.400000095367432</v>
      </c>
      <c r="L220" t="n">
        <v>0.3865000009536743</v>
      </c>
      <c r="M220">
        <f t="shared" si="26"/>
        <v>0</v>
      </c>
      <c r="N220">
        <f t="shared" si="27"/>
        <v>0</v>
      </c>
      <c r="O220">
        <f t="shared" si="28"/>
        <v>0</v>
      </c>
      <c r="P220">
        <f t="shared" si="29"/>
        <v>0</v>
      </c>
      <c r="Q220">
        <f t="shared" si="30"/>
        <v>0</v>
      </c>
      <c r="R220">
        <f t="shared" si="31"/>
        <v>0</v>
      </c>
      <c r="V220">
        <f>VLOOKUP(A220,'MARGIN REQUIREMNT'!$A$3:$M$210,13,0)</f>
        <v>0.51082499999999997</v>
      </c>
    </row>
    <row r="221" spans="1:22">
      <c r="A221" t="s">
        <v>118</v>
      </c>
      <c r="B221" s="1" t="s">
        <v>363</v>
      </c>
      <c r="C221">
        <v>5</v>
      </c>
      <c r="D221" t="s">
        <v>406</v>
      </c>
      <c r="F221" t="n">
        <v>131.3000030517578</v>
      </c>
      <c r="G221" s="4">
        <v>43423</v>
      </c>
      <c r="H221" s="4">
        <v>43433</v>
      </c>
      <c r="I221">
        <f t="shared" si="24"/>
        <v>10</v>
      </c>
      <c r="J221">
        <f t="shared" si="25"/>
        <v>0</v>
      </c>
      <c r="K221" t="n">
        <v>1.9500000476837158</v>
      </c>
      <c r="L221" t="n">
        <v>0.40450000762939453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si="29"/>
        <v>0</v>
      </c>
      <c r="Q221">
        <f t="shared" si="30"/>
        <v>0</v>
      </c>
      <c r="R221">
        <f t="shared" si="31"/>
        <v>0</v>
      </c>
      <c r="V221">
        <f>VLOOKUP(A221,'MARGIN REQUIREMNT'!$A$3:$M$210,13,0)</f>
        <v>0.76019999999999999</v>
      </c>
    </row>
    <row r="222" spans="1:22">
      <c r="A222" t="s">
        <v>118</v>
      </c>
      <c r="B222" s="1" t="s">
        <v>363</v>
      </c>
      <c r="C222">
        <v>5</v>
      </c>
      <c r="D222" t="s">
        <v>407</v>
      </c>
      <c r="F222" t="n">
        <v>131.3000030517578</v>
      </c>
      <c r="G222" s="4">
        <v>43423</v>
      </c>
      <c r="H222" s="4">
        <v>43433</v>
      </c>
      <c r="I222">
        <f t="shared" si="24"/>
        <v>10</v>
      </c>
      <c r="J222">
        <f t="shared" si="25"/>
        <v>0</v>
      </c>
      <c r="K222" t="n">
        <v>5.050000190734863</v>
      </c>
      <c r="L222" t="n">
        <v>0.3695000112056732</v>
      </c>
      <c r="M222">
        <f t="shared" si="26"/>
        <v>0</v>
      </c>
      <c r="N222">
        <f t="shared" si="27"/>
        <v>0</v>
      </c>
      <c r="O222">
        <f t="shared" si="28"/>
        <v>0</v>
      </c>
      <c r="P222">
        <f t="shared" si="29"/>
        <v>0</v>
      </c>
      <c r="Q222">
        <f t="shared" si="30"/>
        <v>0</v>
      </c>
      <c r="R222">
        <f t="shared" si="31"/>
        <v>0</v>
      </c>
      <c r="V222">
        <f>VLOOKUP(A222,'MARGIN REQUIREMNT'!$A$3:$M$210,13,0)</f>
        <v>0.76019999999999999</v>
      </c>
    </row>
    <row r="223" spans="1:22">
      <c r="A223" t="s">
        <v>119</v>
      </c>
      <c r="B223" s="1" t="s">
        <v>273</v>
      </c>
      <c r="C223">
        <v>10</v>
      </c>
      <c r="D223" t="s">
        <v>406</v>
      </c>
      <c r="F223" t="n">
        <v>455.0</v>
      </c>
      <c r="G223" s="4">
        <v>43423</v>
      </c>
      <c r="H223" s="4">
        <v>43433</v>
      </c>
      <c r="I223">
        <f t="shared" si="24"/>
        <v>10</v>
      </c>
      <c r="J223">
        <f t="shared" si="25"/>
        <v>0</v>
      </c>
      <c r="K223" t="n">
        <v>5.699999809265137</v>
      </c>
      <c r="L223" t="n">
        <v>0.2612000107765198</v>
      </c>
      <c r="M223">
        <f t="shared" si="26"/>
        <v>0</v>
      </c>
      <c r="N223">
        <f t="shared" si="27"/>
        <v>0</v>
      </c>
      <c r="O223">
        <f t="shared" si="28"/>
        <v>0</v>
      </c>
      <c r="P223">
        <f t="shared" si="29"/>
        <v>0</v>
      </c>
      <c r="Q223">
        <f t="shared" si="30"/>
        <v>0</v>
      </c>
      <c r="R223">
        <f t="shared" si="31"/>
        <v>0</v>
      </c>
      <c r="V223">
        <f>VLOOKUP(A223,'MARGIN REQUIREMNT'!$A$3:$M$210,13,0)</f>
        <v>2.1094499999999998</v>
      </c>
    </row>
    <row r="224" spans="1:22">
      <c r="A224" t="s">
        <v>119</v>
      </c>
      <c r="B224" s="1" t="s">
        <v>273</v>
      </c>
      <c r="C224">
        <v>10</v>
      </c>
      <c r="D224" t="s">
        <v>407</v>
      </c>
      <c r="F224" t="n">
        <v>455.0</v>
      </c>
      <c r="G224" s="4">
        <v>43423</v>
      </c>
      <c r="H224" s="4">
        <v>43433</v>
      </c>
      <c r="I224">
        <f t="shared" si="24"/>
        <v>10</v>
      </c>
      <c r="J224">
        <f t="shared" si="25"/>
        <v>0</v>
      </c>
      <c r="K224" t="n">
        <v>10.199999809265137</v>
      </c>
      <c r="L224" t="n">
        <v>0.28370001912117004</v>
      </c>
      <c r="M224">
        <f t="shared" si="26"/>
        <v>0</v>
      </c>
      <c r="N224">
        <f t="shared" si="27"/>
        <v>0</v>
      </c>
      <c r="O224">
        <f t="shared" si="28"/>
        <v>0</v>
      </c>
      <c r="P224">
        <f t="shared" si="29"/>
        <v>0</v>
      </c>
      <c r="Q224">
        <f t="shared" si="30"/>
        <v>0</v>
      </c>
      <c r="R224">
        <f t="shared" si="31"/>
        <v>0</v>
      </c>
      <c r="V224">
        <f>VLOOKUP(A224,'MARGIN REQUIREMNT'!$A$3:$M$210,13,0)</f>
        <v>2.1094499999999998</v>
      </c>
    </row>
    <row r="225" spans="1:22">
      <c r="A225" t="s">
        <v>120</v>
      </c>
      <c r="B225" s="1" t="s">
        <v>391</v>
      </c>
      <c r="C225">
        <v>20</v>
      </c>
      <c r="D225" t="s">
        <v>406</v>
      </c>
      <c r="F225" t="n">
        <v>1410.800048828125</v>
      </c>
      <c r="G225" s="4">
        <v>43423</v>
      </c>
      <c r="H225" s="4">
        <v>43433</v>
      </c>
      <c r="I225">
        <f t="shared" si="24"/>
        <v>10</v>
      </c>
      <c r="J225">
        <f t="shared" si="25"/>
        <v>0</v>
      </c>
      <c r="K225" t="n">
        <v>13.850000381469727</v>
      </c>
      <c r="L225" t="n">
        <v>0.1868000030517578</v>
      </c>
      <c r="M225">
        <f t="shared" si="26"/>
        <v>0</v>
      </c>
      <c r="N225">
        <f t="shared" si="27"/>
        <v>0</v>
      </c>
      <c r="O225">
        <f t="shared" si="28"/>
        <v>0</v>
      </c>
      <c r="P225">
        <f t="shared" si="29"/>
        <v>0</v>
      </c>
      <c r="Q225">
        <f t="shared" si="30"/>
        <v>0</v>
      </c>
      <c r="R225">
        <f t="shared" si="31"/>
        <v>0</v>
      </c>
      <c r="V225">
        <f>VLOOKUP(A225,'MARGIN REQUIREMNT'!$A$3:$M$210,13,0)</f>
        <v>6.6598504000000007</v>
      </c>
    </row>
    <row r="226" spans="1:22">
      <c r="A226" t="s">
        <v>120</v>
      </c>
      <c r="B226" s="1" t="s">
        <v>391</v>
      </c>
      <c r="C226">
        <v>20</v>
      </c>
      <c r="D226" t="s">
        <v>407</v>
      </c>
      <c r="F226" t="n">
        <v>1410.800048828125</v>
      </c>
      <c r="G226" s="4">
        <v>43423</v>
      </c>
      <c r="H226" s="4">
        <v>43433</v>
      </c>
      <c r="I226">
        <f t="shared" si="24"/>
        <v>10</v>
      </c>
      <c r="J226">
        <f t="shared" si="25"/>
        <v>0</v>
      </c>
      <c r="K226" t="n">
        <v>20.350000381469727</v>
      </c>
      <c r="L226" t="n">
        <v>0.19590000808238983</v>
      </c>
      <c r="M226">
        <f t="shared" si="26"/>
        <v>0</v>
      </c>
      <c r="N226">
        <f t="shared" si="27"/>
        <v>0</v>
      </c>
      <c r="O226">
        <f t="shared" si="28"/>
        <v>0</v>
      </c>
      <c r="P226">
        <f t="shared" si="29"/>
        <v>0</v>
      </c>
      <c r="Q226">
        <f t="shared" si="30"/>
        <v>0</v>
      </c>
      <c r="R226">
        <f t="shared" si="31"/>
        <v>0</v>
      </c>
      <c r="V226">
        <f>VLOOKUP(A226,'MARGIN REQUIREMNT'!$A$3:$M$210,13,0)</f>
        <v>6.6598504000000007</v>
      </c>
    </row>
    <row r="227" spans="1:22">
      <c r="A227" t="s">
        <v>121</v>
      </c>
      <c r="B227" s="1" t="s">
        <v>272</v>
      </c>
      <c r="C227">
        <v>20</v>
      </c>
      <c r="D227" t="s">
        <v>406</v>
      </c>
      <c r="F227" t="n">
        <v>848.5999755859375</v>
      </c>
      <c r="G227" s="4">
        <v>43423</v>
      </c>
      <c r="H227" s="4">
        <v>43433</v>
      </c>
      <c r="I227">
        <f t="shared" si="24"/>
        <v>10</v>
      </c>
      <c r="J227">
        <f t="shared" si="25"/>
        <v>0</v>
      </c>
      <c r="K227" t="n">
        <v>12.25</v>
      </c>
      <c r="L227" t="n">
        <v>0.3082999885082245</v>
      </c>
      <c r="M227">
        <f t="shared" si="26"/>
        <v>0</v>
      </c>
      <c r="N227">
        <f t="shared" si="27"/>
        <v>0</v>
      </c>
      <c r="O227">
        <f t="shared" si="28"/>
        <v>0</v>
      </c>
      <c r="P227">
        <f t="shared" si="29"/>
        <v>0</v>
      </c>
      <c r="Q227">
        <f t="shared" si="30"/>
        <v>0</v>
      </c>
      <c r="R227">
        <f t="shared" si="31"/>
        <v>0</v>
      </c>
      <c r="V227">
        <f>VLOOKUP(A227,'MARGIN REQUIREMNT'!$A$3:$M$210,13,0)</f>
        <v>4.168425</v>
      </c>
    </row>
    <row r="228" spans="1:22">
      <c r="A228" t="s">
        <v>121</v>
      </c>
      <c r="B228" s="1" t="s">
        <v>272</v>
      </c>
      <c r="C228">
        <v>20</v>
      </c>
      <c r="D228" t="s">
        <v>407</v>
      </c>
      <c r="F228" t="n">
        <v>848.5999755859375</v>
      </c>
      <c r="G228" s="4">
        <v>43423</v>
      </c>
      <c r="H228" s="4">
        <v>43433</v>
      </c>
      <c r="I228">
        <f t="shared" si="24"/>
        <v>10</v>
      </c>
      <c r="J228">
        <f t="shared" si="25"/>
        <v>0</v>
      </c>
      <c r="K228" t="n">
        <v>21.899999618530273</v>
      </c>
      <c r="L228" t="n">
        <v>0.31530001759529114</v>
      </c>
      <c r="M228">
        <f t="shared" si="26"/>
        <v>0</v>
      </c>
      <c r="N228">
        <f t="shared" si="27"/>
        <v>0</v>
      </c>
      <c r="O228">
        <f t="shared" si="28"/>
        <v>0</v>
      </c>
      <c r="P228">
        <f t="shared" si="29"/>
        <v>0</v>
      </c>
      <c r="Q228">
        <f t="shared" si="30"/>
        <v>0</v>
      </c>
      <c r="R228">
        <f t="shared" si="31"/>
        <v>0</v>
      </c>
      <c r="V228">
        <f>VLOOKUP(A228,'MARGIN REQUIREMNT'!$A$3:$M$210,13,0)</f>
        <v>4.168425</v>
      </c>
    </row>
    <row r="229" spans="1:22">
      <c r="A229" t="s">
        <v>122</v>
      </c>
      <c r="B229" s="1" t="s">
        <v>271</v>
      </c>
      <c r="C229">
        <v>10</v>
      </c>
      <c r="D229" t="s">
        <v>406</v>
      </c>
      <c r="F229" t="n">
        <v>782.0</v>
      </c>
      <c r="G229" s="4">
        <v>43423</v>
      </c>
      <c r="H229" s="4">
        <v>43433</v>
      </c>
      <c r="I229">
        <f t="shared" si="24"/>
        <v>10</v>
      </c>
      <c r="J229">
        <f t="shared" si="25"/>
        <v>0</v>
      </c>
      <c r="K229" t="n">
        <v>14.649999618530273</v>
      </c>
      <c r="L229" t="n">
        <v>0.25459998846054077</v>
      </c>
      <c r="M229">
        <f t="shared" si="26"/>
        <v>0</v>
      </c>
      <c r="N229">
        <f t="shared" si="27"/>
        <v>0</v>
      </c>
      <c r="O229">
        <f t="shared" si="28"/>
        <v>0</v>
      </c>
      <c r="P229">
        <f t="shared" si="29"/>
        <v>0</v>
      </c>
      <c r="Q229">
        <f t="shared" si="30"/>
        <v>0</v>
      </c>
      <c r="R229">
        <f t="shared" si="31"/>
        <v>0</v>
      </c>
      <c r="V229">
        <f>VLOOKUP(A229,'MARGIN REQUIREMNT'!$A$3:$M$210,13,0)</f>
        <v>3.8376749999999999</v>
      </c>
    </row>
    <row r="230" spans="1:22">
      <c r="A230" t="s">
        <v>122</v>
      </c>
      <c r="B230" s="1" t="s">
        <v>271</v>
      </c>
      <c r="C230">
        <v>10</v>
      </c>
      <c r="D230" t="s">
        <v>407</v>
      </c>
      <c r="F230" t="n">
        <v>782.0</v>
      </c>
      <c r="G230" s="4">
        <v>43423</v>
      </c>
      <c r="H230" s="4">
        <v>43433</v>
      </c>
      <c r="I230">
        <f t="shared" si="24"/>
        <v>10</v>
      </c>
      <c r="J230">
        <f t="shared" si="25"/>
        <v>0</v>
      </c>
      <c r="K230" t="n">
        <v>12.0</v>
      </c>
      <c r="L230" t="n">
        <v>0.2838999927043915</v>
      </c>
      <c r="M230">
        <f t="shared" si="26"/>
        <v>0</v>
      </c>
      <c r="N230">
        <f t="shared" si="27"/>
        <v>0</v>
      </c>
      <c r="O230">
        <f t="shared" si="28"/>
        <v>0</v>
      </c>
      <c r="P230">
        <f t="shared" si="29"/>
        <v>0</v>
      </c>
      <c r="Q230">
        <f t="shared" si="30"/>
        <v>0</v>
      </c>
      <c r="R230">
        <f t="shared" si="31"/>
        <v>0</v>
      </c>
      <c r="V230">
        <f>VLOOKUP(A230,'MARGIN REQUIREMNT'!$A$3:$M$210,13,0)</f>
        <v>3.8376749999999999</v>
      </c>
    </row>
    <row r="231" spans="1:22">
      <c r="A231" t="s">
        <v>123</v>
      </c>
      <c r="B231" s="1" t="s">
        <v>392</v>
      </c>
      <c r="C231">
        <v>10</v>
      </c>
      <c r="D231" t="s">
        <v>406</v>
      </c>
      <c r="F231" t="n">
        <v>424.0</v>
      </c>
      <c r="G231" s="4">
        <v>43423</v>
      </c>
      <c r="H231" s="4">
        <v>43433</v>
      </c>
      <c r="I231">
        <f t="shared" si="24"/>
        <v>10</v>
      </c>
      <c r="J231">
        <f t="shared" si="25"/>
        <v>0</v>
      </c>
      <c r="K231" t="n">
        <v>5.0</v>
      </c>
      <c r="L231" t="n">
        <v>0.40220001339912415</v>
      </c>
      <c r="M231">
        <f t="shared" si="26"/>
        <v>0</v>
      </c>
      <c r="N231">
        <f t="shared" si="27"/>
        <v>0</v>
      </c>
      <c r="O231">
        <f t="shared" si="28"/>
        <v>0</v>
      </c>
      <c r="P231">
        <f t="shared" si="29"/>
        <v>0</v>
      </c>
      <c r="Q231">
        <f t="shared" si="30"/>
        <v>0</v>
      </c>
      <c r="R231">
        <f t="shared" si="31"/>
        <v>0</v>
      </c>
      <c r="V231">
        <f>VLOOKUP(A231,'MARGIN REQUIREMNT'!$A$3:$M$210,13,0)</f>
        <v>2.4278251200000001</v>
      </c>
    </row>
    <row r="232" spans="1:22">
      <c r="A232" t="s">
        <v>123</v>
      </c>
      <c r="B232" s="1" t="s">
        <v>392</v>
      </c>
      <c r="C232">
        <v>10</v>
      </c>
      <c r="D232" t="s">
        <v>407</v>
      </c>
      <c r="F232" t="n">
        <v>424.0</v>
      </c>
      <c r="G232" s="4">
        <v>43423</v>
      </c>
      <c r="H232" s="4">
        <v>43433</v>
      </c>
      <c r="I232">
        <f t="shared" si="24"/>
        <v>10</v>
      </c>
      <c r="J232">
        <f t="shared" si="25"/>
        <v>0</v>
      </c>
      <c r="K232" t="n">
        <v>18.350000381469727</v>
      </c>
      <c r="L232" t="n">
        <v>0.3327000141143799</v>
      </c>
      <c r="M232">
        <f t="shared" si="26"/>
        <v>0</v>
      </c>
      <c r="N232">
        <f t="shared" si="27"/>
        <v>0</v>
      </c>
      <c r="O232">
        <f t="shared" si="28"/>
        <v>0</v>
      </c>
      <c r="P232">
        <f t="shared" si="29"/>
        <v>0</v>
      </c>
      <c r="Q232">
        <f t="shared" si="30"/>
        <v>0</v>
      </c>
      <c r="R232">
        <f t="shared" si="31"/>
        <v>0</v>
      </c>
      <c r="V232">
        <f>VLOOKUP(A232,'MARGIN REQUIREMNT'!$A$3:$M$210,13,0)</f>
        <v>2.4278251200000001</v>
      </c>
    </row>
    <row r="233" spans="1:22">
      <c r="A233" t="s">
        <v>124</v>
      </c>
      <c r="B233" s="1" t="s">
        <v>259</v>
      </c>
      <c r="C233">
        <v>1</v>
      </c>
      <c r="D233" t="s">
        <v>406</v>
      </c>
      <c r="F233" t="n">
        <v>85.0</v>
      </c>
      <c r="G233" s="4">
        <v>43423</v>
      </c>
      <c r="H233" s="4">
        <v>43433</v>
      </c>
      <c r="I233">
        <f t="shared" si="24"/>
        <v>10</v>
      </c>
      <c r="J233">
        <f t="shared" si="25"/>
        <v>0</v>
      </c>
      <c r="K233" t="n">
        <v>2.4000000953674316</v>
      </c>
      <c r="L233" t="n">
        <v>0.43140000104904175</v>
      </c>
      <c r="M233">
        <f t="shared" si="26"/>
        <v>0</v>
      </c>
      <c r="N233">
        <f t="shared" si="27"/>
        <v>0</v>
      </c>
      <c r="O233">
        <f t="shared" si="28"/>
        <v>0</v>
      </c>
      <c r="P233">
        <f t="shared" si="29"/>
        <v>0</v>
      </c>
      <c r="Q233">
        <f t="shared" si="30"/>
        <v>0</v>
      </c>
      <c r="R233">
        <f t="shared" si="31"/>
        <v>0</v>
      </c>
      <c r="V233">
        <f>VLOOKUP(A233,'MARGIN REQUIREMNT'!$A$3:$M$210,13,0)</f>
        <v>0.40552500000000002</v>
      </c>
    </row>
    <row r="234" spans="1:22">
      <c r="A234" t="s">
        <v>124</v>
      </c>
      <c r="B234" s="1" t="s">
        <v>259</v>
      </c>
      <c r="C234">
        <v>1</v>
      </c>
      <c r="D234" t="s">
        <v>407</v>
      </c>
      <c r="F234" t="n">
        <v>85.0</v>
      </c>
      <c r="G234" s="4">
        <v>43423</v>
      </c>
      <c r="H234" s="4">
        <v>43433</v>
      </c>
      <c r="I234">
        <f t="shared" si="24"/>
        <v>10</v>
      </c>
      <c r="J234">
        <f t="shared" si="25"/>
        <v>0</v>
      </c>
      <c r="K234" t="n">
        <v>2.0</v>
      </c>
      <c r="L234" t="n">
        <v>0.3955000042915344</v>
      </c>
      <c r="M234">
        <f t="shared" si="26"/>
        <v>0</v>
      </c>
      <c r="N234">
        <f t="shared" si="27"/>
        <v>0</v>
      </c>
      <c r="O234">
        <f t="shared" si="28"/>
        <v>0</v>
      </c>
      <c r="P234">
        <f t="shared" si="29"/>
        <v>0</v>
      </c>
      <c r="Q234">
        <f t="shared" si="30"/>
        <v>0</v>
      </c>
      <c r="R234">
        <f t="shared" si="31"/>
        <v>0</v>
      </c>
      <c r="V234">
        <f>VLOOKUP(A234,'MARGIN REQUIREMNT'!$A$3:$M$210,13,0)</f>
        <v>0.40552500000000002</v>
      </c>
    </row>
    <row r="235" spans="1:22">
      <c r="A235" t="s">
        <v>125</v>
      </c>
      <c r="B235" s="1" t="s">
        <v>393</v>
      </c>
      <c r="C235">
        <v>10</v>
      </c>
      <c r="D235" t="s">
        <v>406</v>
      </c>
      <c r="F235" t="n">
        <v>351.70001220703125</v>
      </c>
      <c r="G235" s="4">
        <v>43423</v>
      </c>
      <c r="H235" s="4">
        <v>43433</v>
      </c>
      <c r="I235">
        <f t="shared" si="24"/>
        <v>10</v>
      </c>
      <c r="J235">
        <f t="shared" si="25"/>
        <v>0</v>
      </c>
      <c r="K235" t="n">
        <v>7.0</v>
      </c>
      <c r="L235" t="n">
        <v>0.2563000023365021</v>
      </c>
      <c r="M235">
        <f t="shared" si="26"/>
        <v>0</v>
      </c>
      <c r="N235">
        <f t="shared" si="27"/>
        <v>0</v>
      </c>
      <c r="O235">
        <f t="shared" si="28"/>
        <v>0</v>
      </c>
      <c r="P235">
        <f t="shared" si="29"/>
        <v>0</v>
      </c>
      <c r="Q235">
        <f t="shared" si="30"/>
        <v>0</v>
      </c>
      <c r="R235">
        <f t="shared" si="31"/>
        <v>0</v>
      </c>
      <c r="V235">
        <f>VLOOKUP(A235,'MARGIN REQUIREMNT'!$A$3:$M$210,13,0)</f>
        <v>1.6551</v>
      </c>
    </row>
    <row r="236" spans="1:22">
      <c r="A236" t="s">
        <v>125</v>
      </c>
      <c r="B236" s="1" t="s">
        <v>393</v>
      </c>
      <c r="C236">
        <v>10</v>
      </c>
      <c r="D236" t="s">
        <v>407</v>
      </c>
      <c r="F236" t="n">
        <v>351.70001220703125</v>
      </c>
      <c r="G236" s="4">
        <v>43423</v>
      </c>
      <c r="H236" s="4">
        <v>43433</v>
      </c>
      <c r="I236">
        <f t="shared" si="24"/>
        <v>10</v>
      </c>
      <c r="J236">
        <f t="shared" si="25"/>
        <v>0</v>
      </c>
      <c r="K236" t="n">
        <v>6.349999904632568</v>
      </c>
      <c r="L236" t="n">
        <v>0.34450000524520874</v>
      </c>
      <c r="M236">
        <f t="shared" si="26"/>
        <v>0</v>
      </c>
      <c r="N236">
        <f t="shared" si="27"/>
        <v>0</v>
      </c>
      <c r="O236">
        <f t="shared" si="28"/>
        <v>0</v>
      </c>
      <c r="P236">
        <f t="shared" si="29"/>
        <v>0</v>
      </c>
      <c r="Q236">
        <f t="shared" si="30"/>
        <v>0</v>
      </c>
      <c r="R236">
        <f t="shared" si="31"/>
        <v>0</v>
      </c>
      <c r="V236">
        <f>VLOOKUP(A236,'MARGIN REQUIREMNT'!$A$3:$M$210,13,0)</f>
        <v>1.6551</v>
      </c>
    </row>
    <row r="237" spans="1:22">
      <c r="A237" t="s">
        <v>126</v>
      </c>
      <c r="B237" s="1" t="s">
        <v>315</v>
      </c>
      <c r="C237">
        <v>100</v>
      </c>
      <c r="D237" t="s">
        <v>406</v>
      </c>
      <c r="F237" t="n">
        <v>7323.60009765625</v>
      </c>
      <c r="G237" s="4">
        <v>43423</v>
      </c>
      <c r="H237" s="4">
        <v>43433</v>
      </c>
      <c r="I237">
        <f t="shared" si="24"/>
        <v>10</v>
      </c>
      <c r="J237">
        <f t="shared" si="25"/>
        <v>0</v>
      </c>
      <c r="K237" t="n">
        <v>100.5</v>
      </c>
      <c r="L237" t="n">
        <v>0.2768000066280365</v>
      </c>
      <c r="M237">
        <f t="shared" si="26"/>
        <v>0</v>
      </c>
      <c r="N237">
        <f t="shared" si="27"/>
        <v>0</v>
      </c>
      <c r="O237">
        <f t="shared" si="28"/>
        <v>0</v>
      </c>
      <c r="P237">
        <f t="shared" si="29"/>
        <v>0</v>
      </c>
      <c r="Q237">
        <f t="shared" si="30"/>
        <v>0</v>
      </c>
      <c r="R237">
        <f t="shared" si="31"/>
        <v>0</v>
      </c>
      <c r="V237">
        <f>VLOOKUP(A237,'MARGIN REQUIREMNT'!$A$3:$M$210,13,0)</f>
        <v>34.956223999999999</v>
      </c>
    </row>
    <row r="238" spans="1:22">
      <c r="A238" t="s">
        <v>126</v>
      </c>
      <c r="B238" s="1" t="s">
        <v>315</v>
      </c>
      <c r="C238">
        <v>100</v>
      </c>
      <c r="D238" t="s">
        <v>407</v>
      </c>
      <c r="F238" t="n">
        <v>7323.60009765625</v>
      </c>
      <c r="G238" s="4">
        <v>43423</v>
      </c>
      <c r="H238" s="4">
        <v>43433</v>
      </c>
      <c r="I238">
        <f t="shared" si="24"/>
        <v>10</v>
      </c>
      <c r="J238">
        <f t="shared" si="25"/>
        <v>0</v>
      </c>
      <c r="K238" t="n">
        <v>151.3000030517578</v>
      </c>
      <c r="L238" t="n">
        <v>0.26420000195503235</v>
      </c>
      <c r="M238">
        <f t="shared" si="26"/>
        <v>0</v>
      </c>
      <c r="N238">
        <f t="shared" si="27"/>
        <v>0</v>
      </c>
      <c r="O238">
        <f t="shared" si="28"/>
        <v>0</v>
      </c>
      <c r="P238">
        <f t="shared" si="29"/>
        <v>0</v>
      </c>
      <c r="Q238">
        <f t="shared" si="30"/>
        <v>0</v>
      </c>
      <c r="R238">
        <f t="shared" si="31"/>
        <v>0</v>
      </c>
      <c r="V238">
        <f>VLOOKUP(A238,'MARGIN REQUIREMNT'!$A$3:$M$210,13,0)</f>
        <v>34.956223999999999</v>
      </c>
    </row>
    <row r="239" spans="1:22">
      <c r="A239" t="s">
        <v>127</v>
      </c>
      <c r="B239" s="1" t="s">
        <v>394</v>
      </c>
      <c r="C239">
        <v>10</v>
      </c>
      <c r="D239" t="s">
        <v>406</v>
      </c>
      <c r="F239" t="n">
        <v>624.75</v>
      </c>
      <c r="G239" s="4">
        <v>43423</v>
      </c>
      <c r="H239" s="4">
        <v>43433</v>
      </c>
      <c r="I239">
        <f t="shared" si="24"/>
        <v>10</v>
      </c>
      <c r="J239">
        <f t="shared" si="25"/>
        <v>0</v>
      </c>
      <c r="K239" t="n">
        <v>4.699999809265137</v>
      </c>
      <c r="L239" t="n">
        <v>0.33400002121925354</v>
      </c>
      <c r="M239">
        <f t="shared" si="26"/>
        <v>0</v>
      </c>
      <c r="N239">
        <f t="shared" si="27"/>
        <v>0</v>
      </c>
      <c r="O239">
        <f t="shared" si="28"/>
        <v>0</v>
      </c>
      <c r="P239">
        <f t="shared" si="29"/>
        <v>0</v>
      </c>
      <c r="Q239">
        <f t="shared" si="30"/>
        <v>0</v>
      </c>
      <c r="R239">
        <f t="shared" si="31"/>
        <v>0</v>
      </c>
      <c r="V239">
        <f>VLOOKUP(A239,'MARGIN REQUIREMNT'!$A$3:$M$210,13,0)</f>
        <v>3.0172620000000001</v>
      </c>
    </row>
    <row r="240" spans="1:22">
      <c r="A240" t="s">
        <v>127</v>
      </c>
      <c r="B240" s="1" t="s">
        <v>394</v>
      </c>
      <c r="C240">
        <v>10</v>
      </c>
      <c r="D240" t="s">
        <v>407</v>
      </c>
      <c r="F240" t="n">
        <v>624.75</v>
      </c>
      <c r="G240" s="4">
        <v>43423</v>
      </c>
      <c r="H240" s="4">
        <v>43433</v>
      </c>
      <c r="I240">
        <f t="shared" si="24"/>
        <v>10</v>
      </c>
      <c r="J240">
        <f t="shared" si="25"/>
        <v>0</v>
      </c>
      <c r="K240" t="n">
        <v>31.100000381469727</v>
      </c>
      <c r="L240" t="n">
        <v>0.4183000326156616</v>
      </c>
      <c r="M240">
        <f t="shared" si="26"/>
        <v>0</v>
      </c>
      <c r="N240">
        <f t="shared" si="27"/>
        <v>0</v>
      </c>
      <c r="O240">
        <f t="shared" si="28"/>
        <v>0</v>
      </c>
      <c r="P240">
        <f t="shared" si="29"/>
        <v>0</v>
      </c>
      <c r="Q240">
        <f t="shared" si="30"/>
        <v>0</v>
      </c>
      <c r="R240">
        <f t="shared" si="31"/>
        <v>0</v>
      </c>
      <c r="V240">
        <f>VLOOKUP(A240,'MARGIN REQUIREMNT'!$A$3:$M$210,13,0)</f>
        <v>3.0172620000000001</v>
      </c>
    </row>
    <row r="241" spans="1:22">
      <c r="A241" t="s">
        <v>128</v>
      </c>
      <c r="B241" s="1" t="s">
        <v>269</v>
      </c>
      <c r="C241">
        <v>20</v>
      </c>
      <c r="D241" t="s">
        <v>406</v>
      </c>
      <c r="F241" t="n">
        <v>706.9500122070312</v>
      </c>
      <c r="G241" s="4">
        <v>43423</v>
      </c>
      <c r="H241" s="4">
        <v>43433</v>
      </c>
      <c r="I241">
        <f t="shared" si="24"/>
        <v>10</v>
      </c>
      <c r="J241">
        <f t="shared" si="25"/>
        <v>0</v>
      </c>
      <c r="K241" t="n">
        <v>16.5</v>
      </c>
      <c r="L241" t="n">
        <v>0.4856000244617462</v>
      </c>
      <c r="M241">
        <f t="shared" si="26"/>
        <v>0</v>
      </c>
      <c r="N241">
        <f t="shared" si="27"/>
        <v>0</v>
      </c>
      <c r="O241">
        <f t="shared" si="28"/>
        <v>0</v>
      </c>
      <c r="P241">
        <f t="shared" si="29"/>
        <v>0</v>
      </c>
      <c r="Q241">
        <f t="shared" si="30"/>
        <v>0</v>
      </c>
      <c r="R241">
        <f t="shared" si="31"/>
        <v>0</v>
      </c>
      <c r="V241">
        <f>VLOOKUP(A241,'MARGIN REQUIREMNT'!$A$3:$M$210,13,0)</f>
        <v>4.6475249999999999</v>
      </c>
    </row>
    <row r="242" spans="1:22">
      <c r="A242" t="s">
        <v>128</v>
      </c>
      <c r="B242" s="1" t="s">
        <v>269</v>
      </c>
      <c r="C242">
        <v>20</v>
      </c>
      <c r="D242" t="s">
        <v>407</v>
      </c>
      <c r="F242" t="n">
        <v>706.9500122070312</v>
      </c>
      <c r="G242" s="4">
        <v>43423</v>
      </c>
      <c r="H242" s="4">
        <v>43433</v>
      </c>
      <c r="I242">
        <f t="shared" si="24"/>
        <v>10</v>
      </c>
      <c r="J242">
        <f t="shared" si="25"/>
        <v>0</v>
      </c>
      <c r="K242" t="n">
        <v>22.200000762939453</v>
      </c>
      <c r="L242" t="n">
        <v>0.3568999767303467</v>
      </c>
      <c r="M242">
        <f t="shared" si="26"/>
        <v>0</v>
      </c>
      <c r="N242">
        <f t="shared" si="27"/>
        <v>0</v>
      </c>
      <c r="O242">
        <f t="shared" si="28"/>
        <v>0</v>
      </c>
      <c r="P242">
        <f t="shared" si="29"/>
        <v>0</v>
      </c>
      <c r="Q242">
        <f t="shared" si="30"/>
        <v>0</v>
      </c>
      <c r="R242">
        <f t="shared" si="31"/>
        <v>0</v>
      </c>
      <c r="V242">
        <f>VLOOKUP(A242,'MARGIN REQUIREMNT'!$A$3:$M$210,13,0)</f>
        <v>4.6475249999999999</v>
      </c>
    </row>
    <row r="243" spans="1:22">
      <c r="A243" t="s">
        <v>129</v>
      </c>
      <c r="B243" s="1" t="s">
        <v>395</v>
      </c>
      <c r="C243">
        <v>10</v>
      </c>
      <c r="D243" t="s">
        <v>406</v>
      </c>
      <c r="F243" t="n">
        <v>431.3999938964844</v>
      </c>
      <c r="G243" s="4">
        <v>43423</v>
      </c>
      <c r="H243" s="4">
        <v>43433</v>
      </c>
      <c r="I243">
        <f t="shared" si="24"/>
        <v>10</v>
      </c>
      <c r="J243">
        <f t="shared" si="25"/>
        <v>0</v>
      </c>
      <c r="K243" t="n">
        <v>8.399999618530273</v>
      </c>
      <c r="L243" t="n">
        <v>0.43220001459121704</v>
      </c>
      <c r="M243">
        <f t="shared" si="26"/>
        <v>0</v>
      </c>
      <c r="N243">
        <f t="shared" si="27"/>
        <v>0</v>
      </c>
      <c r="O243">
        <f t="shared" si="28"/>
        <v>0</v>
      </c>
      <c r="P243">
        <f t="shared" si="29"/>
        <v>0</v>
      </c>
      <c r="Q243">
        <f t="shared" si="30"/>
        <v>0</v>
      </c>
      <c r="R243">
        <f t="shared" si="31"/>
        <v>0</v>
      </c>
      <c r="V243">
        <f>VLOOKUP(A243,'MARGIN REQUIREMNT'!$A$3:$M$210,13,0)</f>
        <v>2.0842499999999999</v>
      </c>
    </row>
    <row r="244" spans="1:22">
      <c r="A244" t="s">
        <v>129</v>
      </c>
      <c r="B244" s="1" t="s">
        <v>395</v>
      </c>
      <c r="C244">
        <v>10</v>
      </c>
      <c r="D244" t="s">
        <v>407</v>
      </c>
      <c r="F244" t="n">
        <v>431.3999938964844</v>
      </c>
      <c r="G244" s="4">
        <v>43423</v>
      </c>
      <c r="H244" s="4">
        <v>43433</v>
      </c>
      <c r="I244">
        <f t="shared" si="24"/>
        <v>10</v>
      </c>
      <c r="J244">
        <f t="shared" si="25"/>
        <v>0</v>
      </c>
      <c r="K244" t="n">
        <v>16.549999237060547</v>
      </c>
      <c r="L244" t="n">
        <v>0.4562000036239624</v>
      </c>
      <c r="M244">
        <f t="shared" si="26"/>
        <v>0</v>
      </c>
      <c r="N244">
        <f t="shared" si="27"/>
        <v>0</v>
      </c>
      <c r="O244">
        <f t="shared" si="28"/>
        <v>0</v>
      </c>
      <c r="P244">
        <f t="shared" si="29"/>
        <v>0</v>
      </c>
      <c r="Q244">
        <f t="shared" si="30"/>
        <v>0</v>
      </c>
      <c r="R244">
        <f t="shared" si="31"/>
        <v>0</v>
      </c>
      <c r="V244">
        <f>VLOOKUP(A244,'MARGIN REQUIREMNT'!$A$3:$M$210,13,0)</f>
        <v>2.0842499999999999</v>
      </c>
    </row>
    <row r="245" spans="1:22">
      <c r="A245" t="s">
        <v>131</v>
      </c>
      <c r="B245" s="1" t="s">
        <v>270</v>
      </c>
      <c r="C245">
        <v>20</v>
      </c>
      <c r="D245" t="s">
        <v>406</v>
      </c>
      <c r="F245" t="n">
        <v>835.5</v>
      </c>
      <c r="G245" s="4">
        <v>43423</v>
      </c>
      <c r="H245" s="4">
        <v>43433</v>
      </c>
      <c r="I245">
        <f t="shared" si="24"/>
        <v>10</v>
      </c>
      <c r="J245">
        <f t="shared" si="25"/>
        <v>0</v>
      </c>
      <c r="K245" t="n">
        <v>18.549999237060547</v>
      </c>
      <c r="L245" t="n">
        <v>0.39480000734329224</v>
      </c>
      <c r="M245">
        <f t="shared" si="26"/>
        <v>0</v>
      </c>
      <c r="N245">
        <f t="shared" si="27"/>
        <v>0</v>
      </c>
      <c r="O245">
        <f t="shared" si="28"/>
        <v>0</v>
      </c>
      <c r="P245">
        <f t="shared" si="29"/>
        <v>0</v>
      </c>
      <c r="Q245">
        <f t="shared" si="30"/>
        <v>0</v>
      </c>
      <c r="R245">
        <f t="shared" si="31"/>
        <v>0</v>
      </c>
      <c r="V245">
        <f>VLOOKUP(A245,'MARGIN REQUIREMNT'!$A$3:$M$210,13,0)</f>
        <v>4.8050999999999995</v>
      </c>
    </row>
    <row r="246" spans="1:22">
      <c r="A246" t="s">
        <v>131</v>
      </c>
      <c r="B246" s="1" t="s">
        <v>270</v>
      </c>
      <c r="C246">
        <v>20</v>
      </c>
      <c r="D246" t="s">
        <v>407</v>
      </c>
      <c r="F246" t="n">
        <v>835.5</v>
      </c>
      <c r="G246" s="4">
        <v>43423</v>
      </c>
      <c r="H246" s="4">
        <v>43433</v>
      </c>
      <c r="I246">
        <f t="shared" si="24"/>
        <v>10</v>
      </c>
      <c r="J246">
        <f t="shared" si="25"/>
        <v>0</v>
      </c>
      <c r="K246" t="n">
        <v>24.899999618530273</v>
      </c>
      <c r="L246" t="n">
        <v>0.45159998536109924</v>
      </c>
      <c r="M246">
        <f t="shared" si="26"/>
        <v>0</v>
      </c>
      <c r="N246">
        <f t="shared" si="27"/>
        <v>0</v>
      </c>
      <c r="O246">
        <f t="shared" si="28"/>
        <v>0</v>
      </c>
      <c r="P246">
        <f t="shared" si="29"/>
        <v>0</v>
      </c>
      <c r="Q246">
        <f t="shared" si="30"/>
        <v>0</v>
      </c>
      <c r="R246">
        <f t="shared" si="31"/>
        <v>0</v>
      </c>
      <c r="V246">
        <f>VLOOKUP(A246,'MARGIN REQUIREMNT'!$A$3:$M$210,13,0)</f>
        <v>4.8050999999999995</v>
      </c>
    </row>
    <row r="247" spans="1:22">
      <c r="A247" t="s">
        <v>132</v>
      </c>
      <c r="B247" s="1" t="s">
        <v>260</v>
      </c>
      <c r="C247">
        <v>5</v>
      </c>
      <c r="D247" t="s">
        <v>406</v>
      </c>
      <c r="F247" t="n">
        <v>152.8000030517578</v>
      </c>
      <c r="G247" s="4">
        <v>43423</v>
      </c>
      <c r="H247" s="4">
        <v>43433</v>
      </c>
      <c r="I247">
        <f t="shared" si="24"/>
        <v>10</v>
      </c>
      <c r="J247">
        <f t="shared" si="25"/>
        <v>0</v>
      </c>
      <c r="K247" t="n">
        <v>3.5999999046325684</v>
      </c>
      <c r="L247" t="n">
        <v>0.4675000011920929</v>
      </c>
      <c r="M247">
        <f t="shared" si="26"/>
        <v>0</v>
      </c>
      <c r="N247">
        <f t="shared" si="27"/>
        <v>0</v>
      </c>
      <c r="O247">
        <f t="shared" si="28"/>
        <v>0</v>
      </c>
      <c r="P247">
        <f t="shared" si="29"/>
        <v>0</v>
      </c>
      <c r="Q247">
        <f t="shared" si="30"/>
        <v>0</v>
      </c>
      <c r="R247">
        <f t="shared" si="31"/>
        <v>0</v>
      </c>
      <c r="V247">
        <f>VLOOKUP(A247,'MARGIN REQUIREMNT'!$A$3:$M$210,13,0)</f>
        <v>0.89002499999999996</v>
      </c>
    </row>
    <row r="248" spans="1:22">
      <c r="A248" t="s">
        <v>132</v>
      </c>
      <c r="B248" s="1" t="s">
        <v>260</v>
      </c>
      <c r="C248">
        <v>5</v>
      </c>
      <c r="D248" t="s">
        <v>407</v>
      </c>
      <c r="F248" t="n">
        <v>152.8000030517578</v>
      </c>
      <c r="G248" s="4">
        <v>43423</v>
      </c>
      <c r="H248" s="4">
        <v>43433</v>
      </c>
      <c r="I248">
        <f t="shared" si="24"/>
        <v>10</v>
      </c>
      <c r="J248">
        <f t="shared" si="25"/>
        <v>0</v>
      </c>
      <c r="K248" t="n">
        <v>8.649999618530273</v>
      </c>
      <c r="L248" t="n">
        <v>0.8008999824523926</v>
      </c>
      <c r="M248">
        <f t="shared" si="26"/>
        <v>0</v>
      </c>
      <c r="N248">
        <f t="shared" si="27"/>
        <v>0</v>
      </c>
      <c r="O248">
        <f t="shared" si="28"/>
        <v>0</v>
      </c>
      <c r="P248">
        <f t="shared" si="29"/>
        <v>0</v>
      </c>
      <c r="Q248">
        <f t="shared" si="30"/>
        <v>0</v>
      </c>
      <c r="R248">
        <f t="shared" si="31"/>
        <v>0</v>
      </c>
      <c r="V248">
        <f>VLOOKUP(A248,'MARGIN REQUIREMNT'!$A$3:$M$210,13,0)</f>
        <v>0.89002499999999996</v>
      </c>
    </row>
    <row r="249" spans="1:22">
      <c r="A249" t="s">
        <v>135</v>
      </c>
      <c r="B249" s="1" t="s">
        <v>316</v>
      </c>
      <c r="C249">
        <v>10</v>
      </c>
      <c r="D249" t="s">
        <v>406</v>
      </c>
      <c r="F249" t="n">
        <v>454.79998779296875</v>
      </c>
      <c r="G249" s="4">
        <v>43423</v>
      </c>
      <c r="H249" s="4">
        <v>43433</v>
      </c>
      <c r="I249">
        <f t="shared" si="24"/>
        <v>10</v>
      </c>
      <c r="J249">
        <f t="shared" si="25"/>
        <v>0</v>
      </c>
      <c r="K249" t="n">
        <v>8.25</v>
      </c>
      <c r="L249" t="n">
        <v>0.3549000024795532</v>
      </c>
      <c r="M249">
        <f t="shared" si="26"/>
        <v>0</v>
      </c>
      <c r="N249">
        <f t="shared" si="27"/>
        <v>0</v>
      </c>
      <c r="O249">
        <f t="shared" si="28"/>
        <v>0</v>
      </c>
      <c r="P249">
        <f t="shared" si="29"/>
        <v>0</v>
      </c>
      <c r="Q249">
        <f t="shared" si="30"/>
        <v>0</v>
      </c>
      <c r="R249">
        <f t="shared" si="31"/>
        <v>0</v>
      </c>
      <c r="V249">
        <f>VLOOKUP(A249,'MARGIN REQUIREMNT'!$A$3:$M$210,13,0)</f>
        <v>2.13375</v>
      </c>
    </row>
    <row r="250" spans="1:22">
      <c r="A250" t="s">
        <v>135</v>
      </c>
      <c r="B250" s="1" t="s">
        <v>316</v>
      </c>
      <c r="C250">
        <v>10</v>
      </c>
      <c r="D250" t="s">
        <v>407</v>
      </c>
      <c r="F250" t="n">
        <v>454.79998779296875</v>
      </c>
      <c r="G250" s="4">
        <v>43423</v>
      </c>
      <c r="H250" s="4">
        <v>43433</v>
      </c>
      <c r="I250">
        <f t="shared" si="24"/>
        <v>10</v>
      </c>
      <c r="J250">
        <f t="shared" si="25"/>
        <v>0</v>
      </c>
      <c r="K250" t="n">
        <v>14.5</v>
      </c>
      <c r="L250" t="n">
        <v>0.4320000112056732</v>
      </c>
      <c r="M250">
        <f t="shared" si="26"/>
        <v>0</v>
      </c>
      <c r="N250">
        <f t="shared" si="27"/>
        <v>0</v>
      </c>
      <c r="O250">
        <f t="shared" si="28"/>
        <v>0</v>
      </c>
      <c r="P250">
        <f t="shared" si="29"/>
        <v>0</v>
      </c>
      <c r="Q250">
        <f t="shared" si="30"/>
        <v>0</v>
      </c>
      <c r="R250">
        <f t="shared" si="31"/>
        <v>0</v>
      </c>
      <c r="V250">
        <f>VLOOKUP(A250,'MARGIN REQUIREMNT'!$A$3:$M$210,13,0)</f>
        <v>2.13375</v>
      </c>
    </row>
    <row r="251" spans="1:22">
      <c r="A251" t="s">
        <v>136</v>
      </c>
      <c r="B251" s="1" t="s">
        <v>317</v>
      </c>
      <c r="C251">
        <v>2.5</v>
      </c>
      <c r="D251" t="s">
        <v>406</v>
      </c>
      <c r="F251" t="n">
        <v>68.05000305175781</v>
      </c>
      <c r="G251" s="4">
        <v>43423</v>
      </c>
      <c r="H251" s="4">
        <v>43433</v>
      </c>
      <c r="I251">
        <f t="shared" si="24"/>
        <v>10</v>
      </c>
      <c r="J251">
        <f t="shared" si="25"/>
        <v>0</v>
      </c>
      <c r="K251" t="n">
        <v>0.8500000238418579</v>
      </c>
      <c r="L251" t="n">
        <v>0.10729999840259552</v>
      </c>
      <c r="M251">
        <f t="shared" si="26"/>
        <v>0</v>
      </c>
      <c r="N251">
        <f t="shared" si="27"/>
        <v>0</v>
      </c>
      <c r="O251">
        <f t="shared" si="28"/>
        <v>0</v>
      </c>
      <c r="P251">
        <f t="shared" si="29"/>
        <v>0</v>
      </c>
      <c r="Q251">
        <f t="shared" si="30"/>
        <v>0</v>
      </c>
      <c r="R251">
        <f t="shared" si="31"/>
        <v>0</v>
      </c>
      <c r="V251">
        <f>VLOOKUP(A251,'MARGIN REQUIREMNT'!$A$3:$M$210,13,0)</f>
        <v>0.34005000000000002</v>
      </c>
    </row>
    <row r="252" spans="1:22">
      <c r="A252" t="s">
        <v>136</v>
      </c>
      <c r="B252" s="1" t="s">
        <v>317</v>
      </c>
      <c r="C252">
        <v>2.5</v>
      </c>
      <c r="D252" t="s">
        <v>407</v>
      </c>
      <c r="F252" t="n">
        <v>68.05000305175781</v>
      </c>
      <c r="G252" s="4">
        <v>43423</v>
      </c>
      <c r="H252" s="4">
        <v>43433</v>
      </c>
      <c r="I252">
        <f t="shared" si="24"/>
        <v>10</v>
      </c>
      <c r="J252">
        <f t="shared" si="25"/>
        <v>0</v>
      </c>
      <c r="K252" t="n">
        <v>2.8499999046325684</v>
      </c>
      <c r="L252" t="n">
        <v>0.7540000081062317</v>
      </c>
      <c r="M252">
        <f t="shared" si="26"/>
        <v>0</v>
      </c>
      <c r="N252">
        <f t="shared" si="27"/>
        <v>0</v>
      </c>
      <c r="O252">
        <f t="shared" si="28"/>
        <v>0</v>
      </c>
      <c r="P252">
        <f t="shared" si="29"/>
        <v>0</v>
      </c>
      <c r="Q252">
        <f t="shared" si="30"/>
        <v>0</v>
      </c>
      <c r="R252">
        <f t="shared" si="31"/>
        <v>0</v>
      </c>
      <c r="V252">
        <f>VLOOKUP(A252,'MARGIN REQUIREMNT'!$A$3:$M$210,13,0)</f>
        <v>0.34005000000000002</v>
      </c>
    </row>
    <row r="253" spans="1:22">
      <c r="A253" t="s">
        <v>137</v>
      </c>
      <c r="B253" s="1" t="s">
        <v>319</v>
      </c>
      <c r="C253">
        <v>2.5</v>
      </c>
      <c r="D253" t="s">
        <v>406</v>
      </c>
      <c r="F253" t="n">
        <v>59.099998474121094</v>
      </c>
      <c r="G253" s="4">
        <v>43423</v>
      </c>
      <c r="H253" s="4">
        <v>43433</v>
      </c>
      <c r="I253">
        <f t="shared" si="24"/>
        <v>10</v>
      </c>
      <c r="J253">
        <f t="shared" si="25"/>
        <v>0</v>
      </c>
      <c r="K253" t="n">
        <v>1.100000023841858</v>
      </c>
      <c r="L253" t="n">
        <v>0.4152999818325043</v>
      </c>
      <c r="M253">
        <f t="shared" si="26"/>
        <v>0</v>
      </c>
      <c r="N253">
        <f t="shared" si="27"/>
        <v>0</v>
      </c>
      <c r="O253">
        <f t="shared" si="28"/>
        <v>0</v>
      </c>
      <c r="P253">
        <f t="shared" si="29"/>
        <v>0</v>
      </c>
      <c r="Q253">
        <f t="shared" si="30"/>
        <v>0</v>
      </c>
      <c r="R253">
        <f t="shared" si="31"/>
        <v>0</v>
      </c>
      <c r="V253">
        <f>VLOOKUP(A253,'MARGIN REQUIREMNT'!$A$3:$M$210,13,0)</f>
        <v>0.28889999999999999</v>
      </c>
    </row>
    <row r="254" spans="1:22">
      <c r="A254" t="s">
        <v>137</v>
      </c>
      <c r="B254" s="1" t="s">
        <v>319</v>
      </c>
      <c r="C254">
        <v>2.5</v>
      </c>
      <c r="D254" t="s">
        <v>407</v>
      </c>
      <c r="F254" t="n">
        <v>59.099998474121094</v>
      </c>
      <c r="G254" s="4">
        <v>43423</v>
      </c>
      <c r="H254" s="4">
        <v>43433</v>
      </c>
      <c r="I254">
        <f t="shared" si="24"/>
        <v>10</v>
      </c>
      <c r="J254">
        <f t="shared" si="25"/>
        <v>0</v>
      </c>
      <c r="K254" t="n">
        <v>2.0</v>
      </c>
      <c r="L254" t="n">
        <v>0.4284000098705292</v>
      </c>
      <c r="M254">
        <f t="shared" si="26"/>
        <v>0</v>
      </c>
      <c r="N254">
        <f t="shared" si="27"/>
        <v>0</v>
      </c>
      <c r="O254">
        <f t="shared" si="28"/>
        <v>0</v>
      </c>
      <c r="P254">
        <f t="shared" si="29"/>
        <v>0</v>
      </c>
      <c r="Q254">
        <f t="shared" si="30"/>
        <v>0</v>
      </c>
      <c r="R254">
        <f t="shared" si="31"/>
        <v>0</v>
      </c>
      <c r="V254">
        <f>VLOOKUP(A254,'MARGIN REQUIREMNT'!$A$3:$M$210,13,0)</f>
        <v>0.28889999999999999</v>
      </c>
    </row>
    <row r="255" spans="1:22">
      <c r="A255" t="s">
        <v>138</v>
      </c>
      <c r="B255" s="1" t="s">
        <v>320</v>
      </c>
      <c r="C255">
        <v>2.5</v>
      </c>
      <c r="D255" t="s">
        <v>406</v>
      </c>
      <c r="F255" t="n">
        <v>87.3499984741211</v>
      </c>
      <c r="G255" s="4">
        <v>43423</v>
      </c>
      <c r="H255" s="4">
        <v>43433</v>
      </c>
      <c r="I255">
        <f t="shared" si="24"/>
        <v>10</v>
      </c>
      <c r="J255">
        <f t="shared" si="25"/>
        <v>0</v>
      </c>
      <c r="K255" t="n">
        <v>1.25</v>
      </c>
      <c r="L255" t="n">
        <v>0.38749998807907104</v>
      </c>
      <c r="M255">
        <f t="shared" si="26"/>
        <v>0</v>
      </c>
      <c r="N255">
        <f t="shared" si="27"/>
        <v>0</v>
      </c>
      <c r="O255">
        <f t="shared" si="28"/>
        <v>0</v>
      </c>
      <c r="P255">
        <f t="shared" si="29"/>
        <v>0</v>
      </c>
      <c r="Q255">
        <f t="shared" si="30"/>
        <v>0</v>
      </c>
      <c r="R255">
        <f t="shared" si="31"/>
        <v>0</v>
      </c>
      <c r="V255">
        <f>VLOOKUP(A255,'MARGIN REQUIREMNT'!$A$3:$M$210,13,0)</f>
        <v>0.44162040000000002</v>
      </c>
    </row>
    <row r="256" spans="1:22">
      <c r="A256" t="s">
        <v>138</v>
      </c>
      <c r="B256" s="1" t="s">
        <v>320</v>
      </c>
      <c r="C256">
        <v>2.5</v>
      </c>
      <c r="D256" t="s">
        <v>407</v>
      </c>
      <c r="F256" t="n">
        <v>87.3499984741211</v>
      </c>
      <c r="G256" s="4">
        <v>43423</v>
      </c>
      <c r="H256" s="4">
        <v>43433</v>
      </c>
      <c r="I256">
        <f t="shared" si="24"/>
        <v>10</v>
      </c>
      <c r="J256">
        <f t="shared" si="25"/>
        <v>0</v>
      </c>
      <c r="K256" t="n">
        <v>4.75</v>
      </c>
      <c r="L256" t="n">
        <v>0.6129000186920166</v>
      </c>
      <c r="M256">
        <f t="shared" si="26"/>
        <v>0</v>
      </c>
      <c r="N256">
        <f t="shared" si="27"/>
        <v>0</v>
      </c>
      <c r="O256">
        <f t="shared" si="28"/>
        <v>0</v>
      </c>
      <c r="P256">
        <f t="shared" si="29"/>
        <v>0</v>
      </c>
      <c r="Q256">
        <f t="shared" si="30"/>
        <v>0</v>
      </c>
      <c r="R256">
        <f t="shared" si="31"/>
        <v>0</v>
      </c>
      <c r="V256">
        <f>VLOOKUP(A256,'MARGIN REQUIREMNT'!$A$3:$M$210,13,0)</f>
        <v>0.44162040000000002</v>
      </c>
    </row>
    <row r="257" spans="1:22">
      <c r="A257" t="s">
        <v>140</v>
      </c>
      <c r="B257" s="1" t="s">
        <v>321</v>
      </c>
      <c r="C257">
        <v>1</v>
      </c>
      <c r="D257" t="s">
        <v>406</v>
      </c>
      <c r="F257" t="n">
        <v>26.100000381469727</v>
      </c>
      <c r="G257" s="4">
        <v>43423</v>
      </c>
      <c r="H257" s="4">
        <v>43433</v>
      </c>
      <c r="I257">
        <f t="shared" si="24"/>
        <v>10</v>
      </c>
      <c r="J257">
        <f t="shared" si="25"/>
        <v>0</v>
      </c>
      <c r="K257" t="n">
        <v>0.25</v>
      </c>
      <c r="L257" t="n">
        <v>0.09470000118017197</v>
      </c>
      <c r="M257">
        <f t="shared" si="26"/>
        <v>0</v>
      </c>
      <c r="N257">
        <f t="shared" si="27"/>
        <v>0</v>
      </c>
      <c r="O257">
        <f t="shared" si="28"/>
        <v>0</v>
      </c>
      <c r="P257">
        <f t="shared" si="29"/>
        <v>0</v>
      </c>
      <c r="Q257">
        <f t="shared" si="30"/>
        <v>0</v>
      </c>
      <c r="R257">
        <f t="shared" si="31"/>
        <v>0</v>
      </c>
      <c r="V257">
        <f>VLOOKUP(A257,'MARGIN REQUIREMNT'!$A$3:$M$210,13,0)</f>
        <v>0.119325</v>
      </c>
    </row>
    <row r="258" spans="1:22">
      <c r="A258" t="s">
        <v>140</v>
      </c>
      <c r="B258" s="1" t="s">
        <v>321</v>
      </c>
      <c r="C258">
        <v>1</v>
      </c>
      <c r="D258" t="s">
        <v>407</v>
      </c>
      <c r="F258" t="n">
        <v>26.100000381469727</v>
      </c>
      <c r="G258" s="4">
        <v>43423</v>
      </c>
      <c r="H258" s="4">
        <v>43433</v>
      </c>
      <c r="I258">
        <f t="shared" si="24"/>
        <v>10</v>
      </c>
      <c r="J258">
        <f t="shared" si="25"/>
        <v>0</v>
      </c>
      <c r="K258" t="n">
        <v>0.30000001192092896</v>
      </c>
      <c r="L258" t="n">
        <v>0.23090000450611115</v>
      </c>
      <c r="M258">
        <f t="shared" si="26"/>
        <v>0</v>
      </c>
      <c r="N258">
        <f t="shared" si="27"/>
        <v>0</v>
      </c>
      <c r="O258">
        <f t="shared" si="28"/>
        <v>0</v>
      </c>
      <c r="P258">
        <f t="shared" si="29"/>
        <v>0</v>
      </c>
      <c r="Q258">
        <f t="shared" si="30"/>
        <v>0</v>
      </c>
      <c r="R258">
        <f t="shared" si="31"/>
        <v>0</v>
      </c>
      <c r="V258">
        <f>VLOOKUP(A258,'MARGIN REQUIREMNT'!$A$3:$M$210,13,0)</f>
        <v>0.119325</v>
      </c>
    </row>
    <row r="259" spans="1:22">
      <c r="A259" t="s">
        <v>1</v>
      </c>
      <c r="B259" s="1" t="s">
        <v>399</v>
      </c>
      <c r="C259">
        <v>50</v>
      </c>
      <c r="D259" t="s">
        <v>406</v>
      </c>
      <c r="F259" t="n">
        <v>10656.2001953125</v>
      </c>
      <c r="G259" s="4">
        <v>43423</v>
      </c>
      <c r="H259" s="4">
        <v>43433</v>
      </c>
      <c r="I259">
        <f t="shared" si="24"/>
        <v>10</v>
      </c>
      <c r="J259">
        <f t="shared" si="25"/>
        <v>0</v>
      </c>
      <c r="K259" t="n">
        <v>55.0</v>
      </c>
      <c r="L259" t="n">
        <v>0.12610000371932983</v>
      </c>
      <c r="M259">
        <f t="shared" si="26"/>
        <v>0</v>
      </c>
      <c r="N259">
        <f t="shared" si="27"/>
        <v>0</v>
      </c>
      <c r="O259">
        <f t="shared" si="28"/>
        <v>0</v>
      </c>
      <c r="P259">
        <f t="shared" si="29"/>
        <v>0</v>
      </c>
      <c r="Q259">
        <f t="shared" si="30"/>
        <v>0</v>
      </c>
      <c r="R259">
        <f t="shared" si="31"/>
        <v>0</v>
      </c>
      <c r="V259">
        <f>VLOOKUP(A259,'MARGIN REQUIREMNT'!$A$3:$M$210,13,0)</f>
        <v>30.265744000000002</v>
      </c>
    </row>
    <row r="260" spans="1:22">
      <c r="A260" t="s">
        <v>1</v>
      </c>
      <c r="B260" s="1" t="s">
        <v>399</v>
      </c>
      <c r="C260">
        <v>50</v>
      </c>
      <c r="D260" t="s">
        <v>407</v>
      </c>
      <c r="F260" t="n">
        <v>10656.2001953125</v>
      </c>
      <c r="G260" s="4">
        <v>43423</v>
      </c>
      <c r="H260" s="4">
        <v>43433</v>
      </c>
      <c r="I260">
        <f t="shared" ref="I260:I323" si="32">H260-G260</f>
        <v>10</v>
      </c>
      <c r="J260">
        <f t="shared" ref="J260:J323" si="33">MROUND(F260,C260)</f>
        <v>0</v>
      </c>
      <c r="K260" t="n">
        <v>139.0</v>
      </c>
      <c r="L260" t="n">
        <v>0.15199999511241913</v>
      </c>
      <c r="M260">
        <f t="shared" ref="M260:M323" si="34">((I260/365.25)^(1/2))*(F260*L260)</f>
        <v>0</v>
      </c>
      <c r="N260">
        <f t="shared" ref="N260:N323" si="35">IF(D260="CE",F260+M260,F260-M260)</f>
        <v>0</v>
      </c>
      <c r="O260">
        <f t="shared" ref="O260:O323" si="36">IF(D260="CE",F260+M260*2,F260-M260*2)</f>
        <v>0</v>
      </c>
      <c r="P260">
        <f t="shared" ref="P260:P323" si="37">IF(D260="CE",F260+M260*3,F260-M260*3)</f>
        <v>0</v>
      </c>
      <c r="Q260">
        <f t="shared" ref="Q260:Q323" si="38">MROUND(O260,C260)</f>
        <v>0</v>
      </c>
      <c r="R260">
        <f t="shared" ref="R260:R323" si="39">MROUND(P260,C260)</f>
        <v>0</v>
      </c>
      <c r="V260">
        <f>VLOOKUP(A260,'MARGIN REQUIREMNT'!$A$3:$M$210,13,0)</f>
        <v>30.265744000000002</v>
      </c>
    </row>
    <row r="261" spans="1:22">
      <c r="A261" t="s">
        <v>141</v>
      </c>
      <c r="B261" s="1" t="s">
        <v>396</v>
      </c>
      <c r="C261">
        <v>20</v>
      </c>
      <c r="D261" t="s">
        <v>406</v>
      </c>
      <c r="F261" t="n">
        <v>1108.75</v>
      </c>
      <c r="G261" s="4">
        <v>43423</v>
      </c>
      <c r="H261" s="4">
        <v>43433</v>
      </c>
      <c r="I261">
        <f t="shared" si="32"/>
        <v>10</v>
      </c>
      <c r="J261">
        <f t="shared" si="33"/>
        <v>0</v>
      </c>
      <c r="K261" t="n">
        <v>18.950000762939453</v>
      </c>
      <c r="L261" t="n">
        <v>0.44259998202323914</v>
      </c>
      <c r="M261">
        <f t="shared" si="34"/>
        <v>0</v>
      </c>
      <c r="N261">
        <f t="shared" si="35"/>
        <v>0</v>
      </c>
      <c r="O261">
        <f t="shared" si="36"/>
        <v>0</v>
      </c>
      <c r="P261">
        <f t="shared" si="37"/>
        <v>0</v>
      </c>
      <c r="Q261">
        <f t="shared" si="38"/>
        <v>0</v>
      </c>
      <c r="R261">
        <f t="shared" si="39"/>
        <v>0</v>
      </c>
      <c r="V261">
        <f>VLOOKUP(A261,'MARGIN REQUIREMNT'!$A$3:$M$210,13,0)</f>
        <v>6.2204252000000002</v>
      </c>
    </row>
    <row r="262" spans="1:22">
      <c r="A262" t="s">
        <v>141</v>
      </c>
      <c r="B262" s="1" t="s">
        <v>396</v>
      </c>
      <c r="C262">
        <v>20</v>
      </c>
      <c r="D262" t="s">
        <v>407</v>
      </c>
      <c r="F262" t="n">
        <v>1108.75</v>
      </c>
      <c r="G262" s="4">
        <v>43423</v>
      </c>
      <c r="H262" s="4">
        <v>43433</v>
      </c>
      <c r="I262">
        <f t="shared" si="32"/>
        <v>10</v>
      </c>
      <c r="J262">
        <f t="shared" si="33"/>
        <v>0</v>
      </c>
      <c r="K262" t="n">
        <v>43.0</v>
      </c>
      <c r="L262" t="n">
        <v>0.375</v>
      </c>
      <c r="M262">
        <f t="shared" si="34"/>
        <v>0</v>
      </c>
      <c r="N262">
        <f t="shared" si="35"/>
        <v>0</v>
      </c>
      <c r="O262">
        <f t="shared" si="36"/>
        <v>0</v>
      </c>
      <c r="P262">
        <f t="shared" si="37"/>
        <v>0</v>
      </c>
      <c r="Q262">
        <f t="shared" si="38"/>
        <v>0</v>
      </c>
      <c r="R262">
        <f t="shared" si="39"/>
        <v>0</v>
      </c>
      <c r="V262">
        <f>VLOOKUP(A262,'MARGIN REQUIREMNT'!$A$3:$M$210,13,0)</f>
        <v>6.2204252000000002</v>
      </c>
    </row>
    <row r="263" spans="1:22">
      <c r="A263" t="s">
        <v>142</v>
      </c>
      <c r="B263" t="s">
        <v>261</v>
      </c>
      <c r="C263">
        <v>5</v>
      </c>
      <c r="D263" t="s">
        <v>406</v>
      </c>
      <c r="F263" t="n">
        <v>99.5</v>
      </c>
      <c r="G263" s="4">
        <v>43423</v>
      </c>
      <c r="H263" s="4">
        <v>43433</v>
      </c>
      <c r="I263">
        <f t="shared" si="32"/>
        <v>10</v>
      </c>
      <c r="J263">
        <f t="shared" si="33"/>
        <v>0</v>
      </c>
      <c r="K263" t="n">
        <v>2.25</v>
      </c>
      <c r="L263" t="n">
        <v>0.3885999917984009</v>
      </c>
      <c r="M263">
        <f t="shared" si="34"/>
        <v>0</v>
      </c>
      <c r="N263">
        <f t="shared" si="35"/>
        <v>0</v>
      </c>
      <c r="O263">
        <f t="shared" si="36"/>
        <v>0</v>
      </c>
      <c r="P263">
        <f t="shared" si="37"/>
        <v>0</v>
      </c>
      <c r="Q263">
        <f t="shared" si="38"/>
        <v>0</v>
      </c>
      <c r="R263">
        <f t="shared" si="39"/>
        <v>0</v>
      </c>
      <c r="V263">
        <f>VLOOKUP(A263,'MARGIN REQUIREMNT'!$A$3:$M$210,13,0)</f>
        <v>0.56294999999999995</v>
      </c>
    </row>
    <row r="264" spans="1:22">
      <c r="A264" t="s">
        <v>142</v>
      </c>
      <c r="B264" t="s">
        <v>261</v>
      </c>
      <c r="C264">
        <v>5</v>
      </c>
      <c r="D264" t="s">
        <v>407</v>
      </c>
      <c r="F264" t="n">
        <v>99.5</v>
      </c>
      <c r="G264" s="4">
        <v>43423</v>
      </c>
      <c r="H264" s="4">
        <v>43433</v>
      </c>
      <c r="I264">
        <f t="shared" si="32"/>
        <v>10</v>
      </c>
      <c r="J264">
        <f t="shared" si="33"/>
        <v>0</v>
      </c>
      <c r="K264" t="n">
        <v>3.049999952316284</v>
      </c>
      <c r="L264" t="n">
        <v>0.4681999981403351</v>
      </c>
      <c r="M264">
        <f t="shared" si="34"/>
        <v>0</v>
      </c>
      <c r="N264">
        <f t="shared" si="35"/>
        <v>0</v>
      </c>
      <c r="O264">
        <f t="shared" si="36"/>
        <v>0</v>
      </c>
      <c r="P264">
        <f t="shared" si="37"/>
        <v>0</v>
      </c>
      <c r="Q264">
        <f t="shared" si="38"/>
        <v>0</v>
      </c>
      <c r="R264">
        <f t="shared" si="39"/>
        <v>0</v>
      </c>
      <c r="V264">
        <f>VLOOKUP(A264,'MARGIN REQUIREMNT'!$A$3:$M$210,13,0)</f>
        <v>0.56294999999999995</v>
      </c>
    </row>
    <row r="265" spans="1:22">
      <c r="A265" t="s">
        <v>143</v>
      </c>
      <c r="B265" s="1" t="s">
        <v>366</v>
      </c>
      <c r="C265">
        <v>5</v>
      </c>
      <c r="D265" t="s">
        <v>406</v>
      </c>
      <c r="F265" t="n">
        <v>148.89999389648438</v>
      </c>
      <c r="G265" s="4">
        <v>43423</v>
      </c>
      <c r="H265" s="4">
        <v>43433</v>
      </c>
      <c r="I265">
        <f t="shared" si="32"/>
        <v>10</v>
      </c>
      <c r="J265">
        <f t="shared" si="33"/>
        <v>0</v>
      </c>
      <c r="K265" t="n">
        <v>0.800000011920929</v>
      </c>
      <c r="L265" t="n">
        <v>0.2838999927043915</v>
      </c>
      <c r="M265">
        <f t="shared" si="34"/>
        <v>0</v>
      </c>
      <c r="N265">
        <f t="shared" si="35"/>
        <v>0</v>
      </c>
      <c r="O265">
        <f t="shared" si="36"/>
        <v>0</v>
      </c>
      <c r="P265">
        <f t="shared" si="37"/>
        <v>0</v>
      </c>
      <c r="Q265">
        <f t="shared" si="38"/>
        <v>0</v>
      </c>
      <c r="R265">
        <f t="shared" si="39"/>
        <v>0</v>
      </c>
      <c r="V265">
        <f>VLOOKUP(A265,'MARGIN REQUIREMNT'!$A$3:$M$210,13,0)</f>
        <v>0.77527499999999994</v>
      </c>
    </row>
    <row r="266" spans="1:22">
      <c r="A266" t="s">
        <v>143</v>
      </c>
      <c r="B266" s="1" t="s">
        <v>366</v>
      </c>
      <c r="C266">
        <v>5</v>
      </c>
      <c r="D266" t="s">
        <v>407</v>
      </c>
      <c r="F266" t="n">
        <v>148.89999389648438</v>
      </c>
      <c r="G266" s="4">
        <v>43423</v>
      </c>
      <c r="H266" s="4">
        <v>43433</v>
      </c>
      <c r="I266">
        <f t="shared" si="32"/>
        <v>10</v>
      </c>
      <c r="J266">
        <f t="shared" si="33"/>
        <v>0</v>
      </c>
      <c r="K266" t="n">
        <v>6.949999809265137</v>
      </c>
      <c r="L266" t="n">
        <v>0.351500004529953</v>
      </c>
      <c r="M266">
        <f t="shared" si="34"/>
        <v>0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  <c r="R266">
        <f t="shared" si="39"/>
        <v>0</v>
      </c>
      <c r="V266">
        <f>VLOOKUP(A266,'MARGIN REQUIREMNT'!$A$3:$M$210,13,0)</f>
        <v>0.77527499999999994</v>
      </c>
    </row>
    <row r="267" spans="1:22">
      <c r="A267" t="s">
        <v>146</v>
      </c>
      <c r="B267" s="1" t="s">
        <v>352</v>
      </c>
      <c r="C267">
        <v>2.5</v>
      </c>
      <c r="D267" t="s">
        <v>406</v>
      </c>
      <c r="F267" t="n">
        <v>153.0</v>
      </c>
      <c r="G267" s="4">
        <v>43423</v>
      </c>
      <c r="H267" s="4">
        <v>43433</v>
      </c>
      <c r="I267">
        <f t="shared" si="32"/>
        <v>10</v>
      </c>
      <c r="J267">
        <f t="shared" si="33"/>
        <v>0</v>
      </c>
      <c r="K267" t="n">
        <v>1.75</v>
      </c>
      <c r="L267" t="n">
        <v>0.2622999846935272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  <c r="R267">
        <f t="shared" si="39"/>
        <v>0</v>
      </c>
      <c r="V267">
        <f>VLOOKUP(A267,'MARGIN REQUIREMNT'!$A$3:$M$210,13,0)</f>
        <v>0.76770000000000005</v>
      </c>
    </row>
    <row r="268" spans="1:22">
      <c r="A268" t="s">
        <v>146</v>
      </c>
      <c r="B268" s="1" t="s">
        <v>352</v>
      </c>
      <c r="C268">
        <v>2.5</v>
      </c>
      <c r="D268" t="s">
        <v>407</v>
      </c>
      <c r="F268" t="n">
        <v>153.0</v>
      </c>
      <c r="G268" s="4">
        <v>43423</v>
      </c>
      <c r="H268" s="4">
        <v>43433</v>
      </c>
      <c r="I268">
        <f t="shared" si="32"/>
        <v>10</v>
      </c>
      <c r="J268">
        <f t="shared" si="33"/>
        <v>0</v>
      </c>
      <c r="K268" t="n">
        <v>4.5</v>
      </c>
      <c r="L268" t="n">
        <v>0.37720000743865967</v>
      </c>
      <c r="M268">
        <f t="shared" si="34"/>
        <v>0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  <c r="R268">
        <f t="shared" si="39"/>
        <v>0</v>
      </c>
      <c r="V268">
        <f>VLOOKUP(A268,'MARGIN REQUIREMNT'!$A$3:$M$210,13,0)</f>
        <v>0.76770000000000005</v>
      </c>
    </row>
    <row r="269" spans="1:22">
      <c r="A269" t="s">
        <v>147</v>
      </c>
      <c r="B269" s="1" t="s">
        <v>367</v>
      </c>
      <c r="C269">
        <v>2.5</v>
      </c>
      <c r="D269" t="s">
        <v>406</v>
      </c>
      <c r="F269" t="n">
        <v>86.75</v>
      </c>
      <c r="G269" s="4">
        <v>43423</v>
      </c>
      <c r="H269" s="4">
        <v>43433</v>
      </c>
      <c r="I269">
        <f t="shared" si="32"/>
        <v>10</v>
      </c>
      <c r="J269">
        <f t="shared" si="33"/>
        <v>0</v>
      </c>
      <c r="K269" t="n">
        <v>2.200000047683716</v>
      </c>
      <c r="L269" t="n">
        <v>0.5961999893188477</v>
      </c>
      <c r="M269">
        <f t="shared" si="34"/>
        <v>0</v>
      </c>
      <c r="N269">
        <f t="shared" si="35"/>
        <v>0</v>
      </c>
      <c r="O269">
        <f t="shared" si="36"/>
        <v>0</v>
      </c>
      <c r="P269">
        <f t="shared" si="37"/>
        <v>0</v>
      </c>
      <c r="Q269">
        <f t="shared" si="38"/>
        <v>0</v>
      </c>
      <c r="R269">
        <f t="shared" si="39"/>
        <v>0</v>
      </c>
      <c r="V269">
        <f>VLOOKUP(A269,'MARGIN REQUIREMNT'!$A$3:$M$210,13,0)</f>
        <v>0.45990000000000003</v>
      </c>
    </row>
    <row r="270" spans="1:22">
      <c r="A270" t="s">
        <v>147</v>
      </c>
      <c r="B270" s="1" t="s">
        <v>367</v>
      </c>
      <c r="C270">
        <v>2.5</v>
      </c>
      <c r="D270" t="s">
        <v>407</v>
      </c>
      <c r="F270" t="n">
        <v>86.75</v>
      </c>
      <c r="G270" s="4">
        <v>43423</v>
      </c>
      <c r="H270" s="4">
        <v>43433</v>
      </c>
      <c r="I270">
        <f t="shared" si="32"/>
        <v>10</v>
      </c>
      <c r="J270">
        <f t="shared" si="33"/>
        <v>0</v>
      </c>
      <c r="K270" t="n">
        <v>4.800000190734863</v>
      </c>
      <c r="L270" t="n">
        <v>0.551800012588501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  <c r="R270">
        <f t="shared" si="39"/>
        <v>0</v>
      </c>
      <c r="V270">
        <f>VLOOKUP(A270,'MARGIN REQUIREMNT'!$A$3:$M$210,13,0)</f>
        <v>0.45990000000000003</v>
      </c>
    </row>
    <row r="271" spans="1:22">
      <c r="A271" t="s">
        <v>149</v>
      </c>
      <c r="B271" s="1" t="s">
        <v>368</v>
      </c>
      <c r="C271">
        <v>5</v>
      </c>
      <c r="D271" t="s">
        <v>406</v>
      </c>
      <c r="F271" t="n">
        <v>76.69999694824219</v>
      </c>
      <c r="G271" s="4">
        <v>43423</v>
      </c>
      <c r="H271" s="4">
        <v>43433</v>
      </c>
      <c r="I271">
        <f t="shared" si="32"/>
        <v>10</v>
      </c>
      <c r="J271">
        <f t="shared" si="33"/>
        <v>0</v>
      </c>
      <c r="K271" t="n">
        <v>6.0</v>
      </c>
      <c r="L271" t="n">
        <v>0.9480999708175659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  <c r="R271">
        <f t="shared" si="39"/>
        <v>0</v>
      </c>
      <c r="V271">
        <f>VLOOKUP(A271,'MARGIN REQUIREMNT'!$A$3:$M$210,13,0)</f>
        <v>1.079499</v>
      </c>
    </row>
    <row r="272" spans="1:22">
      <c r="A272" t="s">
        <v>149</v>
      </c>
      <c r="B272" s="1" t="s">
        <v>368</v>
      </c>
      <c r="C272">
        <v>5</v>
      </c>
      <c r="D272" t="s">
        <v>407</v>
      </c>
      <c r="F272" t="n">
        <v>76.69999694824219</v>
      </c>
      <c r="G272" s="4">
        <v>43423</v>
      </c>
      <c r="H272" s="4">
        <v>43433</v>
      </c>
      <c r="I272">
        <f t="shared" si="32"/>
        <v>10</v>
      </c>
      <c r="J272">
        <f t="shared" si="33"/>
        <v>0</v>
      </c>
      <c r="K272" t="n">
        <v>3.25</v>
      </c>
      <c r="L272" t="n">
        <v>0.869700014591217</v>
      </c>
      <c r="M272">
        <f t="shared" si="34"/>
        <v>0</v>
      </c>
      <c r="N272">
        <f t="shared" si="35"/>
        <v>0</v>
      </c>
      <c r="O272">
        <f t="shared" si="36"/>
        <v>0</v>
      </c>
      <c r="P272">
        <f t="shared" si="37"/>
        <v>0</v>
      </c>
      <c r="Q272">
        <f t="shared" si="38"/>
        <v>0</v>
      </c>
      <c r="R272">
        <f t="shared" si="39"/>
        <v>0</v>
      </c>
      <c r="V272">
        <f>VLOOKUP(A272,'MARGIN REQUIREMNT'!$A$3:$M$210,13,0)</f>
        <v>1.079499</v>
      </c>
    </row>
    <row r="273" spans="1:22">
      <c r="A273" t="s">
        <v>150</v>
      </c>
      <c r="B273" s="1" t="s">
        <v>262</v>
      </c>
      <c r="C273">
        <v>50</v>
      </c>
      <c r="D273" t="s">
        <v>406</v>
      </c>
      <c r="F273" t="n">
        <v>2283.25</v>
      </c>
      <c r="G273" s="4">
        <v>43423</v>
      </c>
      <c r="H273" s="4">
        <v>43433</v>
      </c>
      <c r="I273">
        <f t="shared" si="32"/>
        <v>10</v>
      </c>
      <c r="J273">
        <f t="shared" si="33"/>
        <v>0</v>
      </c>
      <c r="K273" t="n">
        <v>37.0</v>
      </c>
      <c r="L273" t="n">
        <v>0.4336000084877014</v>
      </c>
      <c r="M273">
        <f t="shared" si="34"/>
        <v>0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  <c r="R273">
        <f t="shared" si="39"/>
        <v>0</v>
      </c>
      <c r="V273">
        <f>VLOOKUP(A273,'MARGIN REQUIREMNT'!$A$3:$M$210,13,0)</f>
        <v>13.652238079470196</v>
      </c>
    </row>
    <row r="274" spans="1:22">
      <c r="A274" t="s">
        <v>150</v>
      </c>
      <c r="B274" s="1" t="s">
        <v>262</v>
      </c>
      <c r="C274">
        <v>50</v>
      </c>
      <c r="D274" t="s">
        <v>407</v>
      </c>
      <c r="F274" t="n">
        <v>2283.25</v>
      </c>
      <c r="G274" s="4">
        <v>43423</v>
      </c>
      <c r="H274" s="4">
        <v>43433</v>
      </c>
      <c r="I274">
        <f t="shared" si="32"/>
        <v>10</v>
      </c>
      <c r="J274">
        <f t="shared" si="33"/>
        <v>0</v>
      </c>
      <c r="K274" t="n">
        <v>113.19999694824219</v>
      </c>
      <c r="L274" t="n">
        <v>0.5453000068664551</v>
      </c>
      <c r="M274">
        <f t="shared" si="34"/>
        <v>0</v>
      </c>
      <c r="N274">
        <f t="shared" si="35"/>
        <v>0</v>
      </c>
      <c r="O274">
        <f t="shared" si="36"/>
        <v>0</v>
      </c>
      <c r="P274">
        <f t="shared" si="37"/>
        <v>0</v>
      </c>
      <c r="Q274">
        <f t="shared" si="38"/>
        <v>0</v>
      </c>
      <c r="R274">
        <f t="shared" si="39"/>
        <v>0</v>
      </c>
      <c r="V274">
        <f>VLOOKUP(A274,'MARGIN REQUIREMNT'!$A$3:$M$210,13,0)</f>
        <v>13.652238079470196</v>
      </c>
    </row>
    <row r="275" spans="1:22">
      <c r="A275" t="s">
        <v>151</v>
      </c>
      <c r="B275" s="1" t="s">
        <v>369</v>
      </c>
      <c r="C275">
        <v>5</v>
      </c>
      <c r="D275" t="s">
        <v>406</v>
      </c>
      <c r="F275" t="n">
        <v>215.0</v>
      </c>
      <c r="G275" s="4">
        <v>43423</v>
      </c>
      <c r="H275" s="4">
        <v>43433</v>
      </c>
      <c r="I275">
        <f t="shared" si="32"/>
        <v>10</v>
      </c>
      <c r="J275">
        <f t="shared" si="33"/>
        <v>0</v>
      </c>
      <c r="K275" t="n">
        <v>4.050000190734863</v>
      </c>
      <c r="L275" t="n">
        <v>0.27719998359680176</v>
      </c>
      <c r="M275">
        <f t="shared" si="34"/>
        <v>0</v>
      </c>
      <c r="N275">
        <f t="shared" si="35"/>
        <v>0</v>
      </c>
      <c r="O275">
        <f t="shared" si="36"/>
        <v>0</v>
      </c>
      <c r="P275">
        <f t="shared" si="37"/>
        <v>0</v>
      </c>
      <c r="Q275">
        <f t="shared" si="38"/>
        <v>0</v>
      </c>
      <c r="R275">
        <f t="shared" si="39"/>
        <v>0</v>
      </c>
      <c r="V275">
        <f>VLOOKUP(A275,'MARGIN REQUIREMNT'!$A$3:$M$210,13,0)</f>
        <v>1.0899749999999999</v>
      </c>
    </row>
    <row r="276" spans="1:22">
      <c r="A276" t="s">
        <v>151</v>
      </c>
      <c r="B276" s="1" t="s">
        <v>369</v>
      </c>
      <c r="C276">
        <v>5</v>
      </c>
      <c r="D276" t="s">
        <v>407</v>
      </c>
      <c r="F276" t="n">
        <v>215.0</v>
      </c>
      <c r="G276" s="4">
        <v>43423</v>
      </c>
      <c r="H276" s="4">
        <v>43433</v>
      </c>
      <c r="I276">
        <f t="shared" si="32"/>
        <v>10</v>
      </c>
      <c r="J276">
        <f t="shared" si="33"/>
        <v>0</v>
      </c>
      <c r="K276" t="n">
        <v>3.6500000953674316</v>
      </c>
      <c r="L276" t="n">
        <v>0.2645000219345093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  <c r="R276">
        <f t="shared" si="39"/>
        <v>0</v>
      </c>
      <c r="V276">
        <f>VLOOKUP(A276,'MARGIN REQUIREMNT'!$A$3:$M$210,13,0)</f>
        <v>1.0899749999999999</v>
      </c>
    </row>
    <row r="277" spans="1:22">
      <c r="A277" t="s">
        <v>152</v>
      </c>
      <c r="B277" s="1" t="s">
        <v>370</v>
      </c>
      <c r="C277">
        <v>2.5</v>
      </c>
      <c r="D277" t="s">
        <v>406</v>
      </c>
      <c r="F277" t="n">
        <v>102.5</v>
      </c>
      <c r="G277" s="4">
        <v>43423</v>
      </c>
      <c r="H277" s="4">
        <v>43433</v>
      </c>
      <c r="I277">
        <f t="shared" si="32"/>
        <v>10</v>
      </c>
      <c r="J277">
        <f t="shared" si="33"/>
        <v>0</v>
      </c>
      <c r="K277" t="n">
        <v>2.799999952316284</v>
      </c>
      <c r="L277" t="n">
        <v>0.37770000100135803</v>
      </c>
      <c r="M277">
        <f t="shared" si="34"/>
        <v>0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  <c r="R277">
        <f t="shared" si="39"/>
        <v>0</v>
      </c>
      <c r="V277">
        <f>VLOOKUP(A277,'MARGIN REQUIREMNT'!$A$3:$M$210,13,0)</f>
        <v>0.45907499999999996</v>
      </c>
    </row>
    <row r="278" spans="1:22">
      <c r="A278" t="s">
        <v>152</v>
      </c>
      <c r="B278" s="1" t="s">
        <v>370</v>
      </c>
      <c r="C278">
        <v>2.5</v>
      </c>
      <c r="D278" t="s">
        <v>407</v>
      </c>
      <c r="F278" t="n">
        <v>102.5</v>
      </c>
      <c r="G278" s="4">
        <v>43423</v>
      </c>
      <c r="H278" s="4">
        <v>43433</v>
      </c>
      <c r="I278">
        <f t="shared" si="32"/>
        <v>10</v>
      </c>
      <c r="J278">
        <f t="shared" si="33"/>
        <v>0</v>
      </c>
      <c r="K278" t="n">
        <v>2.6500000953674316</v>
      </c>
      <c r="L278" t="n">
        <v>0.4170999825000763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  <c r="R278">
        <f t="shared" si="39"/>
        <v>0</v>
      </c>
      <c r="V278">
        <f>VLOOKUP(A278,'MARGIN REQUIREMNT'!$A$3:$M$210,13,0)</f>
        <v>0.45907499999999996</v>
      </c>
    </row>
    <row r="279" spans="1:22">
      <c r="A279" t="s">
        <v>153</v>
      </c>
      <c r="B279" s="1" t="s">
        <v>371</v>
      </c>
      <c r="C279">
        <v>20</v>
      </c>
      <c r="D279" t="s">
        <v>406</v>
      </c>
      <c r="F279" t="n">
        <v>1121.25</v>
      </c>
      <c r="G279" s="4">
        <v>43423</v>
      </c>
      <c r="H279" s="4">
        <v>43433</v>
      </c>
      <c r="I279">
        <f t="shared" si="32"/>
        <v>10</v>
      </c>
      <c r="J279">
        <f t="shared" si="33"/>
        <v>0</v>
      </c>
      <c r="K279" t="n">
        <v>22.0</v>
      </c>
      <c r="L279" t="n">
        <v>0.2986000180244446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  <c r="R279">
        <f t="shared" si="39"/>
        <v>0</v>
      </c>
      <c r="V279">
        <f>VLOOKUP(A279,'MARGIN REQUIREMNT'!$A$3:$M$210,13,0)</f>
        <v>4.8411749999999998</v>
      </c>
    </row>
    <row r="280" spans="1:22">
      <c r="A280" t="s">
        <v>153</v>
      </c>
      <c r="B280" s="1" t="s">
        <v>371</v>
      </c>
      <c r="C280">
        <v>20</v>
      </c>
      <c r="D280" t="s">
        <v>407</v>
      </c>
      <c r="F280" t="n">
        <v>1121.25</v>
      </c>
      <c r="G280" s="4">
        <v>43423</v>
      </c>
      <c r="H280" s="4">
        <v>43433</v>
      </c>
      <c r="I280">
        <f t="shared" si="32"/>
        <v>10</v>
      </c>
      <c r="J280">
        <f t="shared" si="33"/>
        <v>0</v>
      </c>
      <c r="K280" t="n">
        <v>18.950000762939453</v>
      </c>
      <c r="L280" t="n">
        <v>0.2922999858856201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  <c r="R280">
        <f t="shared" si="39"/>
        <v>0</v>
      </c>
      <c r="V280">
        <f>VLOOKUP(A280,'MARGIN REQUIREMNT'!$A$3:$M$210,13,0)</f>
        <v>4.8411749999999998</v>
      </c>
    </row>
    <row r="281" spans="1:22">
      <c r="A281" t="s">
        <v>154</v>
      </c>
      <c r="B281" s="1" t="s">
        <v>372</v>
      </c>
      <c r="C281">
        <v>2.5</v>
      </c>
      <c r="D281" t="s">
        <v>406</v>
      </c>
      <c r="F281" t="n">
        <v>70.94999694824219</v>
      </c>
      <c r="G281" s="4">
        <v>43423</v>
      </c>
      <c r="H281" s="4">
        <v>43433</v>
      </c>
      <c r="I281">
        <f t="shared" si="32"/>
        <v>10</v>
      </c>
      <c r="J281">
        <f t="shared" si="33"/>
        <v>0</v>
      </c>
      <c r="K281" t="n">
        <v>1.5</v>
      </c>
      <c r="L281" t="n">
        <v>0.4715000092983246</v>
      </c>
      <c r="M281">
        <f t="shared" si="34"/>
        <v>0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  <c r="R281">
        <f t="shared" si="39"/>
        <v>0</v>
      </c>
      <c r="V281">
        <f>VLOOKUP(A281,'MARGIN REQUIREMNT'!$A$3:$M$210,13,0)</f>
        <v>0.36937500000000001</v>
      </c>
    </row>
    <row r="282" spans="1:22">
      <c r="A282" t="s">
        <v>154</v>
      </c>
      <c r="B282" s="1" t="s">
        <v>372</v>
      </c>
      <c r="C282">
        <v>2.5</v>
      </c>
      <c r="D282" t="s">
        <v>407</v>
      </c>
      <c r="F282" t="n">
        <v>70.94999694824219</v>
      </c>
      <c r="G282" s="4">
        <v>43423</v>
      </c>
      <c r="H282" s="4">
        <v>43433</v>
      </c>
      <c r="I282">
        <f t="shared" si="32"/>
        <v>10</v>
      </c>
      <c r="J282">
        <f t="shared" si="33"/>
        <v>0</v>
      </c>
      <c r="K282" t="n">
        <v>2.9000000953674316</v>
      </c>
      <c r="L282" t="n">
        <v>0.4781000018119812</v>
      </c>
      <c r="M282">
        <f t="shared" si="34"/>
        <v>0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  <c r="R282">
        <f t="shared" si="39"/>
        <v>0</v>
      </c>
      <c r="V282">
        <f>VLOOKUP(A282,'MARGIN REQUIREMNT'!$A$3:$M$210,13,0)</f>
        <v>0.36937500000000001</v>
      </c>
    </row>
    <row r="283" spans="1:22">
      <c r="A283" t="s">
        <v>155</v>
      </c>
      <c r="B283" s="1" t="s">
        <v>373</v>
      </c>
      <c r="C283">
        <v>5</v>
      </c>
      <c r="D283" t="s">
        <v>406</v>
      </c>
      <c r="F283" t="n">
        <v>187.89999389648438</v>
      </c>
      <c r="G283" s="4">
        <v>43423</v>
      </c>
      <c r="H283" s="4">
        <v>43433</v>
      </c>
      <c r="I283">
        <f t="shared" si="32"/>
        <v>10</v>
      </c>
      <c r="J283">
        <f t="shared" si="33"/>
        <v>0</v>
      </c>
      <c r="K283" t="n">
        <v>1.850000023841858</v>
      </c>
      <c r="L283" t="n">
        <v>0.21860000491142273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  <c r="R283">
        <f t="shared" si="39"/>
        <v>0</v>
      </c>
      <c r="V283">
        <f>VLOOKUP(A283,'MARGIN REQUIREMNT'!$A$3:$M$210,13,0)</f>
        <v>0.93104999999999993</v>
      </c>
    </row>
    <row r="284" spans="1:22">
      <c r="A284" t="s">
        <v>155</v>
      </c>
      <c r="B284" s="1" t="s">
        <v>373</v>
      </c>
      <c r="C284">
        <v>5</v>
      </c>
      <c r="D284" t="s">
        <v>407</v>
      </c>
      <c r="F284" t="n">
        <v>187.89999389648438</v>
      </c>
      <c r="G284" s="4">
        <v>43423</v>
      </c>
      <c r="H284" s="4">
        <v>43433</v>
      </c>
      <c r="I284">
        <f t="shared" si="32"/>
        <v>10</v>
      </c>
      <c r="J284">
        <f t="shared" si="33"/>
        <v>0</v>
      </c>
      <c r="K284" t="n">
        <v>3.799999952316284</v>
      </c>
      <c r="L284" t="n">
        <v>0.24629999697208405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  <c r="R284">
        <f t="shared" si="39"/>
        <v>0</v>
      </c>
      <c r="V284">
        <f>VLOOKUP(A284,'MARGIN REQUIREMNT'!$A$3:$M$210,13,0)</f>
        <v>0.93104999999999993</v>
      </c>
    </row>
    <row r="285" spans="1:22">
      <c r="A285" t="s">
        <v>156</v>
      </c>
      <c r="B285" s="1" t="s">
        <v>374</v>
      </c>
      <c r="C285">
        <v>5</v>
      </c>
      <c r="D285" t="s">
        <v>406</v>
      </c>
      <c r="F285" t="n">
        <v>80.0999984741211</v>
      </c>
      <c r="G285" s="4">
        <v>43423</v>
      </c>
      <c r="H285" s="4">
        <v>43433</v>
      </c>
      <c r="I285">
        <f t="shared" si="32"/>
        <v>10</v>
      </c>
      <c r="J285">
        <f t="shared" si="33"/>
        <v>0</v>
      </c>
      <c r="K285" t="n">
        <v>0.949999988079071</v>
      </c>
      <c r="L285" t="n">
        <v>0.515999972820282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  <c r="R285">
        <f t="shared" si="39"/>
        <v>0</v>
      </c>
      <c r="V285">
        <f>VLOOKUP(A285,'MARGIN REQUIREMNT'!$A$3:$M$210,13,0)</f>
        <v>0.38797499999999996</v>
      </c>
    </row>
    <row r="286" spans="1:22">
      <c r="A286" t="s">
        <v>156</v>
      </c>
      <c r="B286" s="1" t="s">
        <v>374</v>
      </c>
      <c r="C286">
        <v>5</v>
      </c>
      <c r="D286" t="s">
        <v>407</v>
      </c>
      <c r="F286" t="n">
        <v>80.0999984741211</v>
      </c>
      <c r="G286" s="4">
        <v>43423</v>
      </c>
      <c r="H286" s="4">
        <v>43433</v>
      </c>
      <c r="I286">
        <f t="shared" si="32"/>
        <v>10</v>
      </c>
      <c r="J286">
        <f t="shared" si="33"/>
        <v>0</v>
      </c>
      <c r="K286" t="n">
        <v>3.5999999046325684</v>
      </c>
      <c r="L286" t="s">
        <v>436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  <c r="R286">
        <f t="shared" si="39"/>
        <v>0</v>
      </c>
      <c r="V286">
        <f>VLOOKUP(A286,'MARGIN REQUIREMNT'!$A$3:$M$210,13,0)</f>
        <v>0.38797499999999996</v>
      </c>
    </row>
    <row r="287" spans="1:22">
      <c r="A287" t="s">
        <v>157</v>
      </c>
      <c r="B287" s="1" t="s">
        <v>348</v>
      </c>
      <c r="C287">
        <v>50</v>
      </c>
      <c r="D287" t="s">
        <v>406</v>
      </c>
      <c r="F287" t="n">
        <v>1406.0</v>
      </c>
      <c r="G287" s="4">
        <v>43423</v>
      </c>
      <c r="H287" s="4">
        <v>43433</v>
      </c>
      <c r="I287">
        <f t="shared" si="32"/>
        <v>10</v>
      </c>
      <c r="J287">
        <f t="shared" si="33"/>
        <v>0</v>
      </c>
      <c r="K287" t="n">
        <v>21.25</v>
      </c>
      <c r="L287" t="n">
        <v>0.42660000920295715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  <c r="R287">
        <f t="shared" si="39"/>
        <v>0</v>
      </c>
      <c r="V287">
        <f>VLOOKUP(A287,'MARGIN REQUIREMNT'!$A$3:$M$210,13,0)</f>
        <v>6.8425500000000001</v>
      </c>
    </row>
    <row r="288" spans="1:22">
      <c r="A288" t="s">
        <v>157</v>
      </c>
      <c r="B288" s="1" t="s">
        <v>348</v>
      </c>
      <c r="C288">
        <v>50</v>
      </c>
      <c r="D288" t="s">
        <v>407</v>
      </c>
      <c r="F288" t="n">
        <v>1406.0</v>
      </c>
      <c r="G288" s="4">
        <v>43423</v>
      </c>
      <c r="H288" s="4">
        <v>43433</v>
      </c>
      <c r="I288">
        <f t="shared" si="32"/>
        <v>10</v>
      </c>
      <c r="J288">
        <f t="shared" si="33"/>
        <v>0</v>
      </c>
      <c r="K288" t="n">
        <v>61.25</v>
      </c>
      <c r="L288" t="n">
        <v>0.4213000237941742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  <c r="R288">
        <f t="shared" si="39"/>
        <v>0</v>
      </c>
      <c r="V288">
        <f>VLOOKUP(A288,'MARGIN REQUIREMNT'!$A$3:$M$210,13,0)</f>
        <v>6.8425500000000001</v>
      </c>
    </row>
    <row r="289" spans="1:22">
      <c r="A289" t="s">
        <v>159</v>
      </c>
      <c r="B289" s="1" t="s">
        <v>263</v>
      </c>
      <c r="C289">
        <v>20</v>
      </c>
      <c r="D289" t="s">
        <v>406</v>
      </c>
      <c r="F289" t="n">
        <v>789.2999877929688</v>
      </c>
      <c r="G289" s="4">
        <v>43423</v>
      </c>
      <c r="H289" s="4">
        <v>43433</v>
      </c>
      <c r="I289">
        <f t="shared" si="32"/>
        <v>10</v>
      </c>
      <c r="J289">
        <f t="shared" si="33"/>
        <v>0</v>
      </c>
      <c r="K289" t="n">
        <v>25.950000762939453</v>
      </c>
      <c r="L289" t="n">
        <v>0.4041000008583069</v>
      </c>
      <c r="M289">
        <f t="shared" si="34"/>
        <v>0</v>
      </c>
      <c r="N289">
        <f t="shared" si="35"/>
        <v>0</v>
      </c>
      <c r="O289">
        <f t="shared" si="36"/>
        <v>0</v>
      </c>
      <c r="P289">
        <f t="shared" si="37"/>
        <v>0</v>
      </c>
      <c r="Q289">
        <f t="shared" si="38"/>
        <v>0</v>
      </c>
      <c r="R289">
        <f t="shared" si="39"/>
        <v>0</v>
      </c>
      <c r="V289">
        <f>VLOOKUP(A289,'MARGIN REQUIREMNT'!$A$3:$M$210,13,0)</f>
        <v>4.2782999999999998</v>
      </c>
    </row>
    <row r="290" spans="1:22">
      <c r="A290" t="s">
        <v>159</v>
      </c>
      <c r="B290" s="1" t="s">
        <v>263</v>
      </c>
      <c r="C290">
        <v>20</v>
      </c>
      <c r="D290" t="s">
        <v>407</v>
      </c>
      <c r="F290" t="n">
        <v>789.2999877929688</v>
      </c>
      <c r="G290" s="4">
        <v>43423</v>
      </c>
      <c r="H290" s="4">
        <v>43433</v>
      </c>
      <c r="I290">
        <f t="shared" si="32"/>
        <v>10</v>
      </c>
      <c r="J290">
        <f t="shared" si="33"/>
        <v>0</v>
      </c>
      <c r="K290" t="n">
        <v>16.649999618530273</v>
      </c>
      <c r="L290" t="n">
        <v>0.44419997930526733</v>
      </c>
      <c r="M290">
        <f t="shared" si="34"/>
        <v>0</v>
      </c>
      <c r="N290">
        <f t="shared" si="35"/>
        <v>0</v>
      </c>
      <c r="O290">
        <f t="shared" si="36"/>
        <v>0</v>
      </c>
      <c r="P290">
        <f t="shared" si="37"/>
        <v>0</v>
      </c>
      <c r="Q290">
        <f t="shared" si="38"/>
        <v>0</v>
      </c>
      <c r="R290">
        <f t="shared" si="39"/>
        <v>0</v>
      </c>
      <c r="V290">
        <f>VLOOKUP(A290,'MARGIN REQUIREMNT'!$A$3:$M$210,13,0)</f>
        <v>4.2782999999999998</v>
      </c>
    </row>
    <row r="291" spans="1:22">
      <c r="A291" t="s">
        <v>160</v>
      </c>
      <c r="B291" s="1" t="s">
        <v>349</v>
      </c>
      <c r="C291">
        <v>10</v>
      </c>
      <c r="D291" t="s">
        <v>406</v>
      </c>
      <c r="F291" t="n">
        <v>555.2000122070312</v>
      </c>
      <c r="G291" s="4">
        <v>43423</v>
      </c>
      <c r="H291" s="4">
        <v>43433</v>
      </c>
      <c r="I291">
        <f t="shared" si="32"/>
        <v>10</v>
      </c>
      <c r="J291">
        <f t="shared" si="33"/>
        <v>0</v>
      </c>
      <c r="K291" t="n">
        <v>8.550000190734863</v>
      </c>
      <c r="L291" t="n">
        <v>0.2915000021457672</v>
      </c>
      <c r="M291">
        <f t="shared" si="34"/>
        <v>0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  <c r="R291">
        <f t="shared" si="39"/>
        <v>0</v>
      </c>
      <c r="V291">
        <f>VLOOKUP(A291,'MARGIN REQUIREMNT'!$A$3:$M$210,13,0)</f>
        <v>2.5591499999999998</v>
      </c>
    </row>
    <row r="292" spans="1:22">
      <c r="A292" t="s">
        <v>160</v>
      </c>
      <c r="B292" s="1" t="s">
        <v>349</v>
      </c>
      <c r="C292">
        <v>10</v>
      </c>
      <c r="D292" t="s">
        <v>407</v>
      </c>
      <c r="F292" t="n">
        <v>555.2000122070312</v>
      </c>
      <c r="G292" s="4">
        <v>43423</v>
      </c>
      <c r="H292" s="4">
        <v>43433</v>
      </c>
      <c r="I292">
        <f t="shared" si="32"/>
        <v>10</v>
      </c>
      <c r="J292">
        <f t="shared" si="33"/>
        <v>0</v>
      </c>
      <c r="K292" t="n">
        <v>14.899999618530273</v>
      </c>
      <c r="L292" t="n">
        <v>0.37610000371932983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  <c r="R292">
        <f t="shared" si="39"/>
        <v>0</v>
      </c>
      <c r="V292">
        <f>VLOOKUP(A292,'MARGIN REQUIREMNT'!$A$3:$M$210,13,0)</f>
        <v>2.5591499999999998</v>
      </c>
    </row>
    <row r="293" spans="1:22">
      <c r="A293" t="s">
        <v>161</v>
      </c>
      <c r="B293" s="1" t="s">
        <v>350</v>
      </c>
      <c r="C293">
        <v>1</v>
      </c>
      <c r="D293" t="s">
        <v>406</v>
      </c>
      <c r="F293" t="n">
        <v>13.550000190734863</v>
      </c>
      <c r="G293" s="4">
        <v>43423</v>
      </c>
      <c r="H293" s="4">
        <v>43433</v>
      </c>
      <c r="I293">
        <f t="shared" si="32"/>
        <v>10</v>
      </c>
      <c r="J293">
        <f t="shared" si="33"/>
        <v>0</v>
      </c>
      <c r="K293" t="n">
        <v>0.6000000238418579</v>
      </c>
      <c r="L293" t="n">
        <v>0.9180000424385071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  <c r="R293">
        <f t="shared" si="39"/>
        <v>0</v>
      </c>
      <c r="V293">
        <f>VLOOKUP(A293,'MARGIN REQUIREMNT'!$A$3:$M$210,13,0)</f>
        <v>0.12208424999999999</v>
      </c>
    </row>
    <row r="294" spans="1:22">
      <c r="A294" t="s">
        <v>161</v>
      </c>
      <c r="B294" s="1" t="s">
        <v>350</v>
      </c>
      <c r="C294">
        <v>1</v>
      </c>
      <c r="D294" t="s">
        <v>407</v>
      </c>
      <c r="F294" t="n">
        <v>13.550000190734863</v>
      </c>
      <c r="G294" s="4">
        <v>43423</v>
      </c>
      <c r="H294" s="4">
        <v>43433</v>
      </c>
      <c r="I294">
        <f t="shared" si="32"/>
        <v>10</v>
      </c>
      <c r="J294">
        <f t="shared" si="33"/>
        <v>0</v>
      </c>
      <c r="K294" t="n">
        <v>0.8999999761581421</v>
      </c>
      <c r="L294" t="n">
        <v>0.7801000475883484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  <c r="R294">
        <f t="shared" si="39"/>
        <v>0</v>
      </c>
      <c r="V294">
        <f>VLOOKUP(A294,'MARGIN REQUIREMNT'!$A$3:$M$210,13,0)</f>
        <v>0.12208424999999999</v>
      </c>
    </row>
    <row r="295" spans="1:22">
      <c r="A295" t="s">
        <v>162</v>
      </c>
      <c r="B295" s="1" t="s">
        <v>351</v>
      </c>
      <c r="C295">
        <v>2.5</v>
      </c>
      <c r="D295" t="s">
        <v>406</v>
      </c>
      <c r="F295" t="n">
        <v>123.0</v>
      </c>
      <c r="G295" s="4">
        <v>43423</v>
      </c>
      <c r="H295" s="4">
        <v>43433</v>
      </c>
      <c r="I295">
        <f t="shared" si="32"/>
        <v>10</v>
      </c>
      <c r="J295">
        <f t="shared" si="33"/>
        <v>0</v>
      </c>
      <c r="K295" t="n">
        <v>2.0999999046325684</v>
      </c>
      <c r="L295" t="n">
        <v>0.37619999051094055</v>
      </c>
      <c r="M295">
        <f t="shared" si="34"/>
        <v>0</v>
      </c>
      <c r="N295">
        <f t="shared" si="35"/>
        <v>0</v>
      </c>
      <c r="O295">
        <f t="shared" si="36"/>
        <v>0</v>
      </c>
      <c r="P295">
        <f t="shared" si="37"/>
        <v>0</v>
      </c>
      <c r="Q295">
        <f t="shared" si="38"/>
        <v>0</v>
      </c>
      <c r="R295">
        <f t="shared" si="39"/>
        <v>0</v>
      </c>
      <c r="V295">
        <f>VLOOKUP(A295,'MARGIN REQUIREMNT'!$A$3:$M$210,13,0)</f>
        <v>0.58177500000000004</v>
      </c>
    </row>
    <row r="296" spans="1:22">
      <c r="A296" t="s">
        <v>162</v>
      </c>
      <c r="B296" s="1" t="s">
        <v>351</v>
      </c>
      <c r="C296">
        <v>2.5</v>
      </c>
      <c r="D296" t="s">
        <v>407</v>
      </c>
      <c r="F296" t="n">
        <v>123.0</v>
      </c>
      <c r="G296" s="4">
        <v>43423</v>
      </c>
      <c r="H296" s="4">
        <v>43433</v>
      </c>
      <c r="I296">
        <f t="shared" si="32"/>
        <v>10</v>
      </c>
      <c r="J296">
        <f t="shared" si="33"/>
        <v>0</v>
      </c>
      <c r="K296" t="n">
        <v>4.5</v>
      </c>
      <c r="L296" t="n">
        <v>0.4629000127315521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  <c r="R296">
        <f t="shared" si="39"/>
        <v>0</v>
      </c>
      <c r="V296">
        <f>VLOOKUP(A296,'MARGIN REQUIREMNT'!$A$3:$M$210,13,0)</f>
        <v>0.58177500000000004</v>
      </c>
    </row>
    <row r="297" spans="1:22">
      <c r="A297" t="s">
        <v>163</v>
      </c>
      <c r="B297" s="1" t="s">
        <v>322</v>
      </c>
      <c r="C297">
        <v>10</v>
      </c>
      <c r="D297" t="s">
        <v>406</v>
      </c>
      <c r="F297" t="n">
        <v>240.64999389648438</v>
      </c>
      <c r="G297" s="4">
        <v>43423</v>
      </c>
      <c r="H297" s="4">
        <v>43433</v>
      </c>
      <c r="I297">
        <f t="shared" si="32"/>
        <v>10</v>
      </c>
      <c r="J297">
        <f t="shared" si="33"/>
        <v>0</v>
      </c>
      <c r="K297" t="n">
        <v>10.800000190734863</v>
      </c>
      <c r="L297" t="n">
        <v>0.6765000224113464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  <c r="R297">
        <f t="shared" si="39"/>
        <v>0</v>
      </c>
      <c r="V297">
        <f>VLOOKUP(A297,'MARGIN REQUIREMNT'!$A$3:$M$210,13,0)</f>
        <v>1.4316749999999998</v>
      </c>
    </row>
    <row r="298" spans="1:22">
      <c r="A298" t="s">
        <v>163</v>
      </c>
      <c r="B298" s="1" t="s">
        <v>322</v>
      </c>
      <c r="C298">
        <v>10</v>
      </c>
      <c r="D298" t="s">
        <v>407</v>
      </c>
      <c r="F298" t="n">
        <v>240.64999389648438</v>
      </c>
      <c r="G298" s="4">
        <v>43423</v>
      </c>
      <c r="H298" s="4">
        <v>43433</v>
      </c>
      <c r="I298">
        <f t="shared" si="32"/>
        <v>10</v>
      </c>
      <c r="J298">
        <f t="shared" si="33"/>
        <v>0</v>
      </c>
      <c r="K298" t="n">
        <v>9.800000190734863</v>
      </c>
      <c r="L298" t="n">
        <v>0.6858999729156494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  <c r="R298">
        <f t="shared" si="39"/>
        <v>0</v>
      </c>
      <c r="V298">
        <f>VLOOKUP(A298,'MARGIN REQUIREMNT'!$A$3:$M$210,13,0)</f>
        <v>1.4316749999999998</v>
      </c>
    </row>
    <row r="299" spans="1:22">
      <c r="A299" t="s">
        <v>164</v>
      </c>
      <c r="B299" s="1" t="s">
        <v>323</v>
      </c>
      <c r="C299">
        <v>20</v>
      </c>
      <c r="D299" t="s">
        <v>406</v>
      </c>
      <c r="F299" t="n">
        <v>1137.0</v>
      </c>
      <c r="G299" s="4">
        <v>43423</v>
      </c>
      <c r="H299" s="4">
        <v>43433</v>
      </c>
      <c r="I299">
        <f t="shared" si="32"/>
        <v>10</v>
      </c>
      <c r="J299">
        <f t="shared" si="33"/>
        <v>0</v>
      </c>
      <c r="K299" t="n">
        <v>17.600000381469727</v>
      </c>
      <c r="L299" t="n">
        <v>0.2484000027179718</v>
      </c>
      <c r="M299">
        <f t="shared" si="34"/>
        <v>0</v>
      </c>
      <c r="N299">
        <f t="shared" si="35"/>
        <v>0</v>
      </c>
      <c r="O299">
        <f t="shared" si="36"/>
        <v>0</v>
      </c>
      <c r="P299">
        <f t="shared" si="37"/>
        <v>0</v>
      </c>
      <c r="Q299">
        <f t="shared" si="38"/>
        <v>0</v>
      </c>
      <c r="R299">
        <f t="shared" si="39"/>
        <v>0</v>
      </c>
      <c r="V299">
        <f>VLOOKUP(A299,'MARGIN REQUIREMNT'!$A$3:$M$210,13,0)</f>
        <v>5.2720500000000001</v>
      </c>
    </row>
    <row r="300" spans="1:22">
      <c r="A300" t="s">
        <v>164</v>
      </c>
      <c r="B300" s="1" t="s">
        <v>323</v>
      </c>
      <c r="C300">
        <v>20</v>
      </c>
      <c r="D300" t="s">
        <v>407</v>
      </c>
      <c r="F300" t="n">
        <v>1137.0</v>
      </c>
      <c r="G300" s="4">
        <v>43423</v>
      </c>
      <c r="H300" s="4">
        <v>43433</v>
      </c>
      <c r="I300">
        <f t="shared" si="32"/>
        <v>10</v>
      </c>
      <c r="J300">
        <f t="shared" si="33"/>
        <v>0</v>
      </c>
      <c r="K300" t="n">
        <v>19.600000381469727</v>
      </c>
      <c r="L300" t="n">
        <v>0.27379998564720154</v>
      </c>
      <c r="M300">
        <f t="shared" si="34"/>
        <v>0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  <c r="R300">
        <f t="shared" si="39"/>
        <v>0</v>
      </c>
      <c r="V300">
        <f>VLOOKUP(A300,'MARGIN REQUIREMNT'!$A$3:$M$210,13,0)</f>
        <v>5.2720500000000001</v>
      </c>
    </row>
    <row r="301" spans="1:22">
      <c r="A301" t="s">
        <v>165</v>
      </c>
      <c r="B301" s="1" t="s">
        <v>398</v>
      </c>
      <c r="C301">
        <v>10</v>
      </c>
      <c r="D301" t="s">
        <v>406</v>
      </c>
      <c r="F301" t="n">
        <v>357.0</v>
      </c>
      <c r="G301" s="4">
        <v>43423</v>
      </c>
      <c r="H301" s="4">
        <v>43433</v>
      </c>
      <c r="I301">
        <f t="shared" si="32"/>
        <v>10</v>
      </c>
      <c r="J301">
        <f t="shared" si="33"/>
        <v>0</v>
      </c>
      <c r="K301" t="n">
        <v>14.050000190734863</v>
      </c>
      <c r="L301" t="n">
        <v>0.43230000138282776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  <c r="R301">
        <f t="shared" si="39"/>
        <v>0</v>
      </c>
      <c r="V301">
        <f>VLOOKUP(A301,'MARGIN REQUIREMNT'!$A$3:$M$210,13,0)</f>
        <v>2.0728499999999999</v>
      </c>
    </row>
    <row r="302" spans="1:22">
      <c r="A302" t="s">
        <v>165</v>
      </c>
      <c r="B302" s="1" t="s">
        <v>398</v>
      </c>
      <c r="C302">
        <v>10</v>
      </c>
      <c r="D302" t="s">
        <v>407</v>
      </c>
      <c r="F302" t="n">
        <v>357.0</v>
      </c>
      <c r="G302" s="4">
        <v>43423</v>
      </c>
      <c r="H302" s="4">
        <v>43433</v>
      </c>
      <c r="I302">
        <f t="shared" si="32"/>
        <v>10</v>
      </c>
      <c r="J302">
        <f t="shared" si="33"/>
        <v>0</v>
      </c>
      <c r="K302" t="n">
        <v>7.400000095367432</v>
      </c>
      <c r="L302" t="n">
        <v>0.5063000321388245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  <c r="R302">
        <f t="shared" si="39"/>
        <v>0</v>
      </c>
      <c r="V302">
        <f>VLOOKUP(A302,'MARGIN REQUIREMNT'!$A$3:$M$210,13,0)</f>
        <v>2.0728499999999999</v>
      </c>
    </row>
    <row r="303" spans="1:22">
      <c r="A303" t="s">
        <v>167</v>
      </c>
      <c r="B303" s="1" t="s">
        <v>264</v>
      </c>
      <c r="C303">
        <v>1</v>
      </c>
      <c r="D303" t="s">
        <v>406</v>
      </c>
      <c r="F303" t="n">
        <v>30.350000381469727</v>
      </c>
      <c r="G303" s="4">
        <v>43423</v>
      </c>
      <c r="H303" s="4">
        <v>43433</v>
      </c>
      <c r="I303">
        <f t="shared" si="32"/>
        <v>10</v>
      </c>
      <c r="J303">
        <f t="shared" si="33"/>
        <v>0</v>
      </c>
      <c r="K303" t="n">
        <v>0.949999988079071</v>
      </c>
      <c r="L303" t="n">
        <v>0.6334999799728394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  <c r="R303">
        <f t="shared" si="39"/>
        <v>0</v>
      </c>
      <c r="V303">
        <f>VLOOKUP(A303,'MARGIN REQUIREMNT'!$A$3:$M$210,13,0)</f>
        <v>0.162075</v>
      </c>
    </row>
    <row r="304" spans="1:22">
      <c r="A304" t="s">
        <v>167</v>
      </c>
      <c r="B304" s="1" t="s">
        <v>264</v>
      </c>
      <c r="C304">
        <v>1</v>
      </c>
      <c r="D304" t="s">
        <v>407</v>
      </c>
      <c r="F304" t="n">
        <v>30.350000381469727</v>
      </c>
      <c r="G304" s="4">
        <v>43423</v>
      </c>
      <c r="H304" s="4">
        <v>43433</v>
      </c>
      <c r="I304">
        <f t="shared" si="32"/>
        <v>10</v>
      </c>
      <c r="J304">
        <f t="shared" si="33"/>
        <v>0</v>
      </c>
      <c r="K304" t="n">
        <v>0.699999988079071</v>
      </c>
      <c r="L304" t="n">
        <v>0.17649999260902405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  <c r="R304">
        <f t="shared" si="39"/>
        <v>0</v>
      </c>
      <c r="V304">
        <f>VLOOKUP(A304,'MARGIN REQUIREMNT'!$A$3:$M$210,13,0)</f>
        <v>0.162075</v>
      </c>
    </row>
    <row r="305" spans="1:22">
      <c r="A305" t="s">
        <v>168</v>
      </c>
      <c r="B305" s="1" t="s">
        <v>375</v>
      </c>
      <c r="C305">
        <v>2.5</v>
      </c>
      <c r="D305" t="s">
        <v>406</v>
      </c>
      <c r="F305" t="n">
        <v>62.349998474121094</v>
      </c>
      <c r="G305" s="4">
        <v>43423</v>
      </c>
      <c r="H305" s="4">
        <v>43433</v>
      </c>
      <c r="I305">
        <f t="shared" si="32"/>
        <v>10</v>
      </c>
      <c r="J305">
        <f t="shared" si="33"/>
        <v>0</v>
      </c>
      <c r="K305" t="n">
        <v>0.6499999761581421</v>
      </c>
      <c r="L305" t="n">
        <v>0.40060001611709595</v>
      </c>
      <c r="M305">
        <f t="shared" si="34"/>
        <v>0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  <c r="R305">
        <f t="shared" si="39"/>
        <v>0</v>
      </c>
      <c r="V305">
        <f>VLOOKUP(A305,'MARGIN REQUIREMNT'!$A$3:$M$210,13,0)</f>
        <v>0.34117500000000001</v>
      </c>
    </row>
    <row r="306" spans="1:22">
      <c r="A306" t="s">
        <v>168</v>
      </c>
      <c r="B306" s="1" t="s">
        <v>375</v>
      </c>
      <c r="C306">
        <v>2.5</v>
      </c>
      <c r="D306" t="s">
        <v>407</v>
      </c>
      <c r="F306" t="n">
        <v>62.349998474121094</v>
      </c>
      <c r="G306" s="4">
        <v>43423</v>
      </c>
      <c r="H306" s="4">
        <v>43433</v>
      </c>
      <c r="I306">
        <f t="shared" si="32"/>
        <v>10</v>
      </c>
      <c r="J306">
        <f t="shared" si="33"/>
        <v>0</v>
      </c>
      <c r="K306" t="n">
        <v>3.200000047683716</v>
      </c>
      <c r="L306" t="n">
        <v>0.4186999797821045</v>
      </c>
      <c r="M306">
        <f t="shared" si="34"/>
        <v>0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  <c r="R306">
        <f t="shared" si="39"/>
        <v>0</v>
      </c>
      <c r="V306">
        <f>VLOOKUP(A306,'MARGIN REQUIREMNT'!$A$3:$M$210,13,0)</f>
        <v>0.34117500000000001</v>
      </c>
    </row>
    <row r="307" spans="1:22">
      <c r="A307" t="s">
        <v>169</v>
      </c>
      <c r="B307" s="1" t="s">
        <v>376</v>
      </c>
      <c r="C307">
        <v>5</v>
      </c>
      <c r="D307" t="s">
        <v>406</v>
      </c>
      <c r="F307" t="n">
        <v>282.6000061035156</v>
      </c>
      <c r="G307" s="4">
        <v>43423</v>
      </c>
      <c r="H307" s="4">
        <v>43433</v>
      </c>
      <c r="I307">
        <f t="shared" si="32"/>
        <v>10</v>
      </c>
      <c r="J307">
        <f t="shared" si="33"/>
        <v>0</v>
      </c>
      <c r="K307" t="n">
        <v>2.9000000953674316</v>
      </c>
      <c r="L307" t="n">
        <v>0.3138999938964844</v>
      </c>
      <c r="M307">
        <f t="shared" si="34"/>
        <v>0</v>
      </c>
      <c r="N307">
        <f t="shared" si="35"/>
        <v>0</v>
      </c>
      <c r="O307">
        <f t="shared" si="36"/>
        <v>0</v>
      </c>
      <c r="P307">
        <f t="shared" si="37"/>
        <v>0</v>
      </c>
      <c r="Q307">
        <f t="shared" si="38"/>
        <v>0</v>
      </c>
      <c r="R307">
        <f t="shared" si="39"/>
        <v>0</v>
      </c>
      <c r="V307">
        <f>VLOOKUP(A307,'MARGIN REQUIREMNT'!$A$3:$M$210,13,0)</f>
        <v>1.3979999999999999</v>
      </c>
    </row>
    <row r="308" spans="1:22">
      <c r="A308" t="s">
        <v>169</v>
      </c>
      <c r="B308" s="1" t="s">
        <v>376</v>
      </c>
      <c r="C308">
        <v>5</v>
      </c>
      <c r="D308" t="s">
        <v>407</v>
      </c>
      <c r="F308" t="n">
        <v>282.6000061035156</v>
      </c>
      <c r="G308" s="4">
        <v>43423</v>
      </c>
      <c r="H308" s="4">
        <v>43433</v>
      </c>
      <c r="I308">
        <f t="shared" si="32"/>
        <v>10</v>
      </c>
      <c r="J308">
        <f t="shared" si="33"/>
        <v>0</v>
      </c>
      <c r="K308" t="n">
        <v>10.100000381469727</v>
      </c>
      <c r="L308" t="n">
        <v>0.3425999879837036</v>
      </c>
      <c r="M308">
        <f t="shared" si="34"/>
        <v>0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  <c r="R308">
        <f t="shared" si="39"/>
        <v>0</v>
      </c>
      <c r="V308">
        <f>VLOOKUP(A308,'MARGIN REQUIREMNT'!$A$3:$M$210,13,0)</f>
        <v>1.3979999999999999</v>
      </c>
    </row>
    <row r="309" spans="1:22">
      <c r="A309" t="s">
        <v>171</v>
      </c>
      <c r="B309" s="1" t="s">
        <v>377</v>
      </c>
      <c r="C309">
        <v>20</v>
      </c>
      <c r="D309" t="s">
        <v>406</v>
      </c>
      <c r="F309" t="n">
        <v>934.9000244140625</v>
      </c>
      <c r="G309" s="4">
        <v>43423</v>
      </c>
      <c r="H309" s="4">
        <v>43433</v>
      </c>
      <c r="I309">
        <f t="shared" si="32"/>
        <v>10</v>
      </c>
      <c r="J309">
        <f t="shared" si="33"/>
        <v>0</v>
      </c>
      <c r="K309" t="n">
        <v>16.5</v>
      </c>
      <c r="L309" t="n">
        <v>0.304500013589859</v>
      </c>
      <c r="M309">
        <f t="shared" si="34"/>
        <v>0</v>
      </c>
      <c r="N309">
        <f t="shared" si="35"/>
        <v>0</v>
      </c>
      <c r="O309">
        <f t="shared" si="36"/>
        <v>0</v>
      </c>
      <c r="P309">
        <f t="shared" si="37"/>
        <v>0</v>
      </c>
      <c r="Q309">
        <f t="shared" si="38"/>
        <v>0</v>
      </c>
      <c r="R309">
        <f t="shared" si="39"/>
        <v>0</v>
      </c>
      <c r="V309">
        <f>VLOOKUP(A309,'MARGIN REQUIREMNT'!$A$3:$M$210,13,0)</f>
        <v>4.7033249999999995</v>
      </c>
    </row>
    <row r="310" spans="1:22">
      <c r="A310" t="s">
        <v>171</v>
      </c>
      <c r="B310" s="1" t="s">
        <v>377</v>
      </c>
      <c r="C310">
        <v>20</v>
      </c>
      <c r="D310" t="s">
        <v>407</v>
      </c>
      <c r="F310" t="n">
        <v>934.9000244140625</v>
      </c>
      <c r="G310" s="4">
        <v>43423</v>
      </c>
      <c r="H310" s="4">
        <v>43433</v>
      </c>
      <c r="I310">
        <f t="shared" si="32"/>
        <v>10</v>
      </c>
      <c r="J310">
        <f t="shared" si="33"/>
        <v>0</v>
      </c>
      <c r="K310" t="n">
        <v>31.950000762939453</v>
      </c>
      <c r="L310" t="n">
        <v>0.520799994468689</v>
      </c>
      <c r="M310">
        <f t="shared" si="34"/>
        <v>0</v>
      </c>
      <c r="N310">
        <f t="shared" si="35"/>
        <v>0</v>
      </c>
      <c r="O310">
        <f t="shared" si="36"/>
        <v>0</v>
      </c>
      <c r="P310">
        <f t="shared" si="37"/>
        <v>0</v>
      </c>
      <c r="Q310">
        <f t="shared" si="38"/>
        <v>0</v>
      </c>
      <c r="R310">
        <f t="shared" si="39"/>
        <v>0</v>
      </c>
      <c r="V310">
        <f>VLOOKUP(A310,'MARGIN REQUIREMNT'!$A$3:$M$210,13,0)</f>
        <v>4.7033249999999995</v>
      </c>
    </row>
    <row r="311" spans="1:22">
      <c r="A311" t="s">
        <v>172</v>
      </c>
      <c r="B311" s="1" t="s">
        <v>378</v>
      </c>
      <c r="C311">
        <v>1</v>
      </c>
      <c r="D311" t="s">
        <v>406</v>
      </c>
      <c r="F311" t="n">
        <v>14.300000190734863</v>
      </c>
      <c r="G311" s="4">
        <v>43423</v>
      </c>
      <c r="H311" s="4">
        <v>43433</v>
      </c>
      <c r="I311">
        <f t="shared" si="32"/>
        <v>10</v>
      </c>
      <c r="J311">
        <f t="shared" si="33"/>
        <v>0</v>
      </c>
      <c r="K311" t="n">
        <v>0.15000000596046448</v>
      </c>
      <c r="L311" t="n">
        <v>0.4325999915599823</v>
      </c>
      <c r="M311">
        <f t="shared" si="34"/>
        <v>0</v>
      </c>
      <c r="N311">
        <f t="shared" si="35"/>
        <v>0</v>
      </c>
      <c r="O311">
        <f t="shared" si="36"/>
        <v>0</v>
      </c>
      <c r="P311">
        <f t="shared" si="37"/>
        <v>0</v>
      </c>
      <c r="Q311">
        <f t="shared" si="38"/>
        <v>0</v>
      </c>
      <c r="R311">
        <f t="shared" si="39"/>
        <v>0</v>
      </c>
      <c r="V311">
        <f>VLOOKUP(A311,'MARGIN REQUIREMNT'!$A$3:$M$210,13,0)</f>
        <v>7.9499719380827366E-2</v>
      </c>
    </row>
    <row r="312" spans="1:22">
      <c r="A312" t="s">
        <v>172</v>
      </c>
      <c r="B312" s="1" t="s">
        <v>378</v>
      </c>
      <c r="C312">
        <v>1</v>
      </c>
      <c r="D312" t="s">
        <v>407</v>
      </c>
      <c r="F312" t="n">
        <v>14.300000190734863</v>
      </c>
      <c r="G312" s="4">
        <v>43423</v>
      </c>
      <c r="H312" s="4">
        <v>43433</v>
      </c>
      <c r="I312">
        <f t="shared" si="32"/>
        <v>10</v>
      </c>
      <c r="J312">
        <f t="shared" si="33"/>
        <v>0</v>
      </c>
      <c r="K312" t="n">
        <v>0.8999999761581421</v>
      </c>
      <c r="L312" t="n">
        <v>0.5458999872207642</v>
      </c>
      <c r="M312">
        <f t="shared" si="34"/>
        <v>0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  <c r="R312">
        <f t="shared" si="39"/>
        <v>0</v>
      </c>
      <c r="V312">
        <f>VLOOKUP(A312,'MARGIN REQUIREMNT'!$A$3:$M$210,13,0)</f>
        <v>7.9499719380827366E-2</v>
      </c>
    </row>
    <row r="313" spans="1:22">
      <c r="A313" t="s">
        <v>173</v>
      </c>
      <c r="B313" s="1" t="s">
        <v>379</v>
      </c>
      <c r="C313">
        <v>2.5</v>
      </c>
      <c r="D313" t="s">
        <v>406</v>
      </c>
      <c r="F313" t="n">
        <v>32.650001525878906</v>
      </c>
      <c r="G313" s="4">
        <v>43423</v>
      </c>
      <c r="H313" s="4">
        <v>43433</v>
      </c>
      <c r="I313">
        <f t="shared" si="32"/>
        <v>10</v>
      </c>
      <c r="J313">
        <f t="shared" si="33"/>
        <v>0</v>
      </c>
      <c r="K313" t="n">
        <v>0.6499999761581421</v>
      </c>
      <c r="L313" t="n">
        <v>0.7195999622344971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  <c r="R313">
        <f t="shared" si="39"/>
        <v>0</v>
      </c>
      <c r="V313">
        <f>VLOOKUP(A313,'MARGIN REQUIREMNT'!$A$3:$M$210,13,0)</f>
        <v>0.27849617142857142</v>
      </c>
    </row>
    <row r="314" spans="1:22">
      <c r="A314" t="s">
        <v>173</v>
      </c>
      <c r="B314" s="1" t="s">
        <v>379</v>
      </c>
      <c r="C314">
        <v>2.5</v>
      </c>
      <c r="D314" t="s">
        <v>407</v>
      </c>
      <c r="F314" t="n">
        <v>32.650001525878906</v>
      </c>
      <c r="G314" s="4">
        <v>43423</v>
      </c>
      <c r="H314" s="4">
        <v>43433</v>
      </c>
      <c r="I314">
        <f t="shared" si="32"/>
        <v>10</v>
      </c>
      <c r="J314">
        <f t="shared" si="33"/>
        <v>0</v>
      </c>
      <c r="K314" t="n">
        <v>3.0</v>
      </c>
      <c r="L314" t="n">
        <v>0.7676999568939209</v>
      </c>
      <c r="M314">
        <f t="shared" si="34"/>
        <v>0</v>
      </c>
      <c r="N314">
        <f t="shared" si="35"/>
        <v>0</v>
      </c>
      <c r="O314">
        <f t="shared" si="36"/>
        <v>0</v>
      </c>
      <c r="P314">
        <f t="shared" si="37"/>
        <v>0</v>
      </c>
      <c r="Q314">
        <f t="shared" si="38"/>
        <v>0</v>
      </c>
      <c r="R314">
        <f t="shared" si="39"/>
        <v>0</v>
      </c>
      <c r="V314">
        <f>VLOOKUP(A314,'MARGIN REQUIREMNT'!$A$3:$M$210,13,0)</f>
        <v>0.27849617142857142</v>
      </c>
    </row>
    <row r="315" spans="1:22">
      <c r="A315" t="s">
        <v>174</v>
      </c>
      <c r="B315" s="1" t="s">
        <v>380</v>
      </c>
      <c r="C315">
        <v>50</v>
      </c>
      <c r="D315" t="s">
        <v>406</v>
      </c>
      <c r="F315" t="n">
        <v>2070.550048828125</v>
      </c>
      <c r="G315" s="4">
        <v>43423</v>
      </c>
      <c r="H315" s="4">
        <v>43433</v>
      </c>
      <c r="I315">
        <f t="shared" si="32"/>
        <v>10</v>
      </c>
      <c r="J315">
        <f t="shared" si="33"/>
        <v>0</v>
      </c>
      <c r="K315" t="n">
        <v>39.75</v>
      </c>
      <c r="L315" t="n">
        <v>0.4000999927520752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  <c r="R315">
        <f t="shared" si="39"/>
        <v>0</v>
      </c>
      <c r="V315">
        <f>VLOOKUP(A315,'MARGIN REQUIREMNT'!$A$3:$M$210,13,0)</f>
        <v>9.5885999999999996</v>
      </c>
    </row>
    <row r="316" spans="1:22">
      <c r="A316" t="s">
        <v>174</v>
      </c>
      <c r="B316" s="1" t="s">
        <v>380</v>
      </c>
      <c r="C316">
        <v>50</v>
      </c>
      <c r="D316" t="s">
        <v>407</v>
      </c>
      <c r="F316" t="n">
        <v>2070.550048828125</v>
      </c>
      <c r="G316" s="4">
        <v>43423</v>
      </c>
      <c r="H316" s="4">
        <v>43433</v>
      </c>
      <c r="I316">
        <f t="shared" si="32"/>
        <v>10</v>
      </c>
      <c r="J316">
        <f t="shared" si="33"/>
        <v>0</v>
      </c>
      <c r="K316" t="n">
        <v>62.900001525878906</v>
      </c>
      <c r="L316" t="n">
        <v>0.38189998269081116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  <c r="R316">
        <f t="shared" si="39"/>
        <v>0</v>
      </c>
      <c r="V316">
        <f>VLOOKUP(A316,'MARGIN REQUIREMNT'!$A$3:$M$210,13,0)</f>
        <v>9.5885999999999996</v>
      </c>
    </row>
    <row r="317" spans="1:22">
      <c r="A317" t="s">
        <v>175</v>
      </c>
      <c r="B317" s="1" t="s">
        <v>381</v>
      </c>
      <c r="C317">
        <v>50</v>
      </c>
      <c r="D317" t="s">
        <v>406</v>
      </c>
      <c r="F317" t="n">
        <v>1184.0</v>
      </c>
      <c r="G317" s="4">
        <v>43423</v>
      </c>
      <c r="H317" s="4">
        <v>43433</v>
      </c>
      <c r="I317">
        <f t="shared" si="32"/>
        <v>10</v>
      </c>
      <c r="J317">
        <f t="shared" si="33"/>
        <v>0</v>
      </c>
      <c r="K317" t="n">
        <v>31.700000762939453</v>
      </c>
      <c r="L317" t="n">
        <v>0.5078999996185303</v>
      </c>
      <c r="M317">
        <f t="shared" si="34"/>
        <v>0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  <c r="R317">
        <f t="shared" si="39"/>
        <v>0</v>
      </c>
      <c r="V317">
        <f>VLOOKUP(A317,'MARGIN REQUIREMNT'!$A$3:$M$210,13,0)</f>
        <v>7.5858149999999993</v>
      </c>
    </row>
    <row r="318" spans="1:22">
      <c r="A318" t="s">
        <v>175</v>
      </c>
      <c r="B318" s="1" t="s">
        <v>381</v>
      </c>
      <c r="C318">
        <v>50</v>
      </c>
      <c r="D318" t="s">
        <v>407</v>
      </c>
      <c r="F318" t="n">
        <v>1184.0</v>
      </c>
      <c r="G318" s="4">
        <v>43423</v>
      </c>
      <c r="H318" s="4">
        <v>43433</v>
      </c>
      <c r="I318">
        <f t="shared" si="32"/>
        <v>10</v>
      </c>
      <c r="J318">
        <f t="shared" si="33"/>
        <v>0</v>
      </c>
      <c r="K318" t="n">
        <v>38.0</v>
      </c>
      <c r="L318" t="n">
        <v>0.4162999987602234</v>
      </c>
      <c r="M318">
        <f t="shared" si="34"/>
        <v>0</v>
      </c>
      <c r="N318">
        <f t="shared" si="35"/>
        <v>0</v>
      </c>
      <c r="O318">
        <f t="shared" si="36"/>
        <v>0</v>
      </c>
      <c r="P318">
        <f t="shared" si="37"/>
        <v>0</v>
      </c>
      <c r="Q318">
        <f t="shared" si="38"/>
        <v>0</v>
      </c>
      <c r="R318">
        <f t="shared" si="39"/>
        <v>0</v>
      </c>
      <c r="V318">
        <f>VLOOKUP(A318,'MARGIN REQUIREMNT'!$A$3:$M$210,13,0)</f>
        <v>7.5858149999999993</v>
      </c>
    </row>
    <row r="319" spans="1:22">
      <c r="A319" t="s">
        <v>176</v>
      </c>
      <c r="B319" s="1" t="s">
        <v>265</v>
      </c>
      <c r="C319">
        <v>10</v>
      </c>
      <c r="D319" t="s">
        <v>406</v>
      </c>
      <c r="F319" t="n">
        <v>459.0</v>
      </c>
      <c r="G319" s="4">
        <v>43423</v>
      </c>
      <c r="H319" s="4">
        <v>43433</v>
      </c>
      <c r="I319">
        <f t="shared" si="32"/>
        <v>10</v>
      </c>
      <c r="J319">
        <f t="shared" si="33"/>
        <v>0</v>
      </c>
      <c r="K319" t="n">
        <v>13.0</v>
      </c>
      <c r="L319" t="n">
        <v>0.44999998807907104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  <c r="R319">
        <f t="shared" si="39"/>
        <v>0</v>
      </c>
      <c r="V319">
        <f>VLOOKUP(A319,'MARGIN REQUIREMNT'!$A$3:$M$210,13,0)</f>
        <v>2.1906963749999999</v>
      </c>
    </row>
    <row r="320" spans="1:22">
      <c r="A320" t="s">
        <v>176</v>
      </c>
      <c r="B320" s="1" t="s">
        <v>265</v>
      </c>
      <c r="C320">
        <v>10</v>
      </c>
      <c r="D320" t="s">
        <v>407</v>
      </c>
      <c r="F320" t="n">
        <v>459.0</v>
      </c>
      <c r="G320" s="4">
        <v>43423</v>
      </c>
      <c r="H320" s="4">
        <v>43433</v>
      </c>
      <c r="I320">
        <f t="shared" si="32"/>
        <v>10</v>
      </c>
      <c r="J320">
        <f t="shared" si="33"/>
        <v>0</v>
      </c>
      <c r="K320" t="n">
        <v>14.550000190734863</v>
      </c>
      <c r="L320" t="n">
        <v>0.5084999799728394</v>
      </c>
      <c r="M320">
        <f t="shared" si="34"/>
        <v>0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  <c r="R320">
        <f t="shared" si="39"/>
        <v>0</v>
      </c>
      <c r="V320">
        <f>VLOOKUP(A320,'MARGIN REQUIREMNT'!$A$3:$M$210,13,0)</f>
        <v>2.1906963749999999</v>
      </c>
    </row>
    <row r="321" spans="1:22">
      <c r="A321" t="s">
        <v>177</v>
      </c>
      <c r="B321" s="1" t="s">
        <v>382</v>
      </c>
      <c r="C321">
        <v>10</v>
      </c>
      <c r="D321" t="s">
        <v>406</v>
      </c>
      <c r="F321" t="n">
        <v>524.7000122070312</v>
      </c>
      <c r="G321" s="4">
        <v>43423</v>
      </c>
      <c r="H321" s="4">
        <v>43433</v>
      </c>
      <c r="I321">
        <f t="shared" si="32"/>
        <v>10</v>
      </c>
      <c r="J321">
        <f t="shared" si="33"/>
        <v>0</v>
      </c>
      <c r="K321" t="n">
        <v>8.550000190734863</v>
      </c>
      <c r="L321" t="n">
        <v>0.3160000145435333</v>
      </c>
      <c r="M321">
        <f t="shared" si="34"/>
        <v>0</v>
      </c>
      <c r="N321">
        <f t="shared" si="35"/>
        <v>0</v>
      </c>
      <c r="O321">
        <f t="shared" si="36"/>
        <v>0</v>
      </c>
      <c r="P321">
        <f t="shared" si="37"/>
        <v>0</v>
      </c>
      <c r="Q321">
        <f t="shared" si="38"/>
        <v>0</v>
      </c>
      <c r="R321">
        <f t="shared" si="39"/>
        <v>0</v>
      </c>
      <c r="V321">
        <f>VLOOKUP(A321,'MARGIN REQUIREMNT'!$A$3:$M$210,13,0)</f>
        <v>2.8031250000000001</v>
      </c>
    </row>
    <row r="322" spans="1:22">
      <c r="A322" t="s">
        <v>177</v>
      </c>
      <c r="B322" s="1" t="s">
        <v>382</v>
      </c>
      <c r="C322">
        <v>10</v>
      </c>
      <c r="D322" t="s">
        <v>407</v>
      </c>
      <c r="F322" t="n">
        <v>524.7000122070312</v>
      </c>
      <c r="G322" s="4">
        <v>43423</v>
      </c>
      <c r="H322" s="4">
        <v>43433</v>
      </c>
      <c r="I322">
        <f t="shared" si="32"/>
        <v>10</v>
      </c>
      <c r="J322">
        <f t="shared" si="33"/>
        <v>0</v>
      </c>
      <c r="K322" t="n">
        <v>12.75</v>
      </c>
      <c r="L322" t="n">
        <v>0.322299987077713</v>
      </c>
      <c r="M322">
        <f t="shared" si="34"/>
        <v>0</v>
      </c>
      <c r="N322">
        <f t="shared" si="35"/>
        <v>0</v>
      </c>
      <c r="O322">
        <f t="shared" si="36"/>
        <v>0</v>
      </c>
      <c r="P322">
        <f t="shared" si="37"/>
        <v>0</v>
      </c>
      <c r="Q322">
        <f t="shared" si="38"/>
        <v>0</v>
      </c>
      <c r="R322">
        <f t="shared" si="39"/>
        <v>0</v>
      </c>
      <c r="V322">
        <f>VLOOKUP(A322,'MARGIN REQUIREMNT'!$A$3:$M$210,13,0)</f>
        <v>2.8031250000000001</v>
      </c>
    </row>
    <row r="323" spans="1:22">
      <c r="A323" t="s">
        <v>178</v>
      </c>
      <c r="B323" s="1" t="s">
        <v>383</v>
      </c>
      <c r="C323">
        <v>20</v>
      </c>
      <c r="D323" t="s">
        <v>406</v>
      </c>
      <c r="F323" t="n">
        <v>607.0999755859375</v>
      </c>
      <c r="G323" s="4">
        <v>43423</v>
      </c>
      <c r="H323" s="4">
        <v>43433</v>
      </c>
      <c r="I323">
        <f t="shared" si="32"/>
        <v>10</v>
      </c>
      <c r="J323">
        <f t="shared" si="33"/>
        <v>0</v>
      </c>
      <c r="K323" t="n">
        <v>11.25</v>
      </c>
      <c r="L323" t="n">
        <v>0.42500001192092896</v>
      </c>
      <c r="M323">
        <f t="shared" si="34"/>
        <v>0</v>
      </c>
      <c r="N323">
        <f t="shared" si="35"/>
        <v>0</v>
      </c>
      <c r="O323">
        <f t="shared" si="36"/>
        <v>0</v>
      </c>
      <c r="P323">
        <f t="shared" si="37"/>
        <v>0</v>
      </c>
      <c r="Q323">
        <f t="shared" si="38"/>
        <v>0</v>
      </c>
      <c r="R323">
        <f t="shared" si="39"/>
        <v>0</v>
      </c>
      <c r="V323">
        <f>VLOOKUP(A323,'MARGIN REQUIREMNT'!$A$3:$M$210,13,0)</f>
        <v>3.2512500000000002</v>
      </c>
    </row>
    <row r="324" spans="1:22">
      <c r="A324" t="s">
        <v>178</v>
      </c>
      <c r="B324" s="1" t="s">
        <v>383</v>
      </c>
      <c r="C324">
        <v>20</v>
      </c>
      <c r="D324" t="s">
        <v>407</v>
      </c>
      <c r="F324" t="n">
        <v>607.0999755859375</v>
      </c>
      <c r="G324" s="4">
        <v>43423</v>
      </c>
      <c r="H324" s="4">
        <v>43433</v>
      </c>
      <c r="I324">
        <f t="shared" ref="I324:I380" si="40">H324-G324</f>
        <v>10</v>
      </c>
      <c r="J324">
        <f t="shared" ref="J324:J380" si="41">MROUND(F324,C324)</f>
        <v>0</v>
      </c>
      <c r="K324" t="n">
        <v>21.5</v>
      </c>
      <c r="L324" t="n">
        <v>0.39580002427101135</v>
      </c>
      <c r="M324">
        <f t="shared" ref="M324:M380" si="42">((I324/365.25)^(1/2))*(F324*L324)</f>
        <v>0</v>
      </c>
      <c r="N324">
        <f t="shared" ref="N324:N380" si="43">IF(D324="CE",F324+M324,F324-M324)</f>
        <v>0</v>
      </c>
      <c r="O324">
        <f t="shared" ref="O324:O380" si="44">IF(D324="CE",F324+M324*2,F324-M324*2)</f>
        <v>0</v>
      </c>
      <c r="P324">
        <f t="shared" ref="P324:P380" si="45">IF(D324="CE",F324+M324*3,F324-M324*3)</f>
        <v>0</v>
      </c>
      <c r="Q324">
        <f t="shared" ref="Q324:Q380" si="46">MROUND(O324,C324)</f>
        <v>0</v>
      </c>
      <c r="R324">
        <f t="shared" ref="R324:R380" si="47">MROUND(P324,C324)</f>
        <v>0</v>
      </c>
      <c r="V324">
        <f>VLOOKUP(A324,'MARGIN REQUIREMNT'!$A$3:$M$210,13,0)</f>
        <v>3.2512500000000002</v>
      </c>
    </row>
    <row r="325" spans="1:22">
      <c r="A325" t="s">
        <v>179</v>
      </c>
      <c r="B325" s="1" t="s">
        <v>384</v>
      </c>
      <c r="C325">
        <v>1</v>
      </c>
      <c r="D325" t="s">
        <v>406</v>
      </c>
      <c r="F325" t="n">
        <v>5.400000095367432</v>
      </c>
      <c r="G325" s="4">
        <v>43423</v>
      </c>
      <c r="H325" s="4">
        <v>43433</v>
      </c>
      <c r="I325">
        <f t="shared" si="40"/>
        <v>10</v>
      </c>
      <c r="J325">
        <f t="shared" si="41"/>
        <v>0</v>
      </c>
      <c r="K325" t="n">
        <v>0.10000000149011612</v>
      </c>
      <c r="L325" t="n">
        <v>0.8655999898910522</v>
      </c>
      <c r="M325">
        <f t="shared" si="42"/>
        <v>0</v>
      </c>
      <c r="N325">
        <f t="shared" si="43"/>
        <v>0</v>
      </c>
      <c r="O325">
        <f t="shared" si="44"/>
        <v>0</v>
      </c>
      <c r="P325">
        <f t="shared" si="45"/>
        <v>0</v>
      </c>
      <c r="Q325">
        <f t="shared" si="46"/>
        <v>0</v>
      </c>
      <c r="R325">
        <f t="shared" si="47"/>
        <v>0</v>
      </c>
      <c r="V325">
        <f>VLOOKUP(A325,'MARGIN REQUIREMNT'!$A$3:$M$210,13,0)</f>
        <v>3.39E-2</v>
      </c>
    </row>
    <row r="326" spans="1:22">
      <c r="A326" t="s">
        <v>179</v>
      </c>
      <c r="B326" s="1" t="s">
        <v>384</v>
      </c>
      <c r="C326">
        <v>1</v>
      </c>
      <c r="D326" t="s">
        <v>407</v>
      </c>
      <c r="F326" t="n">
        <v>5.400000095367432</v>
      </c>
      <c r="G326" s="4">
        <v>43423</v>
      </c>
      <c r="H326" s="4">
        <v>43433</v>
      </c>
      <c r="I326">
        <f t="shared" si="40"/>
        <v>10</v>
      </c>
      <c r="J326">
        <f t="shared" si="41"/>
        <v>0</v>
      </c>
      <c r="K326" t="n">
        <v>0.6499999761581421</v>
      </c>
      <c r="L326" t="n">
        <v>0.7263000011444092</v>
      </c>
      <c r="M326">
        <f t="shared" si="42"/>
        <v>0</v>
      </c>
      <c r="N326">
        <f t="shared" si="43"/>
        <v>0</v>
      </c>
      <c r="O326">
        <f t="shared" si="44"/>
        <v>0</v>
      </c>
      <c r="P326">
        <f t="shared" si="45"/>
        <v>0</v>
      </c>
      <c r="Q326">
        <f t="shared" si="46"/>
        <v>0</v>
      </c>
      <c r="R326">
        <f t="shared" si="47"/>
        <v>0</v>
      </c>
      <c r="V326">
        <f>VLOOKUP(A326,'MARGIN REQUIREMNT'!$A$3:$M$210,13,0)</f>
        <v>3.39E-2</v>
      </c>
    </row>
    <row r="327" spans="1:22">
      <c r="A327" t="s">
        <v>180</v>
      </c>
      <c r="B327" s="1" t="s">
        <v>385</v>
      </c>
      <c r="C327">
        <v>1</v>
      </c>
      <c r="D327" t="s">
        <v>406</v>
      </c>
      <c r="F327" t="n">
        <v>35.29999923706055</v>
      </c>
      <c r="G327" s="4">
        <v>43423</v>
      </c>
      <c r="H327" s="4">
        <v>43433</v>
      </c>
      <c r="I327">
        <f t="shared" si="40"/>
        <v>10</v>
      </c>
      <c r="J327">
        <f t="shared" si="41"/>
        <v>0</v>
      </c>
      <c r="K327" t="n">
        <v>0.8999999761581421</v>
      </c>
      <c r="L327" t="n">
        <v>0.5295000076293945</v>
      </c>
      <c r="M327">
        <f t="shared" si="42"/>
        <v>0</v>
      </c>
      <c r="N327">
        <f t="shared" si="43"/>
        <v>0</v>
      </c>
      <c r="O327">
        <f t="shared" si="44"/>
        <v>0</v>
      </c>
      <c r="P327">
        <f t="shared" si="45"/>
        <v>0</v>
      </c>
      <c r="Q327">
        <f t="shared" si="46"/>
        <v>0</v>
      </c>
      <c r="R327">
        <f t="shared" si="47"/>
        <v>0</v>
      </c>
      <c r="V327">
        <f>VLOOKUP(A327,'MARGIN REQUIREMNT'!$A$3:$M$210,13,0)</f>
        <v>0.16852499999999998</v>
      </c>
    </row>
    <row r="328" spans="1:22">
      <c r="A328" t="s">
        <v>180</v>
      </c>
      <c r="B328" s="1" t="s">
        <v>385</v>
      </c>
      <c r="C328">
        <v>1</v>
      </c>
      <c r="D328" t="s">
        <v>407</v>
      </c>
      <c r="F328" t="n">
        <v>35.29999923706055</v>
      </c>
      <c r="G328" s="4">
        <v>43423</v>
      </c>
      <c r="H328" s="4">
        <v>43433</v>
      </c>
      <c r="I328">
        <f t="shared" si="40"/>
        <v>10</v>
      </c>
      <c r="J328">
        <f t="shared" si="41"/>
        <v>0</v>
      </c>
      <c r="K328" t="n">
        <v>1.600000023841858</v>
      </c>
      <c r="L328" t="n">
        <v>0.5699999928474426</v>
      </c>
      <c r="M328">
        <f t="shared" si="42"/>
        <v>0</v>
      </c>
      <c r="N328">
        <f t="shared" si="43"/>
        <v>0</v>
      </c>
      <c r="O328">
        <f t="shared" si="44"/>
        <v>0</v>
      </c>
      <c r="P328">
        <f t="shared" si="45"/>
        <v>0</v>
      </c>
      <c r="Q328">
        <f t="shared" si="46"/>
        <v>0</v>
      </c>
      <c r="R328">
        <f t="shared" si="47"/>
        <v>0</v>
      </c>
      <c r="V328">
        <f>VLOOKUP(A328,'MARGIN REQUIREMNT'!$A$3:$M$210,13,0)</f>
        <v>0.16852499999999998</v>
      </c>
    </row>
    <row r="329" spans="1:22">
      <c r="A329" t="s">
        <v>181</v>
      </c>
      <c r="B329" s="1" t="s">
        <v>324</v>
      </c>
      <c r="C329">
        <v>10</v>
      </c>
      <c r="D329" t="s">
        <v>406</v>
      </c>
      <c r="F329" t="n">
        <v>688.7000122070312</v>
      </c>
      <c r="G329" s="4">
        <v>43423</v>
      </c>
      <c r="H329" s="4">
        <v>43433</v>
      </c>
      <c r="I329">
        <f t="shared" si="40"/>
        <v>10</v>
      </c>
      <c r="J329">
        <f t="shared" si="41"/>
        <v>0</v>
      </c>
      <c r="K329" t="n">
        <v>10.850000381469727</v>
      </c>
      <c r="L329" t="n">
        <v>0.3490000069141388</v>
      </c>
      <c r="M329">
        <f t="shared" si="42"/>
        <v>0</v>
      </c>
      <c r="N329">
        <f t="shared" si="43"/>
        <v>0</v>
      </c>
      <c r="O329">
        <f t="shared" si="44"/>
        <v>0</v>
      </c>
      <c r="P329">
        <f t="shared" si="45"/>
        <v>0</v>
      </c>
      <c r="Q329">
        <f t="shared" si="46"/>
        <v>0</v>
      </c>
      <c r="R329">
        <f t="shared" si="47"/>
        <v>0</v>
      </c>
      <c r="V329">
        <f>VLOOKUP(A329,'MARGIN REQUIREMNT'!$A$3:$M$210,13,0)</f>
        <v>3.4116952</v>
      </c>
    </row>
    <row r="330" spans="1:22">
      <c r="A330" t="s">
        <v>181</v>
      </c>
      <c r="B330" s="1" t="s">
        <v>324</v>
      </c>
      <c r="C330">
        <v>10</v>
      </c>
      <c r="D330" t="s">
        <v>407</v>
      </c>
      <c r="F330" t="n">
        <v>688.7000122070312</v>
      </c>
      <c r="G330" s="4">
        <v>43423</v>
      </c>
      <c r="H330" s="4">
        <v>43433</v>
      </c>
      <c r="I330">
        <f t="shared" si="40"/>
        <v>10</v>
      </c>
      <c r="J330">
        <f t="shared" si="41"/>
        <v>0</v>
      </c>
      <c r="K330" t="n">
        <v>20.100000381469727</v>
      </c>
      <c r="L330" t="n">
        <v>0.34119999408721924</v>
      </c>
      <c r="M330">
        <f t="shared" si="42"/>
        <v>0</v>
      </c>
      <c r="N330">
        <f t="shared" si="43"/>
        <v>0</v>
      </c>
      <c r="O330">
        <f t="shared" si="44"/>
        <v>0</v>
      </c>
      <c r="P330">
        <f t="shared" si="45"/>
        <v>0</v>
      </c>
      <c r="Q330">
        <f t="shared" si="46"/>
        <v>0</v>
      </c>
      <c r="R330">
        <f t="shared" si="47"/>
        <v>0</v>
      </c>
      <c r="V330">
        <f>VLOOKUP(A330,'MARGIN REQUIREMNT'!$A$3:$M$210,13,0)</f>
        <v>3.4116952</v>
      </c>
    </row>
    <row r="331" spans="1:22">
      <c r="A331" t="s">
        <v>182</v>
      </c>
      <c r="B331" s="1" t="s">
        <v>325</v>
      </c>
      <c r="C331">
        <v>10</v>
      </c>
      <c r="D331" t="s">
        <v>406</v>
      </c>
      <c r="F331" t="n">
        <v>533.1500244140625</v>
      </c>
      <c r="G331" s="4">
        <v>43423</v>
      </c>
      <c r="H331" s="4">
        <v>43433</v>
      </c>
      <c r="I331">
        <f t="shared" si="40"/>
        <v>10</v>
      </c>
      <c r="J331">
        <f t="shared" si="41"/>
        <v>0</v>
      </c>
      <c r="K331" t="n">
        <v>7.0</v>
      </c>
      <c r="L331" t="n">
        <v>0.2831999957561493</v>
      </c>
      <c r="M331">
        <f t="shared" si="42"/>
        <v>0</v>
      </c>
      <c r="N331">
        <f t="shared" si="43"/>
        <v>0</v>
      </c>
      <c r="O331">
        <f t="shared" si="44"/>
        <v>0</v>
      </c>
      <c r="P331">
        <f t="shared" si="45"/>
        <v>0</v>
      </c>
      <c r="Q331">
        <f t="shared" si="46"/>
        <v>0</v>
      </c>
      <c r="R331">
        <f t="shared" si="47"/>
        <v>0</v>
      </c>
      <c r="V331">
        <f>VLOOKUP(A331,'MARGIN REQUIREMNT'!$A$3:$M$210,13,0)</f>
        <v>2.4037500000000001</v>
      </c>
    </row>
    <row r="332" spans="1:22">
      <c r="A332" t="s">
        <v>182</v>
      </c>
      <c r="B332" s="1" t="s">
        <v>325</v>
      </c>
      <c r="C332">
        <v>10</v>
      </c>
      <c r="D332" t="s">
        <v>407</v>
      </c>
      <c r="F332" t="n">
        <v>533.1500244140625</v>
      </c>
      <c r="G332" s="4">
        <v>43423</v>
      </c>
      <c r="H332" s="4">
        <v>43433</v>
      </c>
      <c r="I332">
        <f t="shared" si="40"/>
        <v>10</v>
      </c>
      <c r="J332">
        <f t="shared" si="41"/>
        <v>0</v>
      </c>
      <c r="K332" t="n">
        <v>11.850000381469727</v>
      </c>
      <c r="L332" t="s">
        <v>436</v>
      </c>
      <c r="M332">
        <f t="shared" si="42"/>
        <v>0</v>
      </c>
      <c r="N332">
        <f t="shared" si="43"/>
        <v>0</v>
      </c>
      <c r="O332">
        <f t="shared" si="44"/>
        <v>0</v>
      </c>
      <c r="P332">
        <f t="shared" si="45"/>
        <v>0</v>
      </c>
      <c r="Q332">
        <f t="shared" si="46"/>
        <v>0</v>
      </c>
      <c r="R332">
        <f t="shared" si="47"/>
        <v>0</v>
      </c>
      <c r="V332">
        <f>VLOOKUP(A332,'MARGIN REQUIREMNT'!$A$3:$M$210,13,0)</f>
        <v>2.4037500000000001</v>
      </c>
    </row>
    <row r="333" spans="1:22">
      <c r="A333" t="s">
        <v>183</v>
      </c>
      <c r="B333" s="1" t="s">
        <v>386</v>
      </c>
      <c r="C333">
        <v>20</v>
      </c>
      <c r="D333" t="s">
        <v>406</v>
      </c>
      <c r="F333" t="n">
        <v>982.6500244140625</v>
      </c>
      <c r="G333" s="4">
        <v>43423</v>
      </c>
      <c r="H333" s="4">
        <v>43433</v>
      </c>
      <c r="I333">
        <f t="shared" si="40"/>
        <v>10</v>
      </c>
      <c r="J333">
        <f t="shared" si="41"/>
        <v>0</v>
      </c>
      <c r="K333" t="n">
        <v>25.049999237060547</v>
      </c>
      <c r="L333" t="n">
        <v>0.3652999997138977</v>
      </c>
      <c r="M333">
        <f t="shared" si="42"/>
        <v>0</v>
      </c>
      <c r="N333">
        <f t="shared" si="43"/>
        <v>0</v>
      </c>
      <c r="O333">
        <f t="shared" si="44"/>
        <v>0</v>
      </c>
      <c r="P333">
        <f t="shared" si="45"/>
        <v>0</v>
      </c>
      <c r="Q333">
        <f t="shared" si="46"/>
        <v>0</v>
      </c>
      <c r="R333">
        <f t="shared" si="47"/>
        <v>0</v>
      </c>
      <c r="V333">
        <f>VLOOKUP(A333,'MARGIN REQUIREMNT'!$A$3:$M$210,13,0)</f>
        <v>5.1363000000000003</v>
      </c>
    </row>
    <row r="334" spans="1:22">
      <c r="A334" t="s">
        <v>183</v>
      </c>
      <c r="B334" s="1" t="s">
        <v>386</v>
      </c>
      <c r="C334">
        <v>20</v>
      </c>
      <c r="D334" t="s">
        <v>407</v>
      </c>
      <c r="F334" t="n">
        <v>982.6500244140625</v>
      </c>
      <c r="G334" s="4">
        <v>43423</v>
      </c>
      <c r="H334" s="4">
        <v>43433</v>
      </c>
      <c r="I334">
        <f t="shared" si="40"/>
        <v>10</v>
      </c>
      <c r="J334">
        <f t="shared" si="41"/>
        <v>0</v>
      </c>
      <c r="K334" t="n">
        <v>17.5</v>
      </c>
      <c r="L334" t="n">
        <v>0.3245999813079834</v>
      </c>
      <c r="M334">
        <f t="shared" si="42"/>
        <v>0</v>
      </c>
      <c r="N334">
        <f t="shared" si="43"/>
        <v>0</v>
      </c>
      <c r="O334">
        <f t="shared" si="44"/>
        <v>0</v>
      </c>
      <c r="P334">
        <f t="shared" si="45"/>
        <v>0</v>
      </c>
      <c r="Q334">
        <f t="shared" si="46"/>
        <v>0</v>
      </c>
      <c r="R334">
        <f t="shared" si="47"/>
        <v>0</v>
      </c>
      <c r="V334">
        <f>VLOOKUP(A334,'MARGIN REQUIREMNT'!$A$3:$M$210,13,0)</f>
        <v>5.1363000000000003</v>
      </c>
    </row>
    <row r="335" spans="1:22">
      <c r="A335" t="s">
        <v>184</v>
      </c>
      <c r="B335" s="1" t="s">
        <v>266</v>
      </c>
      <c r="C335">
        <v>5</v>
      </c>
      <c r="D335" t="s">
        <v>406</v>
      </c>
      <c r="F335" t="n">
        <v>215.0</v>
      </c>
      <c r="G335" s="4">
        <v>43423</v>
      </c>
      <c r="H335" s="4">
        <v>43433</v>
      </c>
      <c r="I335">
        <f t="shared" si="40"/>
        <v>10</v>
      </c>
      <c r="J335">
        <f t="shared" si="41"/>
        <v>0</v>
      </c>
      <c r="K335" t="n">
        <v>1.9500000476837158</v>
      </c>
      <c r="L335" t="n">
        <v>0.39330002665519714</v>
      </c>
      <c r="M335">
        <f t="shared" si="42"/>
        <v>0</v>
      </c>
      <c r="N335">
        <f t="shared" si="43"/>
        <v>0</v>
      </c>
      <c r="O335">
        <f t="shared" si="44"/>
        <v>0</v>
      </c>
      <c r="P335">
        <f t="shared" si="45"/>
        <v>0</v>
      </c>
      <c r="Q335">
        <f t="shared" si="46"/>
        <v>0</v>
      </c>
      <c r="R335">
        <f t="shared" si="47"/>
        <v>0</v>
      </c>
      <c r="V335">
        <f>VLOOKUP(A335,'MARGIN REQUIREMNT'!$A$3:$M$210,13,0)</f>
        <v>1.0670317333333335</v>
      </c>
    </row>
    <row r="336" spans="1:22">
      <c r="A336" t="s">
        <v>184</v>
      </c>
      <c r="B336" s="1" t="s">
        <v>266</v>
      </c>
      <c r="C336">
        <v>5</v>
      </c>
      <c r="D336" t="s">
        <v>407</v>
      </c>
      <c r="F336" t="n">
        <v>215.0</v>
      </c>
      <c r="G336" s="4">
        <v>43423</v>
      </c>
      <c r="H336" s="4">
        <v>43433</v>
      </c>
      <c r="I336">
        <f t="shared" si="40"/>
        <v>10</v>
      </c>
      <c r="J336">
        <f t="shared" si="41"/>
        <v>0</v>
      </c>
      <c r="K336" t="n">
        <v>10.199999809265137</v>
      </c>
      <c r="L336" t="n">
        <v>0.26989999413490295</v>
      </c>
      <c r="M336">
        <f t="shared" si="42"/>
        <v>0</v>
      </c>
      <c r="N336">
        <f t="shared" si="43"/>
        <v>0</v>
      </c>
      <c r="O336">
        <f t="shared" si="44"/>
        <v>0</v>
      </c>
      <c r="P336">
        <f t="shared" si="45"/>
        <v>0</v>
      </c>
      <c r="Q336">
        <f t="shared" si="46"/>
        <v>0</v>
      </c>
      <c r="R336">
        <f t="shared" si="47"/>
        <v>0</v>
      </c>
      <c r="V336">
        <f>VLOOKUP(A336,'MARGIN REQUIREMNT'!$A$3:$M$210,13,0)</f>
        <v>1.0670317333333335</v>
      </c>
    </row>
    <row r="337" spans="1:22">
      <c r="A337" t="s">
        <v>185</v>
      </c>
      <c r="B337" s="1" t="s">
        <v>387</v>
      </c>
      <c r="C337">
        <v>5</v>
      </c>
      <c r="D337" t="s">
        <v>406</v>
      </c>
      <c r="F337" t="n">
        <v>183.75</v>
      </c>
      <c r="G337" s="4">
        <v>43423</v>
      </c>
      <c r="H337" s="4">
        <v>43433</v>
      </c>
      <c r="I337">
        <f t="shared" si="40"/>
        <v>10</v>
      </c>
      <c r="J337">
        <f t="shared" si="41"/>
        <v>0</v>
      </c>
      <c r="K337" t="n">
        <v>4.0</v>
      </c>
      <c r="L337" t="n">
        <v>0.38019999861717224</v>
      </c>
      <c r="M337">
        <f t="shared" si="42"/>
        <v>0</v>
      </c>
      <c r="N337">
        <f t="shared" si="43"/>
        <v>0</v>
      </c>
      <c r="O337">
        <f t="shared" si="44"/>
        <v>0</v>
      </c>
      <c r="P337">
        <f t="shared" si="45"/>
        <v>0</v>
      </c>
      <c r="Q337">
        <f t="shared" si="46"/>
        <v>0</v>
      </c>
      <c r="R337">
        <f t="shared" si="47"/>
        <v>0</v>
      </c>
      <c r="V337">
        <f>VLOOKUP(A337,'MARGIN REQUIREMNT'!$A$3:$M$210,13,0)</f>
        <v>0.94094999999999995</v>
      </c>
    </row>
    <row r="338" spans="1:22">
      <c r="A338" t="s">
        <v>185</v>
      </c>
      <c r="B338" s="1" t="s">
        <v>387</v>
      </c>
      <c r="C338">
        <v>5</v>
      </c>
      <c r="D338" t="s">
        <v>407</v>
      </c>
      <c r="F338" t="n">
        <v>183.75</v>
      </c>
      <c r="G338" s="4">
        <v>43423</v>
      </c>
      <c r="H338" s="4">
        <v>43433</v>
      </c>
      <c r="I338">
        <f t="shared" si="40"/>
        <v>10</v>
      </c>
      <c r="J338">
        <f t="shared" si="41"/>
        <v>0</v>
      </c>
      <c r="K338" t="n">
        <v>5.5</v>
      </c>
      <c r="L338" t="n">
        <v>0.4415999948978424</v>
      </c>
      <c r="M338">
        <f t="shared" si="42"/>
        <v>0</v>
      </c>
      <c r="N338">
        <f t="shared" si="43"/>
        <v>0</v>
      </c>
      <c r="O338">
        <f t="shared" si="44"/>
        <v>0</v>
      </c>
      <c r="P338">
        <f t="shared" si="45"/>
        <v>0</v>
      </c>
      <c r="Q338">
        <f t="shared" si="46"/>
        <v>0</v>
      </c>
      <c r="R338">
        <f t="shared" si="47"/>
        <v>0</v>
      </c>
      <c r="V338">
        <f>VLOOKUP(A338,'MARGIN REQUIREMNT'!$A$3:$M$210,13,0)</f>
        <v>0.94094999999999995</v>
      </c>
    </row>
    <row r="339" spans="1:22">
      <c r="A339" t="s">
        <v>186</v>
      </c>
      <c r="B339" s="1" t="s">
        <v>341</v>
      </c>
      <c r="C339">
        <v>5</v>
      </c>
      <c r="D339" t="s">
        <v>406</v>
      </c>
      <c r="F339" t="n">
        <v>99.94999694824219</v>
      </c>
      <c r="G339" s="4">
        <v>43423</v>
      </c>
      <c r="H339" s="4">
        <v>43433</v>
      </c>
      <c r="I339">
        <f t="shared" si="40"/>
        <v>10</v>
      </c>
      <c r="J339">
        <f t="shared" si="41"/>
        <v>0</v>
      </c>
      <c r="K339" t="n">
        <v>2.6500000953674316</v>
      </c>
      <c r="L339" t="n">
        <v>0.40779998898506165</v>
      </c>
      <c r="M339">
        <f t="shared" si="42"/>
        <v>0</v>
      </c>
      <c r="N339">
        <f t="shared" si="43"/>
        <v>0</v>
      </c>
      <c r="O339">
        <f t="shared" si="44"/>
        <v>0</v>
      </c>
      <c r="P339">
        <f t="shared" si="45"/>
        <v>0</v>
      </c>
      <c r="Q339">
        <f t="shared" si="46"/>
        <v>0</v>
      </c>
      <c r="R339">
        <f t="shared" si="47"/>
        <v>0</v>
      </c>
      <c r="V339">
        <f>VLOOKUP(A339,'MARGIN REQUIREMNT'!$A$3:$M$210,13,0)</f>
        <v>0.50324999999999998</v>
      </c>
    </row>
    <row r="340" spans="1:22">
      <c r="A340" t="s">
        <v>186</v>
      </c>
      <c r="B340" s="1" t="s">
        <v>341</v>
      </c>
      <c r="C340">
        <v>5</v>
      </c>
      <c r="D340" t="s">
        <v>407</v>
      </c>
      <c r="F340" t="n">
        <v>99.94999694824219</v>
      </c>
      <c r="G340" s="4">
        <v>43423</v>
      </c>
      <c r="H340" s="4">
        <v>43433</v>
      </c>
      <c r="I340">
        <f t="shared" si="40"/>
        <v>10</v>
      </c>
      <c r="J340">
        <f t="shared" si="41"/>
        <v>0</v>
      </c>
      <c r="K340" t="n">
        <v>2.450000047683716</v>
      </c>
      <c r="L340" t="n">
        <v>0.40720000863075256</v>
      </c>
      <c r="M340">
        <f t="shared" si="42"/>
        <v>0</v>
      </c>
      <c r="N340">
        <f t="shared" si="43"/>
        <v>0</v>
      </c>
      <c r="O340">
        <f t="shared" si="44"/>
        <v>0</v>
      </c>
      <c r="P340">
        <f t="shared" si="45"/>
        <v>0</v>
      </c>
      <c r="Q340">
        <f t="shared" si="46"/>
        <v>0</v>
      </c>
      <c r="R340">
        <f t="shared" si="47"/>
        <v>0</v>
      </c>
      <c r="V340">
        <f>VLOOKUP(A340,'MARGIN REQUIREMNT'!$A$3:$M$210,13,0)</f>
        <v>0.50324999999999998</v>
      </c>
    </row>
    <row r="341" spans="1:22">
      <c r="A341" t="s">
        <v>187</v>
      </c>
      <c r="B341" s="1" t="s">
        <v>342</v>
      </c>
      <c r="C341">
        <v>1</v>
      </c>
      <c r="D341" t="s">
        <v>406</v>
      </c>
      <c r="F341" t="n">
        <v>78.0999984741211</v>
      </c>
      <c r="G341" s="4">
        <v>43423</v>
      </c>
      <c r="H341" s="4">
        <v>43433</v>
      </c>
      <c r="I341">
        <f t="shared" si="40"/>
        <v>10</v>
      </c>
      <c r="J341">
        <f t="shared" si="41"/>
        <v>0</v>
      </c>
      <c r="K341" t="n">
        <v>2.5999999046325684</v>
      </c>
      <c r="L341" t="n">
        <v>0.3885999917984009</v>
      </c>
      <c r="M341">
        <f t="shared" si="42"/>
        <v>0</v>
      </c>
      <c r="N341">
        <f t="shared" si="43"/>
        <v>0</v>
      </c>
      <c r="O341">
        <f t="shared" si="44"/>
        <v>0</v>
      </c>
      <c r="P341">
        <f t="shared" si="45"/>
        <v>0</v>
      </c>
      <c r="Q341">
        <f t="shared" si="46"/>
        <v>0</v>
      </c>
      <c r="R341">
        <f t="shared" si="47"/>
        <v>0</v>
      </c>
      <c r="V341">
        <f>VLOOKUP(A341,'MARGIN REQUIREMNT'!$A$3:$M$210,13,0)</f>
        <v>0.42262499999999997</v>
      </c>
    </row>
    <row r="342" spans="1:22">
      <c r="A342" t="s">
        <v>187</v>
      </c>
      <c r="B342" s="1" t="s">
        <v>342</v>
      </c>
      <c r="C342">
        <v>1</v>
      </c>
      <c r="D342" t="s">
        <v>407</v>
      </c>
      <c r="F342" t="n">
        <v>78.0999984741211</v>
      </c>
      <c r="G342" s="4">
        <v>43423</v>
      </c>
      <c r="H342" s="4">
        <v>43433</v>
      </c>
      <c r="I342">
        <f t="shared" si="40"/>
        <v>10</v>
      </c>
      <c r="J342">
        <f t="shared" si="41"/>
        <v>0</v>
      </c>
      <c r="K342" t="n">
        <v>2.0</v>
      </c>
      <c r="L342" t="n">
        <v>0.5347999930381775</v>
      </c>
      <c r="M342">
        <f t="shared" si="42"/>
        <v>0</v>
      </c>
      <c r="N342">
        <f t="shared" si="43"/>
        <v>0</v>
      </c>
      <c r="O342">
        <f t="shared" si="44"/>
        <v>0</v>
      </c>
      <c r="P342">
        <f t="shared" si="45"/>
        <v>0</v>
      </c>
      <c r="Q342">
        <f t="shared" si="46"/>
        <v>0</v>
      </c>
      <c r="R342">
        <f t="shared" si="47"/>
        <v>0</v>
      </c>
      <c r="V342">
        <f>VLOOKUP(A342,'MARGIN REQUIREMNT'!$A$3:$M$210,13,0)</f>
        <v>0.42262499999999997</v>
      </c>
    </row>
    <row r="343" spans="1:22">
      <c r="A343" t="s">
        <v>188</v>
      </c>
      <c r="B343" s="1" t="s">
        <v>343</v>
      </c>
      <c r="C343">
        <v>10</v>
      </c>
      <c r="D343" t="s">
        <v>406</v>
      </c>
      <c r="F343" t="n">
        <v>563.25</v>
      </c>
      <c r="G343" s="4">
        <v>43423</v>
      </c>
      <c r="H343" s="4">
        <v>43433</v>
      </c>
      <c r="I343">
        <f t="shared" si="40"/>
        <v>10</v>
      </c>
      <c r="J343">
        <f t="shared" si="41"/>
        <v>0</v>
      </c>
      <c r="K343" t="n">
        <v>4.900000095367432</v>
      </c>
      <c r="L343" t="n">
        <v>0.304500013589859</v>
      </c>
      <c r="M343">
        <f t="shared" si="42"/>
        <v>0</v>
      </c>
      <c r="N343">
        <f t="shared" si="43"/>
        <v>0</v>
      </c>
      <c r="O343">
        <f t="shared" si="44"/>
        <v>0</v>
      </c>
      <c r="P343">
        <f t="shared" si="45"/>
        <v>0</v>
      </c>
      <c r="Q343">
        <f t="shared" si="46"/>
        <v>0</v>
      </c>
      <c r="R343">
        <f t="shared" si="47"/>
        <v>0</v>
      </c>
      <c r="V343">
        <f>VLOOKUP(A343,'MARGIN REQUIREMNT'!$A$3:$M$210,13,0)</f>
        <v>2.8160937794533458</v>
      </c>
    </row>
    <row r="344" spans="1:22">
      <c r="A344" t="s">
        <v>188</v>
      </c>
      <c r="B344" s="1" t="s">
        <v>343</v>
      </c>
      <c r="C344">
        <v>10</v>
      </c>
      <c r="D344" t="s">
        <v>407</v>
      </c>
      <c r="F344" t="n">
        <v>563.25</v>
      </c>
      <c r="G344" s="4">
        <v>43423</v>
      </c>
      <c r="H344" s="4">
        <v>43433</v>
      </c>
      <c r="I344">
        <f t="shared" si="40"/>
        <v>10</v>
      </c>
      <c r="J344">
        <f t="shared" si="41"/>
        <v>0</v>
      </c>
      <c r="K344" t="n">
        <v>20.450000762939453</v>
      </c>
      <c r="L344" t="n">
        <v>0.30869999527931213</v>
      </c>
      <c r="M344">
        <f t="shared" si="42"/>
        <v>0</v>
      </c>
      <c r="N344">
        <f t="shared" si="43"/>
        <v>0</v>
      </c>
      <c r="O344">
        <f t="shared" si="44"/>
        <v>0</v>
      </c>
      <c r="P344">
        <f t="shared" si="45"/>
        <v>0</v>
      </c>
      <c r="Q344">
        <f t="shared" si="46"/>
        <v>0</v>
      </c>
      <c r="R344">
        <f t="shared" si="47"/>
        <v>0</v>
      </c>
      <c r="V344">
        <f>VLOOKUP(A344,'MARGIN REQUIREMNT'!$A$3:$M$210,13,0)</f>
        <v>2.8160937794533458</v>
      </c>
    </row>
    <row r="345" spans="1:22">
      <c r="A345" t="s">
        <v>189</v>
      </c>
      <c r="B345" s="1" t="s">
        <v>344</v>
      </c>
      <c r="C345">
        <v>50</v>
      </c>
      <c r="D345" t="s">
        <v>406</v>
      </c>
      <c r="F345" t="n">
        <v>1880.0</v>
      </c>
      <c r="G345" s="4">
        <v>43423</v>
      </c>
      <c r="H345" s="4">
        <v>43433</v>
      </c>
      <c r="I345">
        <f t="shared" si="40"/>
        <v>10</v>
      </c>
      <c r="J345">
        <f t="shared" si="41"/>
        <v>0</v>
      </c>
      <c r="K345" t="n">
        <v>23.200000762939453</v>
      </c>
      <c r="L345" t="n">
        <v>0.2540999948978424</v>
      </c>
      <c r="M345">
        <f t="shared" si="42"/>
        <v>0</v>
      </c>
      <c r="N345">
        <f t="shared" si="43"/>
        <v>0</v>
      </c>
      <c r="O345">
        <f t="shared" si="44"/>
        <v>0</v>
      </c>
      <c r="P345">
        <f t="shared" si="45"/>
        <v>0</v>
      </c>
      <c r="Q345">
        <f t="shared" si="46"/>
        <v>0</v>
      </c>
      <c r="R345">
        <f t="shared" si="47"/>
        <v>0</v>
      </c>
      <c r="V345">
        <f>VLOOKUP(A345,'MARGIN REQUIREMNT'!$A$3:$M$210,13,0)</f>
        <v>9.37941</v>
      </c>
    </row>
    <row r="346" spans="1:22">
      <c r="A346" t="s">
        <v>189</v>
      </c>
      <c r="B346" s="1" t="s">
        <v>344</v>
      </c>
      <c r="C346">
        <v>50</v>
      </c>
      <c r="D346" t="s">
        <v>407</v>
      </c>
      <c r="F346" t="n">
        <v>1880.0</v>
      </c>
      <c r="G346" s="4">
        <v>43423</v>
      </c>
      <c r="H346" s="4">
        <v>43433</v>
      </c>
      <c r="I346">
        <f t="shared" si="40"/>
        <v>10</v>
      </c>
      <c r="J346">
        <f t="shared" si="41"/>
        <v>0</v>
      </c>
      <c r="K346" t="n">
        <v>38.0</v>
      </c>
      <c r="L346" t="n">
        <v>0.25129997730255127</v>
      </c>
      <c r="M346">
        <f t="shared" si="42"/>
        <v>0</v>
      </c>
      <c r="N346">
        <f t="shared" si="43"/>
        <v>0</v>
      </c>
      <c r="O346">
        <f t="shared" si="44"/>
        <v>0</v>
      </c>
      <c r="P346">
        <f t="shared" si="45"/>
        <v>0</v>
      </c>
      <c r="Q346">
        <f t="shared" si="46"/>
        <v>0</v>
      </c>
      <c r="R346">
        <f t="shared" si="47"/>
        <v>0</v>
      </c>
      <c r="V346">
        <f>VLOOKUP(A346,'MARGIN REQUIREMNT'!$A$3:$M$210,13,0)</f>
        <v>9.37941</v>
      </c>
    </row>
    <row r="347" spans="1:22">
      <c r="A347" t="s">
        <v>190</v>
      </c>
      <c r="B347" s="1" t="s">
        <v>345</v>
      </c>
      <c r="C347">
        <v>20</v>
      </c>
      <c r="D347" t="s">
        <v>406</v>
      </c>
      <c r="F347" t="n">
        <v>711.5999755859375</v>
      </c>
      <c r="G347" s="4">
        <v>43423</v>
      </c>
      <c r="H347" s="4">
        <v>43433</v>
      </c>
      <c r="I347">
        <f t="shared" si="40"/>
        <v>10</v>
      </c>
      <c r="J347">
        <f t="shared" si="41"/>
        <v>0</v>
      </c>
      <c r="K347" t="n">
        <v>4.449999809265137</v>
      </c>
      <c r="L347" t="n">
        <v>0.3084999918937683</v>
      </c>
      <c r="M347">
        <f t="shared" si="42"/>
        <v>0</v>
      </c>
      <c r="N347">
        <f t="shared" si="43"/>
        <v>0</v>
      </c>
      <c r="O347">
        <f t="shared" si="44"/>
        <v>0</v>
      </c>
      <c r="P347">
        <f t="shared" si="45"/>
        <v>0</v>
      </c>
      <c r="Q347">
        <f t="shared" si="46"/>
        <v>0</v>
      </c>
      <c r="R347">
        <f t="shared" si="47"/>
        <v>0</v>
      </c>
      <c r="V347">
        <f>VLOOKUP(A347,'MARGIN REQUIREMNT'!$A$3:$M$210,13,0)</f>
        <v>3.3897750000000002</v>
      </c>
    </row>
    <row r="348" spans="1:22">
      <c r="A348" t="s">
        <v>190</v>
      </c>
      <c r="B348" s="1" t="s">
        <v>345</v>
      </c>
      <c r="C348">
        <v>20</v>
      </c>
      <c r="D348" t="s">
        <v>407</v>
      </c>
      <c r="F348" t="n">
        <v>711.5999755859375</v>
      </c>
      <c r="G348" s="4">
        <v>43423</v>
      </c>
      <c r="H348" s="4">
        <v>43433</v>
      </c>
      <c r="I348">
        <f t="shared" si="40"/>
        <v>10</v>
      </c>
      <c r="J348">
        <f t="shared" si="41"/>
        <v>0</v>
      </c>
      <c r="K348" t="n">
        <v>30.75</v>
      </c>
      <c r="L348" t="n">
        <v>0.3149999976158142</v>
      </c>
      <c r="M348">
        <f t="shared" si="42"/>
        <v>0</v>
      </c>
      <c r="N348">
        <f t="shared" si="43"/>
        <v>0</v>
      </c>
      <c r="O348">
        <f t="shared" si="44"/>
        <v>0</v>
      </c>
      <c r="P348">
        <f t="shared" si="45"/>
        <v>0</v>
      </c>
      <c r="Q348">
        <f t="shared" si="46"/>
        <v>0</v>
      </c>
      <c r="R348">
        <f t="shared" si="47"/>
        <v>0</v>
      </c>
      <c r="V348">
        <f>VLOOKUP(A348,'MARGIN REQUIREMNT'!$A$3:$M$210,13,0)</f>
        <v>3.3897750000000002</v>
      </c>
    </row>
    <row r="349" spans="1:22">
      <c r="A349" t="s">
        <v>191</v>
      </c>
      <c r="B349" s="1" t="s">
        <v>346</v>
      </c>
      <c r="C349">
        <v>20</v>
      </c>
      <c r="D349" t="s">
        <v>406</v>
      </c>
      <c r="F349" t="n">
        <v>917.2999877929688</v>
      </c>
      <c r="G349" s="4">
        <v>43423</v>
      </c>
      <c r="H349" s="4">
        <v>43433</v>
      </c>
      <c r="I349">
        <f t="shared" si="40"/>
        <v>10</v>
      </c>
      <c r="J349">
        <f t="shared" si="41"/>
        <v>0</v>
      </c>
      <c r="K349" t="n">
        <v>16.049999237060547</v>
      </c>
      <c r="L349" t="n">
        <v>0.2865000069141388</v>
      </c>
      <c r="M349">
        <f t="shared" si="42"/>
        <v>0</v>
      </c>
      <c r="N349">
        <f t="shared" si="43"/>
        <v>0</v>
      </c>
      <c r="O349">
        <f t="shared" si="44"/>
        <v>0</v>
      </c>
      <c r="P349">
        <f t="shared" si="45"/>
        <v>0</v>
      </c>
      <c r="Q349">
        <f t="shared" si="46"/>
        <v>0</v>
      </c>
      <c r="R349">
        <f t="shared" si="47"/>
        <v>0</v>
      </c>
      <c r="V349">
        <f>VLOOKUP(A349,'MARGIN REQUIREMNT'!$A$3:$M$210,13,0)</f>
        <v>4.2675200000000002</v>
      </c>
    </row>
    <row r="350" spans="1:22">
      <c r="A350" t="s">
        <v>191</v>
      </c>
      <c r="B350" s="1" t="s">
        <v>346</v>
      </c>
      <c r="C350">
        <v>20</v>
      </c>
      <c r="D350" t="s">
        <v>407</v>
      </c>
      <c r="F350" t="n">
        <v>917.2999877929688</v>
      </c>
      <c r="G350" s="4">
        <v>43423</v>
      </c>
      <c r="H350" s="4">
        <v>43433</v>
      </c>
      <c r="I350">
        <f t="shared" si="40"/>
        <v>10</v>
      </c>
      <c r="J350">
        <f t="shared" si="41"/>
        <v>0</v>
      </c>
      <c r="K350" t="n">
        <v>18.0</v>
      </c>
      <c r="L350" t="n">
        <v>0.3154999911785126</v>
      </c>
      <c r="M350">
        <f t="shared" si="42"/>
        <v>0</v>
      </c>
      <c r="N350">
        <f t="shared" si="43"/>
        <v>0</v>
      </c>
      <c r="O350">
        <f t="shared" si="44"/>
        <v>0</v>
      </c>
      <c r="P350">
        <f t="shared" si="45"/>
        <v>0</v>
      </c>
      <c r="Q350">
        <f t="shared" si="46"/>
        <v>0</v>
      </c>
      <c r="R350">
        <f t="shared" si="47"/>
        <v>0</v>
      </c>
      <c r="V350">
        <f>VLOOKUP(A350,'MARGIN REQUIREMNT'!$A$3:$M$210,13,0)</f>
        <v>4.2675200000000002</v>
      </c>
    </row>
    <row r="351" spans="1:22">
      <c r="A351" t="s">
        <v>193</v>
      </c>
      <c r="B351" s="1" t="s">
        <v>267</v>
      </c>
      <c r="C351">
        <v>5</v>
      </c>
      <c r="D351" t="s">
        <v>406</v>
      </c>
      <c r="F351" t="n">
        <v>258.5</v>
      </c>
      <c r="G351" s="4">
        <v>43423</v>
      </c>
      <c r="H351" s="4">
        <v>43433</v>
      </c>
      <c r="I351">
        <f t="shared" si="40"/>
        <v>10</v>
      </c>
      <c r="J351">
        <f t="shared" si="41"/>
        <v>0</v>
      </c>
      <c r="K351" t="n">
        <v>5.0</v>
      </c>
      <c r="L351" t="n">
        <v>0.33410000801086426</v>
      </c>
      <c r="M351">
        <f t="shared" si="42"/>
        <v>0</v>
      </c>
      <c r="N351">
        <f t="shared" si="43"/>
        <v>0</v>
      </c>
      <c r="O351">
        <f t="shared" si="44"/>
        <v>0</v>
      </c>
      <c r="P351">
        <f t="shared" si="45"/>
        <v>0</v>
      </c>
      <c r="Q351">
        <f t="shared" si="46"/>
        <v>0</v>
      </c>
      <c r="R351">
        <f t="shared" si="47"/>
        <v>0</v>
      </c>
      <c r="V351">
        <f>VLOOKUP(A351,'MARGIN REQUIREMNT'!$A$3:$M$210,13,0)</f>
        <v>1.4644499999999998</v>
      </c>
    </row>
    <row r="352" spans="1:22">
      <c r="A352" t="s">
        <v>193</v>
      </c>
      <c r="B352" s="1" t="s">
        <v>267</v>
      </c>
      <c r="C352">
        <v>5</v>
      </c>
      <c r="D352" t="s">
        <v>407</v>
      </c>
      <c r="F352" t="n">
        <v>258.5</v>
      </c>
      <c r="G352" s="4">
        <v>43423</v>
      </c>
      <c r="H352" s="4">
        <v>43433</v>
      </c>
      <c r="I352">
        <f t="shared" si="40"/>
        <v>10</v>
      </c>
      <c r="J352">
        <f t="shared" si="41"/>
        <v>0</v>
      </c>
      <c r="K352" t="n">
        <v>7.0</v>
      </c>
      <c r="L352" t="n">
        <v>0.40459999442100525</v>
      </c>
      <c r="M352">
        <f t="shared" si="42"/>
        <v>0</v>
      </c>
      <c r="N352">
        <f t="shared" si="43"/>
        <v>0</v>
      </c>
      <c r="O352">
        <f t="shared" si="44"/>
        <v>0</v>
      </c>
      <c r="P352">
        <f t="shared" si="45"/>
        <v>0</v>
      </c>
      <c r="Q352">
        <f t="shared" si="46"/>
        <v>0</v>
      </c>
      <c r="R352">
        <f t="shared" si="47"/>
        <v>0</v>
      </c>
      <c r="V352">
        <f>VLOOKUP(A352,'MARGIN REQUIREMNT'!$A$3:$M$210,13,0)</f>
        <v>1.4644499999999998</v>
      </c>
    </row>
    <row r="353" spans="1:22">
      <c r="A353" t="s">
        <v>194</v>
      </c>
      <c r="B353" s="1" t="s">
        <v>347</v>
      </c>
      <c r="C353">
        <v>1</v>
      </c>
      <c r="D353" t="s">
        <v>406</v>
      </c>
      <c r="F353" t="n">
        <v>36.70000076293945</v>
      </c>
      <c r="G353" s="4">
        <v>43423</v>
      </c>
      <c r="H353" s="4">
        <v>43433</v>
      </c>
      <c r="I353">
        <f t="shared" si="40"/>
        <v>10</v>
      </c>
      <c r="J353">
        <f t="shared" si="41"/>
        <v>0</v>
      </c>
      <c r="K353" t="n">
        <v>1.0499999523162842</v>
      </c>
      <c r="L353" t="n">
        <v>0.49950000643730164</v>
      </c>
      <c r="M353">
        <f t="shared" si="42"/>
        <v>0</v>
      </c>
      <c r="N353">
        <f t="shared" si="43"/>
        <v>0</v>
      </c>
      <c r="O353">
        <f t="shared" si="44"/>
        <v>0</v>
      </c>
      <c r="P353">
        <f t="shared" si="45"/>
        <v>0</v>
      </c>
      <c r="Q353">
        <f t="shared" si="46"/>
        <v>0</v>
      </c>
      <c r="R353">
        <f t="shared" si="47"/>
        <v>0</v>
      </c>
      <c r="V353">
        <f>VLOOKUP(A353,'MARGIN REQUIREMNT'!$A$3:$M$210,13,0)</f>
        <v>0.18704999999999999</v>
      </c>
    </row>
    <row r="354" spans="1:22">
      <c r="A354" t="s">
        <v>194</v>
      </c>
      <c r="B354" s="1" t="s">
        <v>347</v>
      </c>
      <c r="C354">
        <v>1</v>
      </c>
      <c r="D354" t="s">
        <v>407</v>
      </c>
      <c r="F354" t="n">
        <v>36.70000076293945</v>
      </c>
      <c r="G354" s="4">
        <v>43423</v>
      </c>
      <c r="H354" s="4">
        <v>43433</v>
      </c>
      <c r="I354">
        <f t="shared" si="40"/>
        <v>10</v>
      </c>
      <c r="J354">
        <f t="shared" si="41"/>
        <v>0</v>
      </c>
      <c r="K354" t="n">
        <v>1.5</v>
      </c>
      <c r="L354" t="n">
        <v>0.6043999791145325</v>
      </c>
      <c r="M354">
        <f t="shared" si="42"/>
        <v>0</v>
      </c>
      <c r="N354">
        <f t="shared" si="43"/>
        <v>0</v>
      </c>
      <c r="O354">
        <f t="shared" si="44"/>
        <v>0</v>
      </c>
      <c r="P354">
        <f t="shared" si="45"/>
        <v>0</v>
      </c>
      <c r="Q354">
        <f t="shared" si="46"/>
        <v>0</v>
      </c>
      <c r="R354">
        <f t="shared" si="47"/>
        <v>0</v>
      </c>
      <c r="V354">
        <f>VLOOKUP(A354,'MARGIN REQUIREMNT'!$A$3:$M$210,13,0)</f>
        <v>0.18704999999999999</v>
      </c>
    </row>
    <row r="355" spans="1:22">
      <c r="A355" t="s">
        <v>195</v>
      </c>
      <c r="B355" s="1" t="s">
        <v>337</v>
      </c>
      <c r="C355">
        <v>10</v>
      </c>
      <c r="D355" t="s">
        <v>406</v>
      </c>
      <c r="F355" t="n">
        <v>537.0</v>
      </c>
      <c r="G355" s="4">
        <v>43423</v>
      </c>
      <c r="H355" s="4">
        <v>43433</v>
      </c>
      <c r="I355">
        <f t="shared" si="40"/>
        <v>10</v>
      </c>
      <c r="J355">
        <f t="shared" si="41"/>
        <v>0</v>
      </c>
      <c r="K355" t="n">
        <v>3.799999952316284</v>
      </c>
      <c r="L355" t="n">
        <v>0.3261999785900116</v>
      </c>
      <c r="M355">
        <f t="shared" si="42"/>
        <v>0</v>
      </c>
      <c r="N355">
        <f t="shared" si="43"/>
        <v>0</v>
      </c>
      <c r="O355">
        <f t="shared" si="44"/>
        <v>0</v>
      </c>
      <c r="P355">
        <f t="shared" si="45"/>
        <v>0</v>
      </c>
      <c r="Q355">
        <f t="shared" si="46"/>
        <v>0</v>
      </c>
      <c r="R355">
        <f t="shared" si="47"/>
        <v>0</v>
      </c>
      <c r="V355">
        <f>VLOOKUP(A355,'MARGIN REQUIREMNT'!$A$3:$M$210,13,0)</f>
        <v>2.7145499999999996</v>
      </c>
    </row>
    <row r="356" spans="1:22">
      <c r="A356" t="s">
        <v>195</v>
      </c>
      <c r="B356" s="1" t="s">
        <v>337</v>
      </c>
      <c r="C356">
        <v>10</v>
      </c>
      <c r="D356" t="s">
        <v>407</v>
      </c>
      <c r="F356" t="n">
        <v>537.0</v>
      </c>
      <c r="G356" s="4">
        <v>43423</v>
      </c>
      <c r="H356" s="4">
        <v>43433</v>
      </c>
      <c r="I356">
        <f t="shared" si="40"/>
        <v>10</v>
      </c>
      <c r="J356">
        <f t="shared" si="41"/>
        <v>0</v>
      </c>
      <c r="K356" t="n">
        <v>25.5</v>
      </c>
      <c r="L356" t="n">
        <v>0.33900001645088196</v>
      </c>
      <c r="M356">
        <f t="shared" si="42"/>
        <v>0</v>
      </c>
      <c r="N356">
        <f t="shared" si="43"/>
        <v>0</v>
      </c>
      <c r="O356">
        <f t="shared" si="44"/>
        <v>0</v>
      </c>
      <c r="P356">
        <f t="shared" si="45"/>
        <v>0</v>
      </c>
      <c r="Q356">
        <f t="shared" si="46"/>
        <v>0</v>
      </c>
      <c r="R356">
        <f t="shared" si="47"/>
        <v>0</v>
      </c>
      <c r="V356">
        <f>VLOOKUP(A356,'MARGIN REQUIREMNT'!$A$3:$M$210,13,0)</f>
        <v>2.7145499999999996</v>
      </c>
    </row>
    <row r="357" spans="1:22">
      <c r="A357" t="s">
        <v>196</v>
      </c>
      <c r="B357" s="1" t="s">
        <v>338</v>
      </c>
      <c r="C357">
        <v>20</v>
      </c>
      <c r="D357" t="s">
        <v>406</v>
      </c>
      <c r="F357" t="n">
        <v>1297.0</v>
      </c>
      <c r="G357" s="4">
        <v>43423</v>
      </c>
      <c r="H357" s="4">
        <v>43433</v>
      </c>
      <c r="I357">
        <f t="shared" si="40"/>
        <v>10</v>
      </c>
      <c r="J357">
        <f t="shared" si="41"/>
        <v>0</v>
      </c>
      <c r="K357" t="n">
        <v>17.5</v>
      </c>
      <c r="L357" t="n">
        <v>0.3199999928474426</v>
      </c>
      <c r="M357">
        <f t="shared" si="42"/>
        <v>0</v>
      </c>
      <c r="N357">
        <f t="shared" si="43"/>
        <v>0</v>
      </c>
      <c r="O357">
        <f t="shared" si="44"/>
        <v>0</v>
      </c>
      <c r="P357">
        <f t="shared" si="45"/>
        <v>0</v>
      </c>
      <c r="Q357">
        <f t="shared" si="46"/>
        <v>0</v>
      </c>
      <c r="R357">
        <f t="shared" si="47"/>
        <v>0</v>
      </c>
      <c r="V357">
        <f>VLOOKUP(A357,'MARGIN REQUIREMNT'!$A$3:$M$210,13,0)</f>
        <v>6.1679999999999993</v>
      </c>
    </row>
    <row r="358" spans="1:22">
      <c r="A358" t="s">
        <v>196</v>
      </c>
      <c r="B358" s="1" t="s">
        <v>338</v>
      </c>
      <c r="C358">
        <v>20</v>
      </c>
      <c r="D358" t="s">
        <v>407</v>
      </c>
      <c r="F358" t="n">
        <v>1297.0</v>
      </c>
      <c r="G358" s="4">
        <v>43423</v>
      </c>
      <c r="H358" s="4">
        <v>43433</v>
      </c>
      <c r="I358">
        <f t="shared" si="40"/>
        <v>10</v>
      </c>
      <c r="J358">
        <f t="shared" si="41"/>
        <v>0</v>
      </c>
      <c r="K358" t="n">
        <v>46.0</v>
      </c>
      <c r="L358" t="n">
        <v>0.43060001730918884</v>
      </c>
      <c r="M358">
        <f t="shared" si="42"/>
        <v>0</v>
      </c>
      <c r="N358">
        <f t="shared" si="43"/>
        <v>0</v>
      </c>
      <c r="O358">
        <f t="shared" si="44"/>
        <v>0</v>
      </c>
      <c r="P358">
        <f t="shared" si="45"/>
        <v>0</v>
      </c>
      <c r="Q358">
        <f t="shared" si="46"/>
        <v>0</v>
      </c>
      <c r="R358">
        <f t="shared" si="47"/>
        <v>0</v>
      </c>
      <c r="V358">
        <f>VLOOKUP(A358,'MARGIN REQUIREMNT'!$A$3:$M$210,13,0)</f>
        <v>6.1679999999999993</v>
      </c>
    </row>
    <row r="359" spans="1:22">
      <c r="A359" t="s">
        <v>197</v>
      </c>
      <c r="B359" s="1" t="s">
        <v>339</v>
      </c>
      <c r="C359">
        <v>5</v>
      </c>
      <c r="D359" t="s">
        <v>406</v>
      </c>
      <c r="F359" t="n">
        <v>215.5</v>
      </c>
      <c r="G359" s="4">
        <v>43423</v>
      </c>
      <c r="H359" s="4">
        <v>43433</v>
      </c>
      <c r="I359">
        <f t="shared" si="40"/>
        <v>10</v>
      </c>
      <c r="J359">
        <f t="shared" si="41"/>
        <v>0</v>
      </c>
      <c r="K359" t="n">
        <v>2.0999999046325684</v>
      </c>
      <c r="L359" t="n">
        <v>0.49950000643730164</v>
      </c>
      <c r="M359">
        <f t="shared" si="42"/>
        <v>0</v>
      </c>
      <c r="N359">
        <f t="shared" si="43"/>
        <v>0</v>
      </c>
      <c r="O359">
        <f t="shared" si="44"/>
        <v>0</v>
      </c>
      <c r="P359">
        <f t="shared" si="45"/>
        <v>0</v>
      </c>
      <c r="Q359">
        <f t="shared" si="46"/>
        <v>0</v>
      </c>
      <c r="R359">
        <f t="shared" si="47"/>
        <v>0</v>
      </c>
      <c r="V359">
        <f>VLOOKUP(A359,'MARGIN REQUIREMNT'!$A$3:$M$210,13,0)</f>
        <v>1.6245749999999999</v>
      </c>
    </row>
    <row r="360" spans="1:22">
      <c r="A360" t="s">
        <v>197</v>
      </c>
      <c r="B360" s="1" t="s">
        <v>339</v>
      </c>
      <c r="C360">
        <v>5</v>
      </c>
      <c r="D360" t="s">
        <v>407</v>
      </c>
      <c r="F360" t="n">
        <v>215.5</v>
      </c>
      <c r="G360" s="4">
        <v>43423</v>
      </c>
      <c r="H360" s="4">
        <v>43433</v>
      </c>
      <c r="I360">
        <f t="shared" si="40"/>
        <v>10</v>
      </c>
      <c r="J360">
        <f t="shared" si="41"/>
        <v>0</v>
      </c>
      <c r="K360" t="n">
        <v>15.600000381469727</v>
      </c>
      <c r="L360" t="n">
        <v>0.455299973487854</v>
      </c>
      <c r="M360">
        <f t="shared" si="42"/>
        <v>0</v>
      </c>
      <c r="N360">
        <f t="shared" si="43"/>
        <v>0</v>
      </c>
      <c r="O360">
        <f t="shared" si="44"/>
        <v>0</v>
      </c>
      <c r="P360">
        <f t="shared" si="45"/>
        <v>0</v>
      </c>
      <c r="Q360">
        <f t="shared" si="46"/>
        <v>0</v>
      </c>
      <c r="R360">
        <f t="shared" si="47"/>
        <v>0</v>
      </c>
      <c r="V360">
        <f>VLOOKUP(A360,'MARGIN REQUIREMNT'!$A$3:$M$210,13,0)</f>
        <v>1.6245749999999999</v>
      </c>
    </row>
    <row r="361" spans="1:22">
      <c r="A361" t="s">
        <v>198</v>
      </c>
      <c r="B361" s="1" t="s">
        <v>340</v>
      </c>
      <c r="C361">
        <v>100</v>
      </c>
      <c r="D361" t="s">
        <v>406</v>
      </c>
      <c r="F361" t="n">
        <v>3966.25</v>
      </c>
      <c r="G361" s="4">
        <v>43423</v>
      </c>
      <c r="H361" s="4">
        <v>43433</v>
      </c>
      <c r="I361">
        <f t="shared" si="40"/>
        <v>10</v>
      </c>
      <c r="J361">
        <f t="shared" si="41"/>
        <v>0</v>
      </c>
      <c r="K361" t="n">
        <v>60.0</v>
      </c>
      <c r="L361" t="n">
        <v>0.28620001673698425</v>
      </c>
      <c r="M361">
        <f t="shared" si="42"/>
        <v>0</v>
      </c>
      <c r="N361">
        <f t="shared" si="43"/>
        <v>0</v>
      </c>
      <c r="O361">
        <f t="shared" si="44"/>
        <v>0</v>
      </c>
      <c r="P361">
        <f t="shared" si="45"/>
        <v>0</v>
      </c>
      <c r="Q361">
        <f t="shared" si="46"/>
        <v>0</v>
      </c>
      <c r="R361">
        <f t="shared" si="47"/>
        <v>0</v>
      </c>
      <c r="V361">
        <f>VLOOKUP(A361,'MARGIN REQUIREMNT'!$A$3:$M$210,13,0)</f>
        <v>18.257100000000001</v>
      </c>
    </row>
    <row r="362" spans="1:22">
      <c r="A362" t="s">
        <v>198</v>
      </c>
      <c r="B362" s="1" t="s">
        <v>340</v>
      </c>
      <c r="C362">
        <v>100</v>
      </c>
      <c r="D362" t="s">
        <v>407</v>
      </c>
      <c r="F362" t="n">
        <v>3966.25</v>
      </c>
      <c r="G362" s="4">
        <v>43423</v>
      </c>
      <c r="H362" s="4">
        <v>43433</v>
      </c>
      <c r="I362">
        <f t="shared" si="40"/>
        <v>10</v>
      </c>
      <c r="J362">
        <f t="shared" si="41"/>
        <v>0</v>
      </c>
      <c r="K362" t="n">
        <v>93.0</v>
      </c>
      <c r="L362" t="n">
        <v>0.3229999840259552</v>
      </c>
      <c r="M362">
        <f t="shared" si="42"/>
        <v>0</v>
      </c>
      <c r="N362">
        <f t="shared" si="43"/>
        <v>0</v>
      </c>
      <c r="O362">
        <f t="shared" si="44"/>
        <v>0</v>
      </c>
      <c r="P362">
        <f t="shared" si="45"/>
        <v>0</v>
      </c>
      <c r="Q362">
        <f t="shared" si="46"/>
        <v>0</v>
      </c>
      <c r="R362">
        <f t="shared" si="47"/>
        <v>0</v>
      </c>
      <c r="V362">
        <f>VLOOKUP(A362,'MARGIN REQUIREMNT'!$A$3:$M$210,13,0)</f>
        <v>18.257100000000001</v>
      </c>
    </row>
    <row r="363" spans="1:22">
      <c r="A363" t="s">
        <v>199</v>
      </c>
      <c r="B363" s="1" t="s">
        <v>336</v>
      </c>
      <c r="C363">
        <v>2.5</v>
      </c>
      <c r="D363" t="s">
        <v>406</v>
      </c>
      <c r="F363" t="n">
        <v>79.6500015258789</v>
      </c>
      <c r="G363" s="4">
        <v>43423</v>
      </c>
      <c r="H363" s="4">
        <v>43433</v>
      </c>
      <c r="I363">
        <f t="shared" si="40"/>
        <v>10</v>
      </c>
      <c r="J363">
        <f t="shared" si="41"/>
        <v>0</v>
      </c>
      <c r="K363" t="n">
        <v>1.100000023841858</v>
      </c>
      <c r="L363" t="n">
        <v>0.42820000648498535</v>
      </c>
      <c r="M363">
        <f t="shared" si="42"/>
        <v>0</v>
      </c>
      <c r="N363">
        <f t="shared" si="43"/>
        <v>0</v>
      </c>
      <c r="O363">
        <f t="shared" si="44"/>
        <v>0</v>
      </c>
      <c r="P363">
        <f t="shared" si="45"/>
        <v>0</v>
      </c>
      <c r="Q363">
        <f t="shared" si="46"/>
        <v>0</v>
      </c>
      <c r="R363">
        <f t="shared" si="47"/>
        <v>0</v>
      </c>
      <c r="V363">
        <f>VLOOKUP(A363,'MARGIN REQUIREMNT'!$A$3:$M$210,13,0)</f>
        <v>0.45840000000000003</v>
      </c>
    </row>
    <row r="364" spans="1:22">
      <c r="A364" t="s">
        <v>199</v>
      </c>
      <c r="B364" s="1" t="s">
        <v>336</v>
      </c>
      <c r="C364">
        <v>2.5</v>
      </c>
      <c r="D364" t="s">
        <v>407</v>
      </c>
      <c r="F364" t="n">
        <v>79.6500015258789</v>
      </c>
      <c r="G364" s="4">
        <v>43423</v>
      </c>
      <c r="H364" s="4">
        <v>43433</v>
      </c>
      <c r="I364">
        <f t="shared" si="40"/>
        <v>10</v>
      </c>
      <c r="J364">
        <f t="shared" si="41"/>
        <v>0</v>
      </c>
      <c r="K364" t="n">
        <v>3.950000047683716</v>
      </c>
      <c r="L364" t="n">
        <v>0.47279998660087585</v>
      </c>
      <c r="M364">
        <f t="shared" si="42"/>
        <v>0</v>
      </c>
      <c r="N364">
        <f t="shared" si="43"/>
        <v>0</v>
      </c>
      <c r="O364">
        <f t="shared" si="44"/>
        <v>0</v>
      </c>
      <c r="P364">
        <f t="shared" si="45"/>
        <v>0</v>
      </c>
      <c r="Q364">
        <f t="shared" si="46"/>
        <v>0</v>
      </c>
      <c r="R364">
        <f t="shared" si="47"/>
        <v>0</v>
      </c>
      <c r="V364">
        <f>VLOOKUP(A364,'MARGIN REQUIREMNT'!$A$3:$M$210,13,0)</f>
        <v>0.45840000000000003</v>
      </c>
    </row>
    <row r="365" spans="1:22">
      <c r="A365" t="s">
        <v>200</v>
      </c>
      <c r="B365" s="1" t="s">
        <v>268</v>
      </c>
      <c r="C365">
        <v>20</v>
      </c>
      <c r="D365" t="s">
        <v>406</v>
      </c>
      <c r="F365" t="n">
        <v>760.5</v>
      </c>
      <c r="G365" s="4">
        <v>43423</v>
      </c>
      <c r="H365" s="4">
        <v>43433</v>
      </c>
      <c r="I365">
        <f t="shared" si="40"/>
        <v>10</v>
      </c>
      <c r="J365">
        <f t="shared" si="41"/>
        <v>0</v>
      </c>
      <c r="K365" t="n">
        <v>7.849999904632568</v>
      </c>
      <c r="L365" t="n">
        <v>0.3130999803543091</v>
      </c>
      <c r="M365">
        <f t="shared" si="42"/>
        <v>0</v>
      </c>
      <c r="N365">
        <f t="shared" si="43"/>
        <v>0</v>
      </c>
      <c r="O365">
        <f t="shared" si="44"/>
        <v>0</v>
      </c>
      <c r="P365">
        <f t="shared" si="45"/>
        <v>0</v>
      </c>
      <c r="Q365">
        <f t="shared" si="46"/>
        <v>0</v>
      </c>
      <c r="R365">
        <f t="shared" si="47"/>
        <v>0</v>
      </c>
      <c r="V365">
        <f>VLOOKUP(A365,'MARGIN REQUIREMNT'!$A$3:$M$210,13,0)</f>
        <v>3.4875750000000001</v>
      </c>
    </row>
    <row r="366" spans="1:22">
      <c r="A366" t="s">
        <v>200</v>
      </c>
      <c r="B366" s="1" t="s">
        <v>268</v>
      </c>
      <c r="C366">
        <v>20</v>
      </c>
      <c r="D366" t="s">
        <v>407</v>
      </c>
      <c r="F366" t="n">
        <v>760.5</v>
      </c>
      <c r="G366" s="4">
        <v>43423</v>
      </c>
      <c r="H366" s="4">
        <v>43433</v>
      </c>
      <c r="I366">
        <f t="shared" si="40"/>
        <v>10</v>
      </c>
      <c r="J366">
        <f t="shared" si="41"/>
        <v>0</v>
      </c>
      <c r="K366" t="n">
        <v>26.700000762939453</v>
      </c>
      <c r="L366" t="n">
        <v>0.31129997968673706</v>
      </c>
      <c r="M366">
        <f t="shared" si="42"/>
        <v>0</v>
      </c>
      <c r="N366">
        <f t="shared" si="43"/>
        <v>0</v>
      </c>
      <c r="O366">
        <f t="shared" si="44"/>
        <v>0</v>
      </c>
      <c r="P366">
        <f t="shared" si="45"/>
        <v>0</v>
      </c>
      <c r="Q366">
        <f t="shared" si="46"/>
        <v>0</v>
      </c>
      <c r="R366">
        <f t="shared" si="47"/>
        <v>0</v>
      </c>
      <c r="V366">
        <f>VLOOKUP(A366,'MARGIN REQUIREMNT'!$A$3:$M$210,13,0)</f>
        <v>3.4875750000000001</v>
      </c>
    </row>
    <row r="367" spans="1:22">
      <c r="A367" t="s">
        <v>201</v>
      </c>
      <c r="B367" s="1" t="s">
        <v>335</v>
      </c>
      <c r="C367">
        <v>5</v>
      </c>
      <c r="D367" t="s">
        <v>406</v>
      </c>
      <c r="F367" t="n">
        <v>205.10000610351562</v>
      </c>
      <c r="G367" s="4">
        <v>43423</v>
      </c>
      <c r="H367" s="4">
        <v>43433</v>
      </c>
      <c r="I367">
        <f t="shared" si="40"/>
        <v>10</v>
      </c>
      <c r="J367">
        <f t="shared" si="41"/>
        <v>0</v>
      </c>
      <c r="K367" t="n">
        <v>2.8499999046325684</v>
      </c>
      <c r="L367" t="n">
        <v>0.3677999973297119</v>
      </c>
      <c r="M367">
        <f t="shared" si="42"/>
        <v>0</v>
      </c>
      <c r="N367">
        <f t="shared" si="43"/>
        <v>0</v>
      </c>
      <c r="O367">
        <f t="shared" si="44"/>
        <v>0</v>
      </c>
      <c r="P367">
        <f t="shared" si="45"/>
        <v>0</v>
      </c>
      <c r="Q367">
        <f t="shared" si="46"/>
        <v>0</v>
      </c>
      <c r="R367">
        <f t="shared" si="47"/>
        <v>0</v>
      </c>
      <c r="V367">
        <f>VLOOKUP(A367,'MARGIN REQUIREMNT'!$A$3:$M$210,13,0)</f>
        <v>1.1079085714285715</v>
      </c>
    </row>
    <row r="368" spans="1:22">
      <c r="A368" t="s">
        <v>201</v>
      </c>
      <c r="B368" s="1" t="s">
        <v>335</v>
      </c>
      <c r="C368">
        <v>5</v>
      </c>
      <c r="D368" t="s">
        <v>407</v>
      </c>
      <c r="F368" t="n">
        <v>205.10000610351562</v>
      </c>
      <c r="G368" s="4">
        <v>43423</v>
      </c>
      <c r="H368" s="4">
        <v>43433</v>
      </c>
      <c r="I368">
        <f t="shared" si="40"/>
        <v>10</v>
      </c>
      <c r="J368">
        <f t="shared" si="41"/>
        <v>0</v>
      </c>
      <c r="K368" t="n">
        <v>7.650000095367432</v>
      </c>
      <c r="L368" t="n">
        <v>0.4343999922275543</v>
      </c>
      <c r="M368">
        <f t="shared" si="42"/>
        <v>0</v>
      </c>
      <c r="N368">
        <f t="shared" si="43"/>
        <v>0</v>
      </c>
      <c r="O368">
        <f t="shared" si="44"/>
        <v>0</v>
      </c>
      <c r="P368">
        <f t="shared" si="45"/>
        <v>0</v>
      </c>
      <c r="Q368">
        <f t="shared" si="46"/>
        <v>0</v>
      </c>
      <c r="R368">
        <f t="shared" si="47"/>
        <v>0</v>
      </c>
      <c r="V368">
        <f>VLOOKUP(A368,'MARGIN REQUIREMNT'!$A$3:$M$210,13,0)</f>
        <v>1.1079085714285715</v>
      </c>
    </row>
    <row r="369" spans="1:22">
      <c r="A369" t="s">
        <v>203</v>
      </c>
      <c r="B369" s="1" t="s">
        <v>333</v>
      </c>
      <c r="C369">
        <v>10</v>
      </c>
      <c r="D369" t="s">
        <v>406</v>
      </c>
      <c r="F369" t="n">
        <v>546.8499755859375</v>
      </c>
      <c r="G369" s="4">
        <v>43423</v>
      </c>
      <c r="H369" s="4">
        <v>43433</v>
      </c>
      <c r="I369">
        <f t="shared" si="40"/>
        <v>10</v>
      </c>
      <c r="J369">
        <f t="shared" si="41"/>
        <v>0</v>
      </c>
      <c r="K369" t="n">
        <v>5.75</v>
      </c>
      <c r="L369" t="n">
        <v>0.30660000443458557</v>
      </c>
      <c r="M369">
        <f t="shared" si="42"/>
        <v>0</v>
      </c>
      <c r="N369">
        <f t="shared" si="43"/>
        <v>0</v>
      </c>
      <c r="O369">
        <f t="shared" si="44"/>
        <v>0</v>
      </c>
      <c r="P369">
        <f t="shared" si="45"/>
        <v>0</v>
      </c>
      <c r="Q369">
        <f t="shared" si="46"/>
        <v>0</v>
      </c>
      <c r="R369">
        <f t="shared" si="47"/>
        <v>0</v>
      </c>
      <c r="V369">
        <f>VLOOKUP(A369,'MARGIN REQUIREMNT'!$A$3:$M$210,13,0)</f>
        <v>2.671125</v>
      </c>
    </row>
    <row r="370" spans="1:22">
      <c r="A370" t="s">
        <v>203</v>
      </c>
      <c r="B370" s="1" t="s">
        <v>333</v>
      </c>
      <c r="C370">
        <v>10</v>
      </c>
      <c r="D370" t="s">
        <v>407</v>
      </c>
      <c r="F370" t="n">
        <v>546.8499755859375</v>
      </c>
      <c r="G370" s="4">
        <v>43423</v>
      </c>
      <c r="H370" s="4">
        <v>43433</v>
      </c>
      <c r="I370">
        <f t="shared" si="40"/>
        <v>10</v>
      </c>
      <c r="J370">
        <f t="shared" si="41"/>
        <v>0</v>
      </c>
      <c r="K370" t="n">
        <v>20.0</v>
      </c>
      <c r="L370" t="n">
        <v>0.3840000033378601</v>
      </c>
      <c r="M370">
        <f t="shared" si="42"/>
        <v>0</v>
      </c>
      <c r="N370">
        <f t="shared" si="43"/>
        <v>0</v>
      </c>
      <c r="O370">
        <f t="shared" si="44"/>
        <v>0</v>
      </c>
      <c r="P370">
        <f t="shared" si="45"/>
        <v>0</v>
      </c>
      <c r="Q370">
        <f t="shared" si="46"/>
        <v>0</v>
      </c>
      <c r="R370">
        <f t="shared" si="47"/>
        <v>0</v>
      </c>
      <c r="V370">
        <f>VLOOKUP(A370,'MARGIN REQUIREMNT'!$A$3:$M$210,13,0)</f>
        <v>2.671125</v>
      </c>
    </row>
    <row r="371" spans="1:22">
      <c r="A371" t="s">
        <v>204</v>
      </c>
      <c r="B371" s="1" t="s">
        <v>334</v>
      </c>
      <c r="C371">
        <v>5</v>
      </c>
      <c r="D371" t="s">
        <v>406</v>
      </c>
      <c r="F371" t="n">
        <v>321.8999938964844</v>
      </c>
      <c r="G371" s="4">
        <v>43423</v>
      </c>
      <c r="H371" s="4">
        <v>43433</v>
      </c>
      <c r="I371">
        <f t="shared" si="40"/>
        <v>10</v>
      </c>
      <c r="J371">
        <f t="shared" si="41"/>
        <v>0</v>
      </c>
      <c r="K371" t="n">
        <v>2.8499999046325684</v>
      </c>
      <c r="L371" t="n">
        <v>0.2833000123500824</v>
      </c>
      <c r="M371">
        <f t="shared" si="42"/>
        <v>0</v>
      </c>
      <c r="N371">
        <f t="shared" si="43"/>
        <v>0</v>
      </c>
      <c r="O371">
        <f t="shared" si="44"/>
        <v>0</v>
      </c>
      <c r="P371">
        <f t="shared" si="45"/>
        <v>0</v>
      </c>
      <c r="Q371">
        <f t="shared" si="46"/>
        <v>0</v>
      </c>
      <c r="R371">
        <f t="shared" si="47"/>
        <v>0</v>
      </c>
      <c r="V371">
        <f>VLOOKUP(A371,'MARGIN REQUIREMNT'!$A$3:$M$210,13,0)</f>
        <v>1.5618749999999999</v>
      </c>
    </row>
    <row r="372" spans="1:22">
      <c r="A372" t="s">
        <v>204</v>
      </c>
      <c r="B372" s="1" t="s">
        <v>334</v>
      </c>
      <c r="C372">
        <v>5</v>
      </c>
      <c r="D372" t="s">
        <v>407</v>
      </c>
      <c r="F372" t="n">
        <v>321.8999938964844</v>
      </c>
      <c r="G372" s="4">
        <v>43423</v>
      </c>
      <c r="H372" s="4">
        <v>43433</v>
      </c>
      <c r="I372">
        <f t="shared" si="40"/>
        <v>10</v>
      </c>
      <c r="J372">
        <f t="shared" si="41"/>
        <v>0</v>
      </c>
      <c r="K372" t="n">
        <v>10.199999809265137</v>
      </c>
      <c r="L372" t="n">
        <v>0.28679999709129333</v>
      </c>
      <c r="M372">
        <f t="shared" si="42"/>
        <v>0</v>
      </c>
      <c r="N372">
        <f t="shared" si="43"/>
        <v>0</v>
      </c>
      <c r="O372">
        <f t="shared" si="44"/>
        <v>0</v>
      </c>
      <c r="P372">
        <f t="shared" si="45"/>
        <v>0</v>
      </c>
      <c r="Q372">
        <f t="shared" si="46"/>
        <v>0</v>
      </c>
      <c r="R372">
        <f t="shared" si="47"/>
        <v>0</v>
      </c>
      <c r="V372">
        <f>VLOOKUP(A372,'MARGIN REQUIREMNT'!$A$3:$M$210,13,0)</f>
        <v>1.5618749999999999</v>
      </c>
    </row>
    <row r="373" spans="1:22">
      <c r="A373" t="s">
        <v>205</v>
      </c>
      <c r="B373" s="1" t="s">
        <v>332</v>
      </c>
      <c r="C373">
        <v>10</v>
      </c>
      <c r="D373" t="s">
        <v>406</v>
      </c>
      <c r="F373" t="n">
        <v>513.0</v>
      </c>
      <c r="G373" s="4">
        <v>43423</v>
      </c>
      <c r="H373" s="4">
        <v>43433</v>
      </c>
      <c r="I373">
        <f t="shared" si="40"/>
        <v>10</v>
      </c>
      <c r="J373">
        <f t="shared" si="41"/>
        <v>0</v>
      </c>
      <c r="K373" t="s">
        <v>436</v>
      </c>
      <c r="L373" t="s">
        <v>436</v>
      </c>
      <c r="M373">
        <f t="shared" si="42"/>
        <v>0</v>
      </c>
      <c r="N373">
        <f t="shared" si="43"/>
        <v>0</v>
      </c>
      <c r="O373">
        <f t="shared" si="44"/>
        <v>0</v>
      </c>
      <c r="P373">
        <f t="shared" si="45"/>
        <v>0</v>
      </c>
      <c r="Q373">
        <f t="shared" si="46"/>
        <v>0</v>
      </c>
      <c r="R373">
        <f t="shared" si="47"/>
        <v>0</v>
      </c>
      <c r="V373">
        <f>VLOOKUP(A373,'MARGIN REQUIREMNT'!$A$3:$M$210,13,0)</f>
        <v>2.7389999999999999</v>
      </c>
    </row>
    <row r="374" spans="1:22">
      <c r="A374" t="s">
        <v>205</v>
      </c>
      <c r="B374" s="1" t="s">
        <v>332</v>
      </c>
      <c r="C374">
        <v>10</v>
      </c>
      <c r="D374" t="s">
        <v>407</v>
      </c>
      <c r="F374" t="n">
        <v>513.0</v>
      </c>
      <c r="G374" s="4">
        <v>43423</v>
      </c>
      <c r="H374" s="4">
        <v>43433</v>
      </c>
      <c r="I374">
        <f t="shared" si="40"/>
        <v>10</v>
      </c>
      <c r="J374">
        <f t="shared" si="41"/>
        <v>0</v>
      </c>
      <c r="K374" t="s">
        <v>436</v>
      </c>
      <c r="L374" t="s">
        <v>436</v>
      </c>
      <c r="M374">
        <f t="shared" si="42"/>
        <v>0</v>
      </c>
      <c r="N374">
        <f t="shared" si="43"/>
        <v>0</v>
      </c>
      <c r="O374">
        <f t="shared" si="44"/>
        <v>0</v>
      </c>
      <c r="P374">
        <f t="shared" si="45"/>
        <v>0</v>
      </c>
      <c r="Q374">
        <f t="shared" si="46"/>
        <v>0</v>
      </c>
      <c r="R374">
        <f t="shared" si="47"/>
        <v>0</v>
      </c>
      <c r="V374">
        <f>VLOOKUP(A374,'MARGIN REQUIREMNT'!$A$3:$M$210,13,0)</f>
        <v>2.7389999999999999</v>
      </c>
    </row>
    <row r="375" spans="1:22">
      <c r="A375" t="s">
        <v>206</v>
      </c>
      <c r="B375" s="1" t="s">
        <v>331</v>
      </c>
      <c r="C375">
        <v>5</v>
      </c>
      <c r="D375" t="s">
        <v>406</v>
      </c>
      <c r="F375" t="n">
        <v>192.5</v>
      </c>
      <c r="G375" s="4">
        <v>43423</v>
      </c>
      <c r="H375" s="4">
        <v>43433</v>
      </c>
      <c r="I375">
        <f t="shared" si="40"/>
        <v>10</v>
      </c>
      <c r="J375">
        <f t="shared" si="41"/>
        <v>0</v>
      </c>
      <c r="K375" t="n">
        <v>4.550000190734863</v>
      </c>
      <c r="L375" t="n">
        <v>0.7524999976158142</v>
      </c>
      <c r="M375">
        <f t="shared" si="42"/>
        <v>0</v>
      </c>
      <c r="N375">
        <f t="shared" si="43"/>
        <v>0</v>
      </c>
      <c r="O375">
        <f t="shared" si="44"/>
        <v>0</v>
      </c>
      <c r="P375">
        <f t="shared" si="45"/>
        <v>0</v>
      </c>
      <c r="Q375">
        <f t="shared" si="46"/>
        <v>0</v>
      </c>
      <c r="R375">
        <f t="shared" si="47"/>
        <v>0</v>
      </c>
      <c r="V375">
        <f>VLOOKUP(A375,'MARGIN REQUIREMNT'!$A$3:$M$210,13,0)</f>
        <v>1.6559408571428571</v>
      </c>
    </row>
    <row r="376" spans="1:22">
      <c r="A376" t="s">
        <v>206</v>
      </c>
      <c r="B376" s="1" t="s">
        <v>331</v>
      </c>
      <c r="C376">
        <v>5</v>
      </c>
      <c r="D376" t="s">
        <v>407</v>
      </c>
      <c r="F376" t="n">
        <v>192.5</v>
      </c>
      <c r="G376" s="4">
        <v>43423</v>
      </c>
      <c r="H376" s="4">
        <v>43433</v>
      </c>
      <c r="I376">
        <f t="shared" si="40"/>
        <v>10</v>
      </c>
      <c r="J376">
        <f t="shared" si="41"/>
        <v>0</v>
      </c>
      <c r="K376" t="n">
        <v>16.950000762939453</v>
      </c>
      <c r="L376" t="n">
        <v>0.7894999980926514</v>
      </c>
      <c r="M376">
        <f t="shared" si="42"/>
        <v>0</v>
      </c>
      <c r="N376">
        <f t="shared" si="43"/>
        <v>0</v>
      </c>
      <c r="O376">
        <f t="shared" si="44"/>
        <v>0</v>
      </c>
      <c r="P376">
        <f t="shared" si="45"/>
        <v>0</v>
      </c>
      <c r="Q376">
        <f t="shared" si="46"/>
        <v>0</v>
      </c>
      <c r="R376">
        <f t="shared" si="47"/>
        <v>0</v>
      </c>
      <c r="V376">
        <f>VLOOKUP(A376,'MARGIN REQUIREMNT'!$A$3:$M$210,13,0)</f>
        <v>1.6559408571428571</v>
      </c>
    </row>
    <row r="377" spans="1:22">
      <c r="A377" t="s">
        <v>207</v>
      </c>
      <c r="B377" s="1" t="s">
        <v>330</v>
      </c>
      <c r="C377">
        <v>10</v>
      </c>
      <c r="D377" t="s">
        <v>406</v>
      </c>
      <c r="F377" t="n">
        <v>449.0</v>
      </c>
      <c r="G377" s="4">
        <v>43423</v>
      </c>
      <c r="H377" s="4">
        <v>43433</v>
      </c>
      <c r="I377">
        <f t="shared" si="40"/>
        <v>10</v>
      </c>
      <c r="J377">
        <f t="shared" si="41"/>
        <v>0</v>
      </c>
      <c r="K377" t="n">
        <v>9.800000190734863</v>
      </c>
      <c r="L377" t="n">
        <v>0.3465999960899353</v>
      </c>
      <c r="M377">
        <f t="shared" si="42"/>
        <v>0</v>
      </c>
      <c r="N377">
        <f t="shared" si="43"/>
        <v>0</v>
      </c>
      <c r="O377">
        <f t="shared" si="44"/>
        <v>0</v>
      </c>
      <c r="P377">
        <f t="shared" si="45"/>
        <v>0</v>
      </c>
      <c r="Q377">
        <f t="shared" si="46"/>
        <v>0</v>
      </c>
      <c r="R377">
        <f t="shared" si="47"/>
        <v>0</v>
      </c>
      <c r="V377">
        <f>VLOOKUP(A377,'MARGIN REQUIREMNT'!$A$3:$M$210,13,0)</f>
        <v>2.1634499999999997</v>
      </c>
    </row>
    <row r="378" spans="1:22">
      <c r="A378" t="s">
        <v>207</v>
      </c>
      <c r="B378" s="1" t="s">
        <v>330</v>
      </c>
      <c r="C378">
        <v>10</v>
      </c>
      <c r="D378" t="s">
        <v>407</v>
      </c>
      <c r="F378" t="n">
        <v>449.0</v>
      </c>
      <c r="G378" s="4">
        <v>43423</v>
      </c>
      <c r="H378" s="4">
        <v>43433</v>
      </c>
      <c r="I378">
        <f t="shared" si="40"/>
        <v>10</v>
      </c>
      <c r="J378">
        <f t="shared" si="41"/>
        <v>0</v>
      </c>
      <c r="K378" t="n">
        <v>10.399999618530273</v>
      </c>
      <c r="L378" t="n">
        <v>0.3718000054359436</v>
      </c>
      <c r="M378">
        <f t="shared" si="42"/>
        <v>0</v>
      </c>
      <c r="N378">
        <f t="shared" si="43"/>
        <v>0</v>
      </c>
      <c r="O378">
        <f t="shared" si="44"/>
        <v>0</v>
      </c>
      <c r="P378">
        <f t="shared" si="45"/>
        <v>0</v>
      </c>
      <c r="Q378">
        <f t="shared" si="46"/>
        <v>0</v>
      </c>
      <c r="R378">
        <f t="shared" si="47"/>
        <v>0</v>
      </c>
      <c r="V378">
        <f>VLOOKUP(A378,'MARGIN REQUIREMNT'!$A$3:$M$210,13,0)</f>
        <v>2.1634499999999997</v>
      </c>
    </row>
  </sheetData>
  <hyperlinks>
    <hyperlink ref="B3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4" r:id="rId10"/>
    <hyperlink ref="B22" r:id="rId11"/>
    <hyperlink ref="B26" r:id="rId12"/>
    <hyperlink ref="B28" r:id="rId13"/>
    <hyperlink ref="B30" r:id="rId14"/>
    <hyperlink ref="B32" r:id="rId15"/>
    <hyperlink ref="B34" r:id="rId16"/>
    <hyperlink ref="B36" r:id="rId17"/>
    <hyperlink ref="B38" r:id="rId18"/>
    <hyperlink ref="B40" r:id="rId19"/>
    <hyperlink ref="B42" r:id="rId20"/>
    <hyperlink ref="B44" r:id="rId21"/>
    <hyperlink ref="B46" r:id="rId22"/>
    <hyperlink ref="B48" r:id="rId23"/>
    <hyperlink ref="B50" r:id="rId24"/>
    <hyperlink ref="B52" r:id="rId25"/>
    <hyperlink ref="B54" r:id="rId26"/>
    <hyperlink ref="B56" r:id="rId27"/>
    <hyperlink ref="B58" r:id="rId28"/>
    <hyperlink ref="B60" r:id="rId29"/>
    <hyperlink ref="B62" r:id="rId30"/>
    <hyperlink ref="B64" r:id="rId31"/>
    <hyperlink ref="B66" r:id="rId32"/>
    <hyperlink ref="B68" r:id="rId33"/>
    <hyperlink ref="B70" r:id="rId34"/>
    <hyperlink ref="B72" r:id="rId35"/>
    <hyperlink ref="B74" r:id="rId36"/>
    <hyperlink ref="B76" r:id="rId37"/>
    <hyperlink ref="B78" r:id="rId38"/>
    <hyperlink ref="B80" r:id="rId39"/>
    <hyperlink ref="B82" r:id="rId40"/>
    <hyperlink ref="B84" r:id="rId41"/>
    <hyperlink ref="B113" r:id="rId42"/>
    <hyperlink ref="B150" r:id="rId43"/>
    <hyperlink ref="B152" r:id="rId44"/>
    <hyperlink ref="B180" r:id="rId45"/>
    <hyperlink ref="B182" r:id="rId46"/>
    <hyperlink ref="B200" r:id="rId47"/>
    <hyperlink ref="B198" r:id="rId48"/>
    <hyperlink ref="B214" r:id="rId49"/>
    <hyperlink ref="B216" r:id="rId50"/>
    <hyperlink ref="B234" r:id="rId51"/>
    <hyperlink ref="B248" r:id="rId52"/>
    <hyperlink ref="B274" r:id="rId53"/>
    <hyperlink ref="B290" r:id="rId54"/>
    <hyperlink ref="B304" r:id="rId55"/>
    <hyperlink ref="B320" r:id="rId56"/>
    <hyperlink ref="B336" r:id="rId57"/>
    <hyperlink ref="B352" r:id="rId58"/>
    <hyperlink ref="B366" r:id="rId59"/>
    <hyperlink ref="B242" r:id="rId60"/>
    <hyperlink ref="B246" r:id="rId61"/>
    <hyperlink ref="B230" r:id="rId62"/>
    <hyperlink ref="B228" r:id="rId63"/>
    <hyperlink ref="B224" r:id="rId64"/>
    <hyperlink ref="B210" r:id="rId65"/>
    <hyperlink ref="B192" r:id="rId66"/>
    <hyperlink ref="B176" r:id="rId67"/>
    <hyperlink ref="B164" r:id="rId68"/>
    <hyperlink ref="B162" r:id="rId69"/>
    <hyperlink ref="B146" r:id="rId70"/>
    <hyperlink ref="B125" r:id="rId71"/>
    <hyperlink ref="B106" r:id="rId72"/>
    <hyperlink ref="B93" r:id="rId73"/>
    <hyperlink ref="B88" r:id="rId74"/>
    <hyperlink ref="B86" r:id="rId75"/>
    <hyperlink ref="B104" r:id="rId76"/>
    <hyperlink ref="B136" r:id="rId77"/>
    <hyperlink ref="B134" r:id="rId78"/>
    <hyperlink ref="B126" r:id="rId79"/>
    <hyperlink ref="B98" r:id="rId80"/>
    <hyperlink ref="B102" r:id="rId81"/>
    <hyperlink ref="B148" r:id="rId82"/>
    <hyperlink ref="B142" r:id="rId83"/>
    <hyperlink ref="B138" r:id="rId84"/>
    <hyperlink ref="B120" r:id="rId85"/>
    <hyperlink ref="B160" r:id="rId86"/>
    <hyperlink ref="B166" r:id="rId87"/>
    <hyperlink ref="B168" r:id="rId88"/>
    <hyperlink ref="B170" r:id="rId89"/>
    <hyperlink ref="B174" r:id="rId90"/>
    <hyperlink ref="B172" r:id="rId91"/>
    <hyperlink ref="B184" r:id="rId92"/>
    <hyperlink ref="B186" r:id="rId93"/>
    <hyperlink ref="B188" r:id="rId94"/>
    <hyperlink ref="B190" r:id="rId95"/>
    <hyperlink ref="B116" r:id="rId96"/>
    <hyperlink ref="B158" r:id="rId97"/>
    <hyperlink ref="B156" r:id="rId98"/>
    <hyperlink ref="B154" r:id="rId99"/>
    <hyperlink ref="B144" r:id="rId100"/>
    <hyperlink ref="B194" r:id="rId101"/>
    <hyperlink ref="B196" r:id="rId102"/>
    <hyperlink ref="B204" r:id="rId103"/>
    <hyperlink ref="B206" r:id="rId104"/>
    <hyperlink ref="B208" r:id="rId105"/>
    <hyperlink ref="B212" r:id="rId106"/>
    <hyperlink ref="B238" r:id="rId107"/>
    <hyperlink ref="B250" r:id="rId108"/>
    <hyperlink ref="B252" r:id="rId109"/>
    <hyperlink ref="B254" r:id="rId110"/>
    <hyperlink ref="B256" r:id="rId111"/>
    <hyperlink ref="B258" r:id="rId112"/>
    <hyperlink ref="B298" r:id="rId113"/>
    <hyperlink ref="B300" r:id="rId114"/>
    <hyperlink ref="B330" r:id="rId115"/>
    <hyperlink ref="B332" r:id="rId116"/>
    <hyperlink ref="B378" r:id="rId117"/>
    <hyperlink ref="B376" r:id="rId118"/>
    <hyperlink ref="B374" r:id="rId119"/>
    <hyperlink ref="B370" r:id="rId120"/>
    <hyperlink ref="B372" r:id="rId121"/>
    <hyperlink ref="B368" r:id="rId122"/>
    <hyperlink ref="B364" r:id="rId123"/>
    <hyperlink ref="B356" r:id="rId124"/>
    <hyperlink ref="B358" r:id="rId125"/>
    <hyperlink ref="B360" r:id="rId126"/>
    <hyperlink ref="B362" r:id="rId127"/>
    <hyperlink ref="B340" r:id="rId128"/>
    <hyperlink ref="B342" r:id="rId129"/>
    <hyperlink ref="B344" r:id="rId130"/>
    <hyperlink ref="B346" r:id="rId131"/>
    <hyperlink ref="B348" r:id="rId132"/>
    <hyperlink ref="B350" r:id="rId133"/>
    <hyperlink ref="B354" r:id="rId134"/>
    <hyperlink ref="B288" r:id="rId135"/>
    <hyperlink ref="B292" r:id="rId136"/>
    <hyperlink ref="B294" r:id="rId137"/>
    <hyperlink ref="B296" r:id="rId138"/>
    <hyperlink ref="B268" r:id="rId139"/>
    <hyperlink ref="B96" r:id="rId140"/>
    <hyperlink ref="B100" r:id="rId141"/>
    <hyperlink ref="B108" r:id="rId142"/>
    <hyperlink ref="B110" r:id="rId143"/>
    <hyperlink ref="B122" r:id="rId144"/>
    <hyperlink ref="B128" r:id="rId145"/>
    <hyperlink ref="B130" r:id="rId146"/>
    <hyperlink ref="B132" r:id="rId147"/>
    <hyperlink ref="B140" r:id="rId148"/>
    <hyperlink ref="B178" r:id="rId149"/>
    <hyperlink ref="B222" r:id="rId150"/>
    <hyperlink ref="B218" r:id="rId151"/>
    <hyperlink ref="B220" r:id="rId152"/>
    <hyperlink ref="B266" r:id="rId153"/>
    <hyperlink ref="B270" r:id="rId154"/>
    <hyperlink ref="B272" r:id="rId155"/>
    <hyperlink ref="B276" r:id="rId156"/>
    <hyperlink ref="B278" r:id="rId157"/>
    <hyperlink ref="B280" r:id="rId158"/>
    <hyperlink ref="B282" r:id="rId159"/>
    <hyperlink ref="B284" r:id="rId160"/>
    <hyperlink ref="B286" r:id="rId161"/>
    <hyperlink ref="B306" r:id="rId162"/>
    <hyperlink ref="B308" r:id="rId163"/>
    <hyperlink ref="B310" r:id="rId164"/>
    <hyperlink ref="B312" r:id="rId165"/>
    <hyperlink ref="B314" r:id="rId166"/>
    <hyperlink ref="B316" r:id="rId167"/>
    <hyperlink ref="B318" r:id="rId168"/>
    <hyperlink ref="B322" r:id="rId169"/>
    <hyperlink ref="B324" r:id="rId170"/>
    <hyperlink ref="B326" r:id="rId171"/>
    <hyperlink ref="B328" r:id="rId172"/>
    <hyperlink ref="B334" r:id="rId173"/>
    <hyperlink ref="B338" r:id="rId174"/>
    <hyperlink ref="B90" r:id="rId175"/>
    <hyperlink ref="B94" r:id="rId176"/>
    <hyperlink ref="B114" r:id="rId177"/>
    <hyperlink ref="B118" r:id="rId178"/>
    <hyperlink ref="B202" r:id="rId179"/>
    <hyperlink ref="B226" r:id="rId180"/>
    <hyperlink ref="B232" r:id="rId181"/>
    <hyperlink ref="B236" r:id="rId182"/>
    <hyperlink ref="B240" r:id="rId183"/>
    <hyperlink ref="B244" r:id="rId184"/>
    <hyperlink ref="B262" r:id="rId185"/>
    <hyperlink ref="B302" r:id="rId186"/>
    <hyperlink ref="B260" r:id="rId187"/>
    <hyperlink ref="B4" r:id="rId188"/>
    <hyperlink ref="B5" r:id="rId189"/>
    <hyperlink ref="B7" r:id="rId190"/>
    <hyperlink ref="B9" r:id="rId191"/>
    <hyperlink ref="B11" r:id="rId192"/>
    <hyperlink ref="B13" r:id="rId193"/>
    <hyperlink ref="B15" r:id="rId194"/>
    <hyperlink ref="B17" r:id="rId195"/>
    <hyperlink ref="B19" r:id="rId196"/>
    <hyperlink ref="B23" r:id="rId197"/>
    <hyperlink ref="B21" r:id="rId198"/>
    <hyperlink ref="B25" r:id="rId199"/>
    <hyperlink ref="B27" r:id="rId200"/>
    <hyperlink ref="B29" r:id="rId201"/>
    <hyperlink ref="B31" r:id="rId202"/>
    <hyperlink ref="B33" r:id="rId203"/>
    <hyperlink ref="B35" r:id="rId204"/>
    <hyperlink ref="B37" r:id="rId205"/>
    <hyperlink ref="B39" r:id="rId206"/>
    <hyperlink ref="B41" r:id="rId207"/>
    <hyperlink ref="B43" r:id="rId208"/>
    <hyperlink ref="B45" r:id="rId209"/>
    <hyperlink ref="B47" r:id="rId210"/>
    <hyperlink ref="B49" r:id="rId211"/>
    <hyperlink ref="B51" r:id="rId212"/>
    <hyperlink ref="B53" r:id="rId213"/>
    <hyperlink ref="B55" r:id="rId214"/>
    <hyperlink ref="B57" r:id="rId215"/>
    <hyperlink ref="B59" r:id="rId216"/>
    <hyperlink ref="B61" r:id="rId217"/>
    <hyperlink ref="B63" r:id="rId218"/>
    <hyperlink ref="B65" r:id="rId219"/>
    <hyperlink ref="B67" r:id="rId220"/>
    <hyperlink ref="B69" r:id="rId221"/>
    <hyperlink ref="B71" r:id="rId222"/>
    <hyperlink ref="B73" r:id="rId223"/>
    <hyperlink ref="B75" r:id="rId224"/>
    <hyperlink ref="B77" r:id="rId225"/>
    <hyperlink ref="B79" r:id="rId226"/>
    <hyperlink ref="B81" r:id="rId227"/>
    <hyperlink ref="B83" r:id="rId228"/>
    <hyperlink ref="B111" r:id="rId229"/>
    <hyperlink ref="B149" r:id="rId230"/>
    <hyperlink ref="B151" r:id="rId231"/>
    <hyperlink ref="B179" r:id="rId232"/>
    <hyperlink ref="B181" r:id="rId233"/>
    <hyperlink ref="B199" r:id="rId234"/>
    <hyperlink ref="B197" r:id="rId235"/>
    <hyperlink ref="B213" r:id="rId236"/>
    <hyperlink ref="B215" r:id="rId237"/>
    <hyperlink ref="B233" r:id="rId238"/>
    <hyperlink ref="B247" r:id="rId239"/>
    <hyperlink ref="B273" r:id="rId240"/>
    <hyperlink ref="B289" r:id="rId241"/>
    <hyperlink ref="B303" r:id="rId242"/>
    <hyperlink ref="B319" r:id="rId243"/>
    <hyperlink ref="B335" r:id="rId244"/>
    <hyperlink ref="B351" r:id="rId245"/>
    <hyperlink ref="B365" r:id="rId246"/>
    <hyperlink ref="B241" r:id="rId247"/>
    <hyperlink ref="B245" r:id="rId248"/>
    <hyperlink ref="B229" r:id="rId249"/>
    <hyperlink ref="B227" r:id="rId250"/>
    <hyperlink ref="B223" r:id="rId251"/>
    <hyperlink ref="B209" r:id="rId252"/>
    <hyperlink ref="B191" r:id="rId253"/>
    <hyperlink ref="B175" r:id="rId254"/>
    <hyperlink ref="B163" r:id="rId255"/>
    <hyperlink ref="B161" r:id="rId256"/>
    <hyperlink ref="B145" r:id="rId257"/>
    <hyperlink ref="B123" r:id="rId258"/>
    <hyperlink ref="B105" r:id="rId259"/>
    <hyperlink ref="B91" r:id="rId260"/>
    <hyperlink ref="B87" r:id="rId261"/>
    <hyperlink ref="B85" r:id="rId262"/>
    <hyperlink ref="B103" r:id="rId263"/>
    <hyperlink ref="B135" r:id="rId264"/>
    <hyperlink ref="B133" r:id="rId265"/>
    <hyperlink ref="B124" r:id="rId266"/>
    <hyperlink ref="B97" r:id="rId267"/>
    <hyperlink ref="B101" r:id="rId268"/>
    <hyperlink ref="B147" r:id="rId269"/>
    <hyperlink ref="B141" r:id="rId270"/>
    <hyperlink ref="B137" r:id="rId271"/>
    <hyperlink ref="B119" r:id="rId272"/>
    <hyperlink ref="B159" r:id="rId273"/>
    <hyperlink ref="B165" r:id="rId274"/>
    <hyperlink ref="B167" r:id="rId275"/>
    <hyperlink ref="B169" r:id="rId276"/>
    <hyperlink ref="B173" r:id="rId277"/>
    <hyperlink ref="B171" r:id="rId278"/>
    <hyperlink ref="B183" r:id="rId279"/>
    <hyperlink ref="B185" r:id="rId280"/>
    <hyperlink ref="B187" r:id="rId281"/>
    <hyperlink ref="B189" r:id="rId282"/>
    <hyperlink ref="B115" r:id="rId283"/>
    <hyperlink ref="B157" r:id="rId284"/>
    <hyperlink ref="B155" r:id="rId285"/>
    <hyperlink ref="B153" r:id="rId286"/>
    <hyperlink ref="B143" r:id="rId287"/>
    <hyperlink ref="B193" r:id="rId288"/>
    <hyperlink ref="B195" r:id="rId289"/>
    <hyperlink ref="B203" r:id="rId290"/>
    <hyperlink ref="B205" r:id="rId291"/>
    <hyperlink ref="B207" r:id="rId292"/>
    <hyperlink ref="B211" r:id="rId293"/>
    <hyperlink ref="B237" r:id="rId294"/>
    <hyperlink ref="B249" r:id="rId295"/>
    <hyperlink ref="B251" r:id="rId296"/>
    <hyperlink ref="B253" r:id="rId297"/>
    <hyperlink ref="B255" r:id="rId298"/>
    <hyperlink ref="B257" r:id="rId299"/>
    <hyperlink ref="B297" r:id="rId300"/>
    <hyperlink ref="B299" r:id="rId301"/>
    <hyperlink ref="B329" r:id="rId302"/>
    <hyperlink ref="B331" r:id="rId303"/>
    <hyperlink ref="B377" r:id="rId304"/>
    <hyperlink ref="B375" r:id="rId305"/>
    <hyperlink ref="B373" r:id="rId306"/>
    <hyperlink ref="B369" r:id="rId307"/>
    <hyperlink ref="B371" r:id="rId308"/>
    <hyperlink ref="B367" r:id="rId309"/>
    <hyperlink ref="B363" r:id="rId310"/>
    <hyperlink ref="B355" r:id="rId311"/>
    <hyperlink ref="B357" r:id="rId312"/>
    <hyperlink ref="B359" r:id="rId313"/>
    <hyperlink ref="B361" r:id="rId314"/>
    <hyperlink ref="B339" r:id="rId315"/>
    <hyperlink ref="B341" r:id="rId316"/>
    <hyperlink ref="B343" r:id="rId317"/>
    <hyperlink ref="B345" r:id="rId318"/>
    <hyperlink ref="B347" r:id="rId319"/>
    <hyperlink ref="B349" r:id="rId320"/>
    <hyperlink ref="B353" r:id="rId321"/>
    <hyperlink ref="B287" r:id="rId322"/>
    <hyperlink ref="B291" r:id="rId323"/>
    <hyperlink ref="B293" r:id="rId324"/>
    <hyperlink ref="B295" r:id="rId325"/>
    <hyperlink ref="B267" r:id="rId326"/>
    <hyperlink ref="B95" r:id="rId327"/>
    <hyperlink ref="B99" r:id="rId328"/>
    <hyperlink ref="B107" r:id="rId329"/>
    <hyperlink ref="B109" r:id="rId330"/>
    <hyperlink ref="B121" r:id="rId331"/>
    <hyperlink ref="B127" r:id="rId332"/>
    <hyperlink ref="B129" r:id="rId333"/>
    <hyperlink ref="B131" r:id="rId334"/>
    <hyperlink ref="B139" r:id="rId335"/>
    <hyperlink ref="B177" r:id="rId336"/>
    <hyperlink ref="B221" r:id="rId337"/>
    <hyperlink ref="B217" r:id="rId338"/>
    <hyperlink ref="B219" r:id="rId339"/>
    <hyperlink ref="B265" r:id="rId340"/>
    <hyperlink ref="B269" r:id="rId341"/>
    <hyperlink ref="B271" r:id="rId342"/>
    <hyperlink ref="B275" r:id="rId343"/>
    <hyperlink ref="B277" r:id="rId344"/>
    <hyperlink ref="B279" r:id="rId345"/>
    <hyperlink ref="B281" r:id="rId346"/>
    <hyperlink ref="B283" r:id="rId347"/>
    <hyperlink ref="B285" r:id="rId348"/>
    <hyperlink ref="B305" r:id="rId349"/>
    <hyperlink ref="B307" r:id="rId350"/>
    <hyperlink ref="B309" r:id="rId351"/>
    <hyperlink ref="B311" r:id="rId352"/>
    <hyperlink ref="B313" r:id="rId353"/>
    <hyperlink ref="B315" r:id="rId354"/>
    <hyperlink ref="B317" r:id="rId355"/>
    <hyperlink ref="B321" r:id="rId356"/>
    <hyperlink ref="B323" r:id="rId357"/>
    <hyperlink ref="B325" r:id="rId358"/>
    <hyperlink ref="B327" r:id="rId359"/>
    <hyperlink ref="B333" r:id="rId360"/>
    <hyperlink ref="B337" r:id="rId361"/>
    <hyperlink ref="B89" r:id="rId362"/>
    <hyperlink ref="B92" r:id="rId363"/>
    <hyperlink ref="B112" r:id="rId364"/>
    <hyperlink ref="B117" r:id="rId365"/>
    <hyperlink ref="B201" r:id="rId366"/>
    <hyperlink ref="B225" r:id="rId367"/>
    <hyperlink ref="B231" r:id="rId368"/>
    <hyperlink ref="B235" r:id="rId369"/>
    <hyperlink ref="B239" r:id="rId370"/>
    <hyperlink ref="B243" r:id="rId371"/>
    <hyperlink ref="B261" r:id="rId372"/>
    <hyperlink ref="B301" r:id="rId373"/>
    <hyperlink ref="B259" r:id="rId37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MARGIN REQUIREMNT</vt:lpstr>
      <vt:lpstr>Sheet3</vt:lpstr>
      <vt:lpstr>Sheet1</vt:lpstr>
      <vt:lpstr>19NOV</vt:lpstr>
      <vt:lpstr>20 NOV</vt:lpstr>
      <vt:lpstr>14 NOV</vt:lpstr>
      <vt:lpstr>15 NOV</vt:lpstr>
      <vt:lpstr>16 NOV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2018-11-02T05:12:05Z</dcterms:created>
  <dc:creator>user</dc:creator>
  <cp:lastModifiedBy>user</cp:lastModifiedBy>
  <dcterms:modified xsi:type="dcterms:W3CDTF">2018-11-19T13:00:36Z</dcterms:modified>
</cp:coreProperties>
</file>