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harts/chart12.xml" ContentType="application/vnd.openxmlformats-officedocument.drawingml.chart+xml"/>
  <Override PartName="/xl/charts/style16.xml" ContentType="application/vnd.ms-office.chartstyle+xml"/>
  <Override PartName="/xl/charts/colors16.xml" ContentType="application/vnd.ms-office.chartcolorstyle+xml"/>
  <Override PartName="/xl/charts/chart13.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YUSH AGGARWAL\Downloads\EXCEL DASHBOARD ASSIGNMENT\EXCEL DASHBOARD ASSIGNMENT\"/>
    </mc:Choice>
  </mc:AlternateContent>
  <xr:revisionPtr revIDLastSave="0" documentId="13_ncr:1_{1AB78A5E-F6B4-410A-AFB3-860234B36E43}" xr6:coauthVersionLast="47" xr6:coauthVersionMax="47" xr10:uidLastSave="{00000000-0000-0000-0000-000000000000}"/>
  <bookViews>
    <workbookView xWindow="-120" yWindow="-120" windowWidth="20730" windowHeight="11040" firstSheet="6" activeTab="9" xr2:uid="{00000000-000D-0000-FFFF-FFFF00000000}"/>
  </bookViews>
  <sheets>
    <sheet name="KPI" sheetId="12" r:id="rId1"/>
    <sheet name="GENDER" sheetId="13" r:id="rId2"/>
    <sheet name="EDUCATION BY ATTRITION" sheetId="14" r:id="rId3"/>
    <sheet name="ATTRITION BY JOB" sheetId="15" r:id="rId4"/>
    <sheet name="DEPT WISE ATTRITION" sheetId="17" r:id="rId5"/>
    <sheet name="ATTRITION BY AGE GROUP" sheetId="18" r:id="rId6"/>
    <sheet name="MARITAL STATUS" sheetId="19" r:id="rId7"/>
    <sheet name="RATING" sheetId="20" r:id="rId8"/>
    <sheet name="DATASET" sheetId="1" r:id="rId9"/>
    <sheet name="DYNAMIC DASHBOARD" sheetId="3"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4" roundtripDataChecksum="0W7NtiAel2xy0cZdwUBcRsMoEuXg6pzXui43o1bypBA="/>
    </ext>
  </extLst>
</workbook>
</file>

<file path=xl/calcChain.xml><?xml version="1.0" encoding="utf-8"?>
<calcChain xmlns="http://schemas.openxmlformats.org/spreadsheetml/2006/main">
  <c r="D5" i="19" l="1"/>
  <c r="D6" i="19"/>
  <c r="D4" i="19"/>
  <c r="D5" i="15"/>
  <c r="D6" i="15"/>
  <c r="D7" i="15"/>
  <c r="D8" i="15"/>
  <c r="D9" i="15"/>
  <c r="D10" i="15"/>
  <c r="D11" i="15"/>
  <c r="D12" i="15"/>
  <c r="D4" i="15"/>
  <c r="E6" i="15"/>
  <c r="A8" i="12"/>
  <c r="E9" i="15"/>
  <c r="E10" i="15"/>
  <c r="E11" i="15"/>
  <c r="E4" i="15"/>
  <c r="B9" i="13"/>
  <c r="E4" i="19"/>
  <c r="E5" i="15"/>
  <c r="E7" i="15"/>
  <c r="E8" i="15"/>
  <c r="E12" i="15"/>
  <c r="A7" i="20"/>
  <c r="E5" i="19"/>
  <c r="E6" i="19"/>
  <c r="B8" i="13"/>
  <c r="C8" i="12"/>
  <c r="B8" i="12"/>
  <c r="B7" i="20" l="1"/>
  <c r="B8" i="20" s="1"/>
  <c r="A8" i="20"/>
  <c r="C8" i="13"/>
  <c r="C9" i="13"/>
  <c r="D8" i="12"/>
  <c r="E8" i="12"/>
</calcChain>
</file>

<file path=xl/sharedStrings.xml><?xml version="1.0" encoding="utf-8"?>
<sst xmlns="http://schemas.openxmlformats.org/spreadsheetml/2006/main" count="19215" uniqueCount="1574">
  <si>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</si>
  <si>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</si>
  <si>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</si>
  <si>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</si>
  <si>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</si>
  <si>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</si>
  <si>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</si>
  <si>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</si>
  <si>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</si>
  <si>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</si>
  <si>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</si>
  <si>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</si>
  <si>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</si>
  <si>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</si>
  <si>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</si>
  <si>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</si>
  <si>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</si>
  <si>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</si>
  <si>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</si>
  <si>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</si>
  <si>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</si>
  <si>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</si>
  <si>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</si>
  <si>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</si>
  <si>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</si>
  <si>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</si>
  <si>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</si>
  <si>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</si>
  <si>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</si>
  <si>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</si>
  <si>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</si>
  <si>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</si>
  <si>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</si>
  <si>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</si>
  <si>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</si>
  <si>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</si>
  <si>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</si>
  <si>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</si>
  <si>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</si>
  <si>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</si>
  <si>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</si>
  <si>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</si>
  <si>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</si>
  <si>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</si>
  <si>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</si>
  <si>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</si>
  <si>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</si>
  <si>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</si>
  <si>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</si>
  <si>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</si>
  <si>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</si>
  <si>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</si>
  <si>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</si>
  <si>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</si>
  <si>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</si>
  <si>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</si>
  <si>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</si>
  <si>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</si>
  <si>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</si>
  <si>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</si>
  <si>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</si>
  <si>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</si>
  <si>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</si>
  <si>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</si>
  <si>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</si>
  <si>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</si>
  <si>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</si>
  <si>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</si>
  <si>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</si>
  <si>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</si>
  <si>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</si>
  <si>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</si>
  <si>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</si>
  <si>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</si>
  <si>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</si>
  <si>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</si>
  <si>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</si>
  <si>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</si>
  <si>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</si>
  <si>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</si>
  <si>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</si>
  <si>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</si>
  <si>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</si>
  <si>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</si>
  <si>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</si>
  <si>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</si>
  <si>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</si>
  <si>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</si>
  <si>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</si>
  <si>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</si>
  <si>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</si>
  <si>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</si>
  <si>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</si>
  <si>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</si>
  <si>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</si>
  <si>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</si>
  <si>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</si>
  <si>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</si>
  <si>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</si>
  <si>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</si>
  <si>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</si>
  <si>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</si>
  <si>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</si>
  <si>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</si>
  <si>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</si>
  <si>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</si>
  <si>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</si>
  <si>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</si>
  <si>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</si>
  <si>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</si>
  <si>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</si>
  <si>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</si>
  <si>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</si>
  <si>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</si>
  <si>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</si>
  <si>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</si>
  <si>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</si>
  <si>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</si>
  <si>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</si>
  <si>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</si>
  <si>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</si>
  <si>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</si>
  <si>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</si>
  <si>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</si>
  <si>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</si>
  <si>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</si>
  <si>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</si>
  <si>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</si>
  <si>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</si>
  <si>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</si>
  <si>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</si>
  <si>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</si>
  <si>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</si>
  <si>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</si>
  <si>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</si>
  <si>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</si>
  <si>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</si>
  <si>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</si>
  <si>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</si>
  <si>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</si>
  <si>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</si>
  <si>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</si>
  <si>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</si>
  <si>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</si>
  <si>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</si>
  <si>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</si>
  <si>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</si>
  <si>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</si>
  <si>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</si>
  <si>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</si>
  <si>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</si>
  <si>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</si>
  <si>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</si>
  <si>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</si>
  <si>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</si>
  <si>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</si>
  <si>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</si>
  <si>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</si>
  <si>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</si>
  <si>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</si>
  <si>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</si>
  <si>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</si>
  <si>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</si>
  <si>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</si>
  <si>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</si>
  <si>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</si>
  <si>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</si>
  <si>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</si>
  <si>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</si>
  <si>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</si>
  <si>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</si>
  <si>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</si>
  <si>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</si>
  <si>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</si>
  <si>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</si>
  <si>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</si>
  <si>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</si>
  <si>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</si>
  <si>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</si>
  <si>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</si>
  <si>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</si>
  <si>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</si>
  <si>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</si>
  <si>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</si>
  <si>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</si>
  <si>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</si>
  <si>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</si>
  <si>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</si>
  <si>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</si>
  <si>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</si>
  <si>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</si>
  <si>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</si>
  <si>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</si>
  <si>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</si>
  <si>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</si>
  <si>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</si>
  <si>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</si>
  <si>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</si>
  <si>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</si>
  <si>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</si>
  <si>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</si>
  <si>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</si>
  <si>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</si>
  <si>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</si>
  <si>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</si>
  <si>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</si>
  <si>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</si>
  <si>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</si>
  <si>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</si>
  <si>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</si>
  <si>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</si>
  <si>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</si>
  <si>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</si>
  <si>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</si>
  <si>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</si>
  <si>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</si>
  <si>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</si>
  <si>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</si>
  <si>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</si>
  <si>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</si>
  <si>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</si>
  <si>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</si>
  <si>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</si>
  <si>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</si>
  <si>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</si>
  <si>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</si>
  <si>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</si>
  <si>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</si>
  <si>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</si>
  <si>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</si>
  <si>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</si>
  <si>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</si>
  <si>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</si>
  <si>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</si>
  <si>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</si>
  <si>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</si>
  <si>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</si>
  <si>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</si>
  <si>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</si>
  <si>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</si>
  <si>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</si>
  <si>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</si>
  <si>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</si>
  <si>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</si>
  <si>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</si>
  <si>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</si>
  <si>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</si>
  <si>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</si>
  <si>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</si>
  <si>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</si>
  <si>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</si>
  <si>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</si>
  <si>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</si>
  <si>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</si>
  <si>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</si>
  <si>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</si>
  <si>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</si>
  <si>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</si>
  <si>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</si>
  <si>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</si>
  <si>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</si>
  <si>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</si>
  <si>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</si>
  <si>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</si>
  <si>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</si>
  <si>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</si>
  <si>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</si>
  <si>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</si>
  <si>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</si>
  <si>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</si>
  <si>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</si>
  <si>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</si>
  <si>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</si>
  <si>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</si>
  <si>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</si>
  <si>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</si>
  <si>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</si>
  <si>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</si>
  <si>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</si>
  <si>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</si>
  <si>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</si>
  <si>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</si>
  <si>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</si>
  <si>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</si>
  <si>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</si>
  <si>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</si>
  <si>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</si>
  <si>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</si>
  <si>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</si>
  <si>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</si>
  <si>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</si>
  <si>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</si>
  <si>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</si>
  <si>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</si>
  <si>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</si>
  <si>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</si>
  <si>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</si>
  <si>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</si>
  <si>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</si>
  <si>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</si>
  <si>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</si>
  <si>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</si>
  <si>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</si>
  <si>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</si>
  <si>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</si>
  <si>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</si>
  <si>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</si>
  <si>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</si>
  <si>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</si>
  <si>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</si>
  <si>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</si>
  <si>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</si>
  <si>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</si>
  <si>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</si>
  <si>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</si>
  <si>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</si>
  <si>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</si>
  <si>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</si>
  <si>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</si>
  <si>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</si>
  <si>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</si>
  <si>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</si>
  <si>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</si>
  <si>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</si>
  <si>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</si>
  <si>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</si>
  <si>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</si>
  <si>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</si>
  <si>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</si>
  <si>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</si>
  <si>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</si>
  <si>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</si>
  <si>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</si>
  <si>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</si>
  <si>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</si>
  <si>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</si>
  <si>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</si>
  <si>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</si>
  <si>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</si>
  <si>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</si>
  <si>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</si>
  <si>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</si>
  <si>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</si>
  <si>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</si>
  <si>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</si>
  <si>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</si>
  <si>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</si>
  <si>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</si>
  <si>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</si>
  <si>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</si>
  <si>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</si>
  <si>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</si>
  <si>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</si>
  <si>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</si>
  <si>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</si>
  <si>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</si>
  <si>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</si>
  <si>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</si>
  <si>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</si>
  <si>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</si>
  <si>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</si>
  <si>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</si>
  <si>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</si>
  <si>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</si>
  <si>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</si>
  <si>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</si>
  <si>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</si>
  <si>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</si>
  <si>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</si>
  <si>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</si>
  <si>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</si>
  <si>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</si>
  <si>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</si>
  <si>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</si>
  <si>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</si>
  <si>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</si>
  <si>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</si>
  <si>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</si>
  <si>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</si>
  <si>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</si>
  <si>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</si>
  <si>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</si>
  <si>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</si>
  <si>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</si>
  <si>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</si>
  <si>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</si>
  <si>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</si>
  <si>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</si>
  <si>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</si>
  <si>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</si>
  <si>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</si>
  <si>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</si>
  <si>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</si>
  <si>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</si>
  <si>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</si>
  <si>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</si>
  <si>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</si>
  <si>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</si>
  <si>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</si>
  <si>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</si>
  <si>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</si>
  <si>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</si>
  <si>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</si>
  <si>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</si>
  <si>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</si>
  <si>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</si>
  <si>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</si>
  <si>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</si>
  <si>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</si>
  <si>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</si>
  <si>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</si>
  <si>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</si>
  <si>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</si>
  <si>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</si>
  <si>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</si>
  <si>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</si>
  <si>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</si>
  <si>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</si>
  <si>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</si>
  <si>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</si>
  <si>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</si>
  <si>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</si>
  <si>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</si>
  <si>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</si>
  <si>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</si>
  <si>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</si>
  <si>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</si>
  <si>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</si>
  <si>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</si>
  <si>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</si>
  <si>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</si>
  <si>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</si>
  <si>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</si>
  <si>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</si>
  <si>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</si>
  <si>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</si>
  <si>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</si>
  <si>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</si>
  <si>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</si>
  <si>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</si>
  <si>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</si>
  <si>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</si>
  <si>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</si>
  <si>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</si>
  <si>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</si>
  <si>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</si>
  <si>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</si>
  <si>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</si>
  <si>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</si>
  <si>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</si>
  <si>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</si>
  <si>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</si>
  <si>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</si>
  <si>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</si>
  <si>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</si>
  <si>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</si>
  <si>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</si>
  <si>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</si>
  <si>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</si>
  <si>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</si>
  <si>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</si>
  <si>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</si>
  <si>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</si>
  <si>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</si>
  <si>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</si>
  <si>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</si>
  <si>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</si>
  <si>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</si>
  <si>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</si>
  <si>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</si>
  <si>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</si>
  <si>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</si>
  <si>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</si>
  <si>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</si>
  <si>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</si>
  <si>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</si>
  <si>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</si>
  <si>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</si>
  <si>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</si>
  <si>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</si>
  <si>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</si>
  <si>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</si>
  <si>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</si>
  <si>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</si>
  <si>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</si>
  <si>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</si>
  <si>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</si>
  <si>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</si>
  <si>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</si>
  <si>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</si>
  <si>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</si>
  <si>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</si>
  <si>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</si>
  <si>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</si>
  <si>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</si>
  <si>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</si>
  <si>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</si>
  <si>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</si>
  <si>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</si>
  <si>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</si>
  <si>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</si>
  <si>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</si>
  <si>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</si>
  <si>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</si>
  <si>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</si>
  <si>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</si>
  <si>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</si>
  <si>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</si>
  <si>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</si>
  <si>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</si>
  <si>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</si>
  <si>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</si>
  <si>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</si>
  <si>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</si>
  <si>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</si>
  <si>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</si>
  <si>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</si>
  <si>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</si>
  <si>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</si>
  <si>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</si>
  <si>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</si>
  <si>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</si>
  <si>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</si>
  <si>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</si>
  <si>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</si>
  <si>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</si>
  <si>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</si>
  <si>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</si>
  <si>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</si>
  <si>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</si>
  <si>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</si>
  <si>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</si>
  <si>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</si>
  <si>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</si>
  <si>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</si>
  <si>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</si>
  <si>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</si>
  <si>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</si>
  <si>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</si>
  <si>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</si>
  <si>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</si>
  <si>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</si>
  <si>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</si>
  <si>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</si>
  <si>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</si>
  <si>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</si>
  <si>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</si>
  <si>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</si>
  <si>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</si>
  <si>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</si>
  <si>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</si>
  <si>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</si>
  <si>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</si>
  <si>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</si>
  <si>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</si>
  <si>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</si>
  <si>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</si>
  <si>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</si>
  <si>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</si>
  <si>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</si>
  <si>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</si>
  <si>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</si>
  <si>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</si>
  <si>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</si>
  <si>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</si>
  <si>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</si>
  <si>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</si>
  <si>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</si>
  <si>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</si>
  <si>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</si>
  <si>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</si>
  <si>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</si>
  <si>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</si>
  <si>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</si>
  <si>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</si>
  <si>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</si>
  <si>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</si>
  <si>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</si>
  <si>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</si>
  <si>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</si>
  <si>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</si>
  <si>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</si>
  <si>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</si>
  <si>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</si>
  <si>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</si>
  <si>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</si>
  <si>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</si>
  <si>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</si>
  <si>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</si>
  <si>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</si>
  <si>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</si>
  <si>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</si>
  <si>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</si>
  <si>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</si>
  <si>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</si>
  <si>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</si>
  <si>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</si>
  <si>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</si>
  <si>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</si>
  <si>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</si>
  <si>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</si>
  <si>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</si>
  <si>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</si>
  <si>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</si>
  <si>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</si>
  <si>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</si>
  <si>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</si>
  <si>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</si>
  <si>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</si>
  <si>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</si>
  <si>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</si>
  <si>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</si>
  <si>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</si>
  <si>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</si>
  <si>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</si>
  <si>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</si>
  <si>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</si>
  <si>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</si>
  <si>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</si>
  <si>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</si>
  <si>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</si>
  <si>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</si>
  <si>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</si>
  <si>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</si>
  <si>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</si>
  <si>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</si>
  <si>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</si>
  <si>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</si>
  <si>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</si>
  <si>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</si>
  <si>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</si>
  <si>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</si>
  <si>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</si>
  <si>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</si>
  <si>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</si>
  <si>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</si>
  <si>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</si>
  <si>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</si>
  <si>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</si>
  <si>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</si>
  <si>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</si>
  <si>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</si>
  <si>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</si>
  <si>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</si>
  <si>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</si>
  <si>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</si>
  <si>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</si>
  <si>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</si>
  <si>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</si>
  <si>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</si>
  <si>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</si>
  <si>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</si>
  <si>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</si>
  <si>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</si>
  <si>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</si>
  <si>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</si>
  <si>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</si>
  <si>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</si>
  <si>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</si>
  <si>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</si>
  <si>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</si>
  <si>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</si>
  <si>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</si>
  <si>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</si>
  <si>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</si>
  <si>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</si>
  <si>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</si>
  <si>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</si>
  <si>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</si>
  <si>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</si>
  <si>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</si>
  <si>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</si>
  <si>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</si>
  <si>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</si>
  <si>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</si>
  <si>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</si>
  <si>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</si>
  <si>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</si>
  <si>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</si>
  <si>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</si>
  <si>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</si>
  <si>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</si>
  <si>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</si>
  <si>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</si>
  <si>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</si>
  <si>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</si>
  <si>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</si>
  <si>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</si>
  <si>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</si>
  <si>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</si>
  <si>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</si>
  <si>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</si>
  <si>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</si>
  <si>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</si>
  <si>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</si>
  <si>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</si>
  <si>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</si>
  <si>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</si>
  <si>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</si>
  <si>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</si>
  <si>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</si>
  <si>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</si>
  <si>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</si>
  <si>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</si>
  <si>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</si>
  <si>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</si>
  <si>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</si>
  <si>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</si>
  <si>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</si>
  <si>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</si>
  <si>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</si>
  <si>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</si>
  <si>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</si>
  <si>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</si>
  <si>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</si>
  <si>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</si>
  <si>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</si>
  <si>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</si>
  <si>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</si>
  <si>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</si>
  <si>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</si>
  <si>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</si>
  <si>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</si>
  <si>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</si>
  <si>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</si>
  <si>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</si>
  <si>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</si>
  <si>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</si>
  <si>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</si>
  <si>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</si>
  <si>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</si>
  <si>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</si>
  <si>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</si>
  <si>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</si>
  <si>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</si>
  <si>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</si>
  <si>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</si>
  <si>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</si>
  <si>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</si>
  <si>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</si>
  <si>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</si>
  <si>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</si>
  <si>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</si>
  <si>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</si>
  <si>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</si>
  <si>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</si>
  <si>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</si>
  <si>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</si>
  <si>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</si>
  <si>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</si>
  <si>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</si>
  <si>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</si>
  <si>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</si>
  <si>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</si>
  <si>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</si>
  <si>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</si>
  <si>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</si>
  <si>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</si>
  <si>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</si>
  <si>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</si>
  <si>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</si>
  <si>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</si>
  <si>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</si>
  <si>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</si>
  <si>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</si>
  <si>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</si>
  <si>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</si>
  <si>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</si>
  <si>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</si>
  <si>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</si>
  <si>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</si>
  <si>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</si>
  <si>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</si>
  <si>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</si>
  <si>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</si>
  <si>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</si>
  <si>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</si>
  <si>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</si>
  <si>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</si>
  <si>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</si>
  <si>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</si>
  <si>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</si>
  <si>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</si>
  <si>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</si>
  <si>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</si>
  <si>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</si>
  <si>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</si>
  <si>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</si>
  <si>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</si>
  <si>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</si>
  <si>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</si>
  <si>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</si>
  <si>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</si>
  <si>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</si>
  <si>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</si>
  <si>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</si>
  <si>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</si>
  <si>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</si>
  <si>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</si>
  <si>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</si>
  <si>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</si>
  <si>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</si>
  <si>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</si>
  <si>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</si>
  <si>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</si>
  <si>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</si>
  <si>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</si>
  <si>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</si>
  <si>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</si>
  <si>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</si>
  <si>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</si>
  <si>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</si>
  <si>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</si>
  <si>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</si>
  <si>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</si>
  <si>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</si>
  <si>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</si>
  <si>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</si>
  <si>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</si>
  <si>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</si>
  <si>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</si>
  <si>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</si>
  <si>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</si>
  <si>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</si>
  <si>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</si>
  <si>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</si>
  <si>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</si>
  <si>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</si>
  <si>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</si>
  <si>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</si>
  <si>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</si>
  <si>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</si>
  <si>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</si>
  <si>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</si>
  <si>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</si>
  <si>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</si>
  <si>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</si>
  <si>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</si>
  <si>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</si>
  <si>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</si>
  <si>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</si>
  <si>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</si>
  <si>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</si>
  <si>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</si>
  <si>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</si>
  <si>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</si>
  <si>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</si>
  <si>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</si>
  <si>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</si>
  <si>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</si>
  <si>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</si>
  <si>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</si>
  <si>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</si>
  <si>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</si>
  <si>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</si>
  <si>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</si>
  <si>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</si>
  <si>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</si>
  <si>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</si>
  <si>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</si>
  <si>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</si>
  <si>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</si>
  <si>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</si>
  <si>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</si>
  <si>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</si>
  <si>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</si>
  <si>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</si>
  <si>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</si>
  <si>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</si>
  <si>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</si>
  <si>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</si>
  <si>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</si>
  <si>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</si>
  <si>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</si>
  <si>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</si>
  <si>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</si>
  <si>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</si>
  <si>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</si>
  <si>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</si>
  <si>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</si>
  <si>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</si>
  <si>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</si>
  <si>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</si>
  <si>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</si>
  <si>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</si>
  <si>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</si>
  <si>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</si>
  <si>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</si>
  <si>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</si>
  <si>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</si>
  <si>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</si>
  <si>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</si>
  <si>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</si>
  <si>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</si>
  <si>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</si>
  <si>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</si>
  <si>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</si>
  <si>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</si>
  <si>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</si>
  <si>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</si>
  <si>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</si>
  <si>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</si>
  <si>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</si>
  <si>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</si>
  <si>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</si>
  <si>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</si>
  <si>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</si>
  <si>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</si>
  <si>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</si>
  <si>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</si>
  <si>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</si>
  <si>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</si>
  <si>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</si>
  <si>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</si>
  <si>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</si>
  <si>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</si>
  <si>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</si>
  <si>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</si>
  <si>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</si>
  <si>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</si>
  <si>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</si>
  <si>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</si>
  <si>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</si>
  <si>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</si>
  <si>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</si>
  <si>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</si>
  <si>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</si>
  <si>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</si>
  <si>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</si>
  <si>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</si>
  <si>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</si>
  <si>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</si>
  <si>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</si>
  <si>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</si>
  <si>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</si>
  <si>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</si>
  <si>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</si>
  <si>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</si>
  <si>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</si>
  <si>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</si>
  <si>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</si>
  <si>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</si>
  <si>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</si>
  <si>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</si>
  <si>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</si>
  <si>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</si>
  <si>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</si>
  <si>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</si>
  <si>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</si>
  <si>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</si>
  <si>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</si>
  <si>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</si>
  <si>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</si>
  <si>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</si>
  <si>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</si>
  <si>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</si>
  <si>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</si>
  <si>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</si>
  <si>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</si>
  <si>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</si>
  <si>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</si>
  <si>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</si>
  <si>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</si>
  <si>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</si>
  <si>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</si>
  <si>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</si>
  <si>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</si>
  <si>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</si>
  <si>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</si>
  <si>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</si>
  <si>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</si>
  <si>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</si>
  <si>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</si>
  <si>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</si>
  <si>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</si>
  <si>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</si>
  <si>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</si>
  <si>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</si>
  <si>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</si>
  <si>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</si>
  <si>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</si>
  <si>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</si>
  <si>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</si>
  <si>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</si>
  <si>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</si>
  <si>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</si>
  <si>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</si>
  <si>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</si>
  <si>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</si>
  <si>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</si>
  <si>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</si>
  <si>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</si>
  <si>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</si>
  <si>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</si>
  <si>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</si>
  <si>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</si>
  <si>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</si>
  <si>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</si>
  <si>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</si>
  <si>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</si>
  <si>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</si>
  <si>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</si>
  <si>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</si>
  <si>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</si>
  <si>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</si>
  <si>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</si>
  <si>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</si>
  <si>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</si>
  <si>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</si>
  <si>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</si>
  <si>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</si>
  <si>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</si>
  <si>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</si>
  <si>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</si>
  <si>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</si>
  <si>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</si>
  <si>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</si>
  <si>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</si>
  <si>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</si>
  <si>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</si>
  <si>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</si>
  <si>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</si>
  <si>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</si>
  <si>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</si>
  <si>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</si>
  <si>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</si>
  <si>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</si>
  <si>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</si>
  <si>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</si>
  <si>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</si>
  <si>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</si>
  <si>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</si>
  <si>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</si>
  <si>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</si>
  <si>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</si>
  <si>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</si>
  <si>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</si>
  <si>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</si>
  <si>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</si>
  <si>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</si>
  <si>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</si>
  <si>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</si>
  <si>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</si>
  <si>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</si>
  <si>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</si>
  <si>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</si>
  <si>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</si>
  <si>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</si>
  <si>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</si>
  <si>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</si>
  <si>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</si>
  <si>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</si>
  <si>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</si>
  <si>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</si>
  <si>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</si>
  <si>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</si>
  <si>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</si>
  <si>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</si>
  <si>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</si>
  <si>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</si>
  <si>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</si>
  <si>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</si>
  <si>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</si>
  <si>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</si>
  <si>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</si>
  <si>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</si>
  <si>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</si>
  <si>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</si>
  <si>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</si>
  <si>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</si>
  <si>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</si>
  <si>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</si>
  <si>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</si>
  <si>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</si>
  <si>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</si>
  <si>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</si>
  <si>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</si>
  <si>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</si>
  <si>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</si>
  <si>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</si>
  <si>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</si>
  <si>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</si>
  <si>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</si>
  <si>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</si>
  <si>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</si>
  <si>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</si>
  <si>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</si>
  <si>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</si>
  <si>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</si>
  <si>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</si>
  <si>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</si>
  <si>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</si>
  <si>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</si>
  <si>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</si>
  <si>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</si>
  <si>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</si>
  <si>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</si>
  <si>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</si>
  <si>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</si>
  <si>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</si>
  <si>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</si>
  <si>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</si>
  <si>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</si>
  <si>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</si>
  <si>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</si>
  <si>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</si>
  <si>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</si>
  <si>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</si>
  <si>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</si>
  <si>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</si>
  <si>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</si>
  <si>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</si>
  <si>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</si>
  <si>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</si>
  <si>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</si>
  <si>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</si>
  <si>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</si>
  <si>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</si>
  <si>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</si>
  <si>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</si>
  <si>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</si>
  <si>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</si>
  <si>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</si>
  <si>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</si>
  <si>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</si>
  <si>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</si>
  <si>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</si>
  <si>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</si>
  <si>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</si>
  <si>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</si>
  <si>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</si>
  <si>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</si>
  <si>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</si>
  <si>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</si>
  <si>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</si>
  <si>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</si>
  <si>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</si>
  <si>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</si>
  <si>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</si>
  <si>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</si>
  <si>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</si>
  <si>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</si>
  <si>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</si>
  <si>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</si>
  <si>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</si>
  <si>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</si>
  <si>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</si>
  <si>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</si>
  <si>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</si>
  <si>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</si>
  <si>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</si>
  <si>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</si>
  <si>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</si>
  <si>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</si>
  <si>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</si>
  <si>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</si>
  <si>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</si>
  <si>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</si>
  <si>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</si>
  <si>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</si>
  <si>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</si>
  <si>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</si>
  <si>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</si>
  <si>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</si>
  <si>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</si>
  <si>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</si>
  <si>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</si>
  <si>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</si>
  <si>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</si>
  <si>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</si>
  <si>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</si>
  <si>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</si>
  <si>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</si>
  <si>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</si>
  <si>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</si>
  <si>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</si>
  <si>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</si>
  <si>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</si>
  <si>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</si>
  <si>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</si>
  <si>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</si>
  <si>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</si>
  <si>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</si>
  <si>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</si>
  <si>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</si>
  <si>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</si>
  <si>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</si>
  <si>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</si>
  <si>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</si>
  <si>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</si>
  <si>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</si>
  <si>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</si>
  <si>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</si>
  <si>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</si>
  <si>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</si>
  <si>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</si>
  <si>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</si>
  <si>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</si>
  <si>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</si>
  <si>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</si>
  <si>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</si>
  <si>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</si>
  <si>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</si>
  <si>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</si>
  <si>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</si>
  <si>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</si>
  <si>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</si>
  <si>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</si>
  <si>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</si>
  <si>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</si>
  <si>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</si>
  <si>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</si>
  <si>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</si>
  <si>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</si>
  <si>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</si>
  <si>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</si>
  <si>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</si>
  <si>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</si>
  <si>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</si>
  <si>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</si>
  <si>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</si>
  <si>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</si>
  <si>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</si>
  <si>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</si>
  <si>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</si>
  <si>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</si>
  <si>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</si>
  <si>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</si>
  <si>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</si>
  <si>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</si>
  <si>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</si>
  <si>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</si>
  <si>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</si>
  <si>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</si>
  <si>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</si>
  <si>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</si>
  <si>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</si>
  <si>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</si>
  <si>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</si>
  <si>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</si>
  <si>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</si>
  <si>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</si>
  <si>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</si>
  <si>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</si>
  <si>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</si>
  <si>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</si>
  <si>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</si>
  <si>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</si>
  <si>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</si>
  <si>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</si>
  <si>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</si>
  <si>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</si>
  <si>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</si>
  <si>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</si>
  <si>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</si>
  <si>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</si>
  <si>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</si>
  <si>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</si>
  <si>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</si>
  <si>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</si>
  <si>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</si>
  <si>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</si>
  <si>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</si>
  <si>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</si>
  <si>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</si>
  <si>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</si>
  <si>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</si>
  <si>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</si>
  <si>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</si>
  <si>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</si>
  <si>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</si>
  <si>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</si>
  <si>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</si>
  <si>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</si>
  <si>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</si>
  <si>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</si>
  <si>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</si>
  <si>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</si>
  <si>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</si>
  <si>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</si>
  <si>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</si>
  <si>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</si>
  <si>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</si>
  <si>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</si>
  <si>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</si>
  <si>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</si>
  <si>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</si>
  <si>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</si>
  <si>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</si>
  <si>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</si>
  <si>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</si>
  <si>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</si>
  <si>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</si>
  <si>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</si>
  <si>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</si>
  <si>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</si>
  <si>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</si>
  <si>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</si>
  <si>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</si>
  <si>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</si>
  <si>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</si>
  <si>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</si>
  <si>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</si>
  <si>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</si>
  <si>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</si>
  <si>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</si>
  <si>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</si>
  <si>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</si>
  <si>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</si>
  <si>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</si>
  <si>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</si>
  <si>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</si>
  <si>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</si>
  <si>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</si>
  <si>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</si>
  <si>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</si>
  <si>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</si>
  <si>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</si>
  <si>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</si>
  <si>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</si>
  <si>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</si>
  <si>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</si>
  <si>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</si>
  <si>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</si>
  <si>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</si>
  <si>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</si>
  <si>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</si>
  <si>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</si>
  <si>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</si>
  <si>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</si>
  <si>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</si>
  <si>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</si>
  <si>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</si>
  <si>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</si>
  <si>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</si>
  <si>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</si>
  <si>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</si>
  <si>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</si>
  <si>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</si>
  <si>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</si>
  <si>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</si>
  <si>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</si>
  <si>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</si>
  <si>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</si>
  <si>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</si>
  <si>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</si>
  <si>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</si>
  <si>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</si>
  <si>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</si>
  <si>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</si>
  <si>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</si>
  <si>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</si>
  <si>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</si>
  <si>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</si>
  <si>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</si>
  <si>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</si>
  <si>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</si>
  <si>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</si>
  <si>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</si>
  <si>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</si>
  <si>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</si>
  <si>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</si>
  <si>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</si>
  <si>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</si>
  <si>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</si>
  <si>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</si>
  <si>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</si>
  <si>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</si>
  <si>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</si>
  <si>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</si>
  <si>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</si>
  <si>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</si>
  <si>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</si>
  <si>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</si>
  <si>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</si>
  <si>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</si>
  <si>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</si>
  <si>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</si>
  <si>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</si>
  <si>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</si>
  <si>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</si>
  <si>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</si>
  <si>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</si>
  <si>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</si>
  <si>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</si>
  <si>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</si>
  <si>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</si>
  <si>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</si>
  <si>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</si>
  <si>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</si>
  <si>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</si>
  <si>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</si>
  <si>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</si>
  <si>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</si>
  <si>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</si>
  <si>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</si>
  <si>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</si>
  <si>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</si>
  <si>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</si>
  <si>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</si>
  <si>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</si>
  <si>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</si>
  <si>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</si>
  <si>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</si>
  <si>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</si>
  <si>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</si>
  <si>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</si>
  <si>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</si>
  <si>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</si>
  <si>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</si>
  <si>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</si>
  <si>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</si>
  <si>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</si>
  <si>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</si>
  <si>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</si>
  <si>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</si>
  <si>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</si>
  <si>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</si>
  <si>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</si>
  <si>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</si>
  <si>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</si>
  <si>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</si>
  <si>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</si>
  <si>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</si>
  <si>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</si>
  <si>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</si>
  <si>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</si>
  <si>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</si>
  <si>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</si>
  <si>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</si>
  <si>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</si>
  <si>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</si>
  <si>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</si>
  <si>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</si>
  <si>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</si>
  <si>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</si>
  <si>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</si>
  <si>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</si>
  <si>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</si>
  <si>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</si>
  <si>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</si>
  <si>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</si>
  <si>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</si>
  <si>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</si>
  <si>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</si>
  <si>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</si>
  <si>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</si>
  <si>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</si>
  <si>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</si>
  <si>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</si>
  <si>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</si>
  <si>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</si>
  <si>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</si>
  <si>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</si>
  <si>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</si>
  <si>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</si>
  <si>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</si>
  <si>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</si>
  <si>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</si>
  <si>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</si>
  <si>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</si>
  <si>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</si>
  <si>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</si>
  <si>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</si>
  <si>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</si>
  <si>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</si>
  <si>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</si>
  <si>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</si>
  <si>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</si>
  <si>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</si>
  <si>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</si>
  <si>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</si>
  <si>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</si>
  <si>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</si>
  <si>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</si>
  <si>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</si>
  <si>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</si>
  <si>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</si>
  <si>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</si>
  <si>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</si>
  <si>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</si>
  <si>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</si>
  <si>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</si>
  <si>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</si>
  <si>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</si>
  <si>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</si>
  <si>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</si>
  <si>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</si>
  <si>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</si>
  <si>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</si>
  <si>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</si>
  <si>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</si>
  <si>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</si>
  <si>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</si>
  <si>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</si>
  <si>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</si>
  <si>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</si>
  <si>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</si>
  <si>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</si>
  <si>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</si>
  <si>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</si>
  <si>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</si>
  <si>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</si>
  <si>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</si>
  <si>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</si>
  <si>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</si>
  <si>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</si>
  <si>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</si>
  <si>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</si>
  <si>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</si>
  <si>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</si>
  <si>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</si>
  <si>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</si>
  <si>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</si>
  <si>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</si>
  <si>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</si>
  <si>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</si>
  <si>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</si>
  <si>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</si>
  <si>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</si>
  <si>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</si>
  <si>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</si>
  <si>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</si>
  <si>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</si>
  <si>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</si>
  <si>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</si>
  <si>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</si>
  <si>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</si>
  <si>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</si>
  <si>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</si>
  <si>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</si>
  <si>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</si>
  <si>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</si>
  <si>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</si>
  <si>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</si>
  <si>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</si>
  <si>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</si>
  <si>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</si>
  <si>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</si>
  <si>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</si>
  <si>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</si>
  <si>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</si>
  <si>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</si>
  <si>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</si>
  <si>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</si>
  <si>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</si>
  <si>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</si>
  <si>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</si>
  <si>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</si>
  <si>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</si>
  <si>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</si>
  <si>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</si>
  <si>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</si>
  <si>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</si>
  <si>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</si>
  <si>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</si>
  <si>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</si>
  <si>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</si>
  <si>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</si>
  <si>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ACTIVE EMPLOYEES</t>
  </si>
  <si>
    <t>AVERAGE AGE</t>
  </si>
  <si>
    <t>ATTRITION RATE</t>
  </si>
  <si>
    <t>Row Labels</t>
  </si>
  <si>
    <t>Grand Total</t>
  </si>
  <si>
    <t>Count of Employee Count</t>
  </si>
  <si>
    <t>FEMALE</t>
  </si>
  <si>
    <t>MALE</t>
  </si>
  <si>
    <t xml:space="preserve">JOB ROLE </t>
  </si>
  <si>
    <t>ATTRITION</t>
  </si>
  <si>
    <t>Count of Attrition</t>
  </si>
  <si>
    <t>MARITAL STATUS</t>
  </si>
  <si>
    <t>Average of Job Satisfaction</t>
  </si>
  <si>
    <t>RATINGS</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</si>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</sst>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7">
    <xf numFmtId="0" fontId="0" fillId="0" borderId="0" xfId="0"/>
    <xf numFmtId="0" fontId="1" fillId="0" borderId="0" xfId="0" applyFont="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0" fontId="0" fillId="0" borderId="3" xfId="0" applyNumberFormat="1" applyBorder="1"/>
    <xf numFmtId="10" fontId="0" fillId="0" borderId="4" xfId="0" applyNumberFormat="1" applyBorder="1"/>
    <xf numFmtId="164" fontId="0" fillId="0" borderId="4" xfId="0" applyNumberFormat="1" applyBorder="1"/>
    <xf numFmtId="0" fontId="0" fillId="0" borderId="6" xfId="0" applyBorder="1"/>
    <xf numFmtId="0" fontId="0" fillId="0" borderId="9" xfId="0" applyBorder="1"/>
    <xf numFmtId="0" fontId="0" fillId="0" borderId="7" xfId="0" applyBorder="1"/>
    <xf numFmtId="0" fontId="0" fillId="0" borderId="4" xfId="0" applyBorder="1"/>
    <xf numFmtId="0" fontId="0" fillId="0" borderId="3" xfId="0" applyBorder="1"/>
    <xf numFmtId="0" fontId="0" fillId="0" borderId="10" xfId="0" applyBorder="1"/>
    <xf numFmtId="10" fontId="0" fillId="0" borderId="10" xfId="0" applyNumberFormat="1" applyBorder="1"/>
    <xf numFmtId="0" fontId="0" fillId="2" borderId="3" xfId="0" applyFill="1" applyBorder="1"/>
    <xf numFmtId="0" fontId="0" fillId="2" borderId="1" xfId="0" applyFill="1" applyBorder="1"/>
    <xf numFmtId="0" fontId="2" fillId="2" borderId="1" xfId="0" applyFont="1" applyFill="1" applyBorder="1"/>
    <xf numFmtId="0" fontId="2" fillId="2" borderId="8" xfId="0" applyFont="1" applyFill="1" applyBorder="1"/>
    <xf numFmtId="0" fontId="2" fillId="2" borderId="5" xfId="0" applyFont="1" applyFill="1" applyBorder="1"/>
    <xf numFmtId="0" fontId="0" fillId="0" borderId="11" xfId="0" applyBorder="1"/>
    <xf numFmtId="1" fontId="0" fillId="0" borderId="11" xfId="0" applyNumberFormat="1" applyBorder="1"/>
    <xf numFmtId="10" fontId="0" fillId="0" borderId="11" xfId="1" applyNumberFormat="1" applyFont="1" applyBorder="1"/>
    <xf numFmtId="0" fontId="0" fillId="0" borderId="11" xfId="0" applyBorder="1" applyAlignment="1">
      <alignment horizontal="left"/>
    </xf>
    <xf numFmtId="9" fontId="0" fillId="0" borderId="11" xfId="1" applyFont="1" applyBorder="1"/>
    <xf numFmtId="0" fontId="3" fillId="0" borderId="11" xfId="0" applyFont="1" applyBorder="1"/>
    <xf numFmtId="164" fontId="0" fillId="0" borderId="11" xfId="0" applyNumberFormat="1" applyBorder="1"/>
  </cellXfs>
  <cellStyles count="2">
    <cellStyle name="Normal" xfId="0" builtinId="0"/>
    <cellStyle name="Percent" xfId="1" builtinId="5"/>
  </cellStyles>
  <dxfs count="20">
    <dxf>
      <fill>
        <patternFill patternType="solid">
          <bgColor rgb="FFFFFF00"/>
        </patternFill>
      </fill>
    </dxf>
    <dxf>
      <numFmt numFmtId="164" formatCode="0.0"/>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family val="2"/>
      </font>
    </dxf>
    <dxf>
      <fill>
        <patternFill>
          <bgColor theme="0" tint="-0.14996795556505021"/>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19"/>
      <tableStyleElement type="firstRowStripe" dxfId="18"/>
      <tableStyleElement type="secondRowStripe" dxfId="17"/>
    </tableStyle>
    <tableStyle name="SLICER" pivot="0" table="0" count="4" xr9:uid="{50057B01-EC18-4E20-B6C3-5118E2DDE5ED}">
      <tableStyleElement type="wholeTable" dxfId="16"/>
    </tableStyle>
  </tableStyles>
  <colors>
    <mruColors>
      <color rgb="FF9900FF"/>
      <color rgb="FFD42CB4"/>
      <color rgb="FFC63A97"/>
    </mruColors>
  </colors>
  <extLst>
    <ext xmlns:x14="http://schemas.microsoft.com/office/spreadsheetml/2009/9/main" uri="{46F421CA-312F-682f-3DD2-61675219B42D}">
      <x14:dxfs count="3">
        <dxf>
          <fill>
            <patternFill>
              <bgColor rgb="FF9900FF"/>
            </patternFill>
          </fill>
        </dxf>
        <dxf>
          <font>
            <b/>
            <i val="0"/>
            <color theme="2"/>
            <name val="Amasis MT Pro Black"/>
            <family val="1"/>
            <scheme val="none"/>
          </font>
          <fill>
            <patternFill>
              <fgColor theme="5" tint="0.39994506668294322"/>
            </patternFill>
          </fill>
        </dxf>
        <dxf>
          <fill>
            <patternFill patternType="none">
              <fgColor indexed="64"/>
              <bgColor auto="1"/>
            </pattern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customschemas.google.com/relationships/workbookmetadata" Target="metadata"/><Relationship Id="rId5" Type="http://schemas.openxmlformats.org/officeDocument/2006/relationships/worksheet" Target="worksheets/sheet5.xml"/><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ED-4158-BA8C-C22522961C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ED-4158-BA8C-C22522961C77}"/>
              </c:ext>
            </c:extLst>
          </c:dPt>
          <c:val>
            <c:numRef>
              <c:f>GENDER!$C$8:$C$9</c:f>
              <c:numCache>
                <c:formatCode>0%</c:formatCode>
                <c:ptCount val="2"/>
                <c:pt idx="0">
                  <c:v>1</c:v>
                </c:pt>
                <c:pt idx="1">
                  <c:v>0</c:v>
                </c:pt>
              </c:numCache>
            </c:numRef>
          </c:val>
          <c:extLst>
            <c:ext xmlns:c16="http://schemas.microsoft.com/office/drawing/2014/chart" uri="{C3380CC4-5D6E-409C-BE32-E72D297353CC}">
              <c16:uniqueId val="{00000000-5CD8-404B-8299-CEE211E45F6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6296296296296294E-3"/>
          <c:w val="1"/>
          <c:h val="0.99537037037037035"/>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Master's Degree</c:v>
                </c:pt>
                <c:pt idx="3">
                  <c:v>Associates Degree</c:v>
                </c:pt>
                <c:pt idx="4">
                  <c:v>Bachelor's Degree</c:v>
                </c:pt>
              </c:strCache>
            </c:strRef>
          </c:cat>
          <c:val>
            <c:numRef>
              <c:f>'EDUCATION BY ATTRITION'!$B$4:$B$9</c:f>
              <c:numCache>
                <c:formatCode>General</c:formatCode>
                <c:ptCount val="5"/>
                <c:pt idx="0">
                  <c:v>3</c:v>
                </c:pt>
                <c:pt idx="1">
                  <c:v>11</c:v>
                </c:pt>
                <c:pt idx="2">
                  <c:v>16</c:v>
                </c:pt>
                <c:pt idx="3">
                  <c:v>19</c:v>
                </c:pt>
                <c:pt idx="4">
                  <c:v>35</c:v>
                </c:pt>
              </c:numCache>
            </c:numRef>
          </c:val>
          <c:extLst>
            <c:ext xmlns:c16="http://schemas.microsoft.com/office/drawing/2014/chart" uri="{C3380CC4-5D6E-409C-BE32-E72D297353CC}">
              <c16:uniqueId val="{00000000-CA0F-47E8-A6B7-5D9349D52CF0}"/>
            </c:ext>
          </c:extLst>
        </c:ser>
        <c:dLbls>
          <c:dLblPos val="outEnd"/>
          <c:showLegendKey val="0"/>
          <c:showVal val="1"/>
          <c:showCatName val="0"/>
          <c:showSerName val="0"/>
          <c:showPercent val="0"/>
          <c:showBubbleSize val="0"/>
        </c:dLbls>
        <c:gapWidth val="182"/>
        <c:axId val="626099823"/>
        <c:axId val="626098383"/>
      </c:barChart>
      <c:catAx>
        <c:axId val="6260998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6098383"/>
        <c:crosses val="autoZero"/>
        <c:auto val="1"/>
        <c:lblAlgn val="ctr"/>
        <c:lblOffset val="100"/>
        <c:noMultiLvlLbl val="0"/>
      </c:catAx>
      <c:valAx>
        <c:axId val="626098383"/>
        <c:scaling>
          <c:orientation val="minMax"/>
        </c:scaling>
        <c:delete val="1"/>
        <c:axPos val="b"/>
        <c:numFmt formatCode="General" sourceLinked="1"/>
        <c:majorTickMark val="out"/>
        <c:minorTickMark val="none"/>
        <c:tickLblPos val="nextTo"/>
        <c:crossAx val="62609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35-4BF8-B869-EBACA3FC6E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12C-457B-B341-0C03EBB155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12C-457B-B341-0C03EBB155AC}"/>
              </c:ext>
            </c:extLst>
          </c:dPt>
          <c:cat>
            <c:strRef>
              <c:f>'DEPT WISE ATTRITION'!$A$4:$A$7</c:f>
              <c:strCache>
                <c:ptCount val="3"/>
                <c:pt idx="0">
                  <c:v>HR</c:v>
                </c:pt>
                <c:pt idx="1">
                  <c:v>R&amp;D</c:v>
                </c:pt>
                <c:pt idx="2">
                  <c:v>Sales</c:v>
                </c:pt>
              </c:strCache>
            </c:strRef>
          </c:cat>
          <c:val>
            <c:numRef>
              <c:f>'DEPT WISE ATTRITION'!$B$4:$B$7</c:f>
              <c:numCache>
                <c:formatCode>0.00%</c:formatCode>
                <c:ptCount val="3"/>
                <c:pt idx="0">
                  <c:v>3.5714285714285712E-2</c:v>
                </c:pt>
                <c:pt idx="1">
                  <c:v>0.51190476190476186</c:v>
                </c:pt>
                <c:pt idx="2">
                  <c:v>0.45238095238095238</c:v>
                </c:pt>
              </c:numCache>
            </c:numRef>
          </c:val>
          <c:extLst>
            <c:ext xmlns:c16="http://schemas.microsoft.com/office/drawing/2014/chart" uri="{C3380CC4-5D6E-409C-BE32-E72D297353CC}">
              <c16:uniqueId val="{00000000-2E2E-4AD6-B0CF-A6911EF2336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2204424103737605E-2"/>
          <c:y val="0"/>
          <c:w val="0.98779557589626243"/>
          <c:h val="0.90371286922468019"/>
        </c:manualLayout>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Under 25</c:v>
                </c:pt>
                <c:pt idx="2">
                  <c:v>35 - 44</c:v>
                </c:pt>
                <c:pt idx="3">
                  <c:v>45 - 54</c:v>
                </c:pt>
                <c:pt idx="4">
                  <c:v>Over 55</c:v>
                </c:pt>
              </c:strCache>
            </c:strRef>
          </c:cat>
          <c:val>
            <c:numRef>
              <c:f>'ATTRITION BY AGE GROUP'!$B$4:$B$9</c:f>
              <c:numCache>
                <c:formatCode>General</c:formatCode>
                <c:ptCount val="5"/>
                <c:pt idx="0">
                  <c:v>40</c:v>
                </c:pt>
                <c:pt idx="1">
                  <c:v>18</c:v>
                </c:pt>
                <c:pt idx="2">
                  <c:v>14</c:v>
                </c:pt>
                <c:pt idx="3">
                  <c:v>9</c:v>
                </c:pt>
                <c:pt idx="4">
                  <c:v>3</c:v>
                </c:pt>
              </c:numCache>
            </c:numRef>
          </c:val>
          <c:extLst>
            <c:ext xmlns:c16="http://schemas.microsoft.com/office/drawing/2014/chart" uri="{C3380CC4-5D6E-409C-BE32-E72D297353CC}">
              <c16:uniqueId val="{00000000-3C68-4CF4-A392-7BD9BBE2E710}"/>
            </c:ext>
          </c:extLst>
        </c:ser>
        <c:dLbls>
          <c:showLegendKey val="0"/>
          <c:showVal val="0"/>
          <c:showCatName val="0"/>
          <c:showSerName val="0"/>
          <c:showPercent val="0"/>
          <c:showBubbleSize val="0"/>
        </c:dLbls>
        <c:gapWidth val="219"/>
        <c:overlap val="-27"/>
        <c:axId val="630862207"/>
        <c:axId val="630860767"/>
      </c:barChart>
      <c:catAx>
        <c:axId val="630862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860767"/>
        <c:crosses val="autoZero"/>
        <c:auto val="1"/>
        <c:lblAlgn val="ctr"/>
        <c:lblOffset val="100"/>
        <c:noMultiLvlLbl val="0"/>
      </c:catAx>
      <c:valAx>
        <c:axId val="630860767"/>
        <c:scaling>
          <c:orientation val="minMax"/>
        </c:scaling>
        <c:delete val="1"/>
        <c:axPos val="l"/>
        <c:numFmt formatCode="General" sourceLinked="1"/>
        <c:majorTickMark val="out"/>
        <c:minorTickMark val="none"/>
        <c:tickLblPos val="nextTo"/>
        <c:crossAx val="630862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84-4CAB-B060-46DCB6737C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84-4CAB-B060-46DCB6737C47}"/>
              </c:ext>
            </c:extLst>
          </c:dPt>
          <c:val>
            <c:numRef>
              <c:f>RATING!$A$8:$B$8</c:f>
              <c:numCache>
                <c:formatCode>0%</c:formatCode>
                <c:ptCount val="2"/>
                <c:pt idx="0">
                  <c:v>0.64482758620689651</c:v>
                </c:pt>
                <c:pt idx="1">
                  <c:v>0.35517241379310349</c:v>
                </c:pt>
              </c:numCache>
            </c:numRef>
          </c:val>
          <c:extLst>
            <c:ext xmlns:c16="http://schemas.microsoft.com/office/drawing/2014/chart" uri="{C3380CC4-5D6E-409C-BE32-E72D297353CC}">
              <c16:uniqueId val="{00000000-A5C5-455A-A255-80B03BE48AB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803149606299212E-2"/>
          <c:y val="4.1666666666666664E-2"/>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RATING!$A$7</c:f>
              <c:numCache>
                <c:formatCode>0.0</c:formatCode>
                <c:ptCount val="1"/>
                <c:pt idx="0">
                  <c:v>2.579310344827586</c:v>
                </c:pt>
              </c:numCache>
            </c:numRef>
          </c:val>
          <c:extLst>
            <c:ext xmlns:c16="http://schemas.microsoft.com/office/drawing/2014/chart" uri="{C3380CC4-5D6E-409C-BE32-E72D297353CC}">
              <c16:uniqueId val="{00000000-744E-4D3C-9A4C-4FE4E7ED6537}"/>
            </c:ext>
          </c:extLst>
        </c:ser>
        <c:ser>
          <c:idx val="1"/>
          <c:order val="1"/>
          <c:spPr>
            <a:solidFill>
              <a:schemeClr val="accent2"/>
            </a:solidFill>
            <a:ln>
              <a:noFill/>
            </a:ln>
            <a:effectLst/>
          </c:spPr>
          <c:invertIfNegative val="0"/>
          <c:val>
            <c:numRef>
              <c:f>RATING!$B$7</c:f>
              <c:numCache>
                <c:formatCode>0.0</c:formatCode>
                <c:ptCount val="1"/>
                <c:pt idx="0">
                  <c:v>1.420689655172414</c:v>
                </c:pt>
              </c:numCache>
            </c:numRef>
          </c:val>
          <c:extLst>
            <c:ext xmlns:c16="http://schemas.microsoft.com/office/drawing/2014/chart" uri="{C3380CC4-5D6E-409C-BE32-E72D297353CC}">
              <c16:uniqueId val="{00000001-744E-4D3C-9A4C-4FE4E7ED6537}"/>
            </c:ext>
          </c:extLst>
        </c:ser>
        <c:dLbls>
          <c:showLegendKey val="0"/>
          <c:showVal val="0"/>
          <c:showCatName val="0"/>
          <c:showSerName val="0"/>
          <c:showPercent val="0"/>
          <c:showBubbleSize val="0"/>
        </c:dLbls>
        <c:gapWidth val="150"/>
        <c:overlap val="100"/>
        <c:axId val="394409263"/>
        <c:axId val="394410223"/>
      </c:barChart>
      <c:catAx>
        <c:axId val="394409263"/>
        <c:scaling>
          <c:orientation val="minMax"/>
        </c:scaling>
        <c:delete val="1"/>
        <c:axPos val="l"/>
        <c:majorTickMark val="none"/>
        <c:minorTickMark val="none"/>
        <c:tickLblPos val="nextTo"/>
        <c:crossAx val="394410223"/>
        <c:crosses val="autoZero"/>
        <c:auto val="1"/>
        <c:lblAlgn val="ctr"/>
        <c:lblOffset val="100"/>
        <c:noMultiLvlLbl val="0"/>
      </c:catAx>
      <c:valAx>
        <c:axId val="394410223"/>
        <c:scaling>
          <c:orientation val="minMax"/>
          <c:max val="4"/>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0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65443980791008"/>
          <c:y val="9.7777777777777783E-2"/>
          <c:w val="0.63676323609907659"/>
          <c:h val="0.80444444444444441"/>
        </c:manualLayout>
      </c:layout>
      <c:doughnutChart>
        <c:varyColors val="1"/>
        <c:ser>
          <c:idx val="0"/>
          <c:order val="0"/>
          <c:spPr>
            <a:noFill/>
          </c:spPr>
          <c:dPt>
            <c:idx val="0"/>
            <c:bubble3D val="0"/>
            <c:spPr>
              <a:gradFill>
                <a:gsLst>
                  <a:gs pos="0">
                    <a:srgbClr val="D42CB4"/>
                  </a:gs>
                  <a:gs pos="100000">
                    <a:schemeClr val="accent1">
                      <a:lumMod val="75000"/>
                    </a:schemeClr>
                  </a:gs>
                </a:gsLst>
                <a:lin ang="5400000" scaled="1"/>
              </a:gradFill>
              <a:ln w="19050">
                <a:solidFill>
                  <a:schemeClr val="lt1"/>
                </a:solidFill>
              </a:ln>
              <a:effectLst/>
            </c:spPr>
            <c:extLst>
              <c:ext xmlns:c16="http://schemas.microsoft.com/office/drawing/2014/chart" uri="{C3380CC4-5D6E-409C-BE32-E72D297353CC}">
                <c16:uniqueId val="{00000001-1FA5-43DC-8EA8-77175DD4842F}"/>
              </c:ext>
            </c:extLst>
          </c:dPt>
          <c:dPt>
            <c:idx val="1"/>
            <c:bubble3D val="0"/>
            <c:spPr>
              <a:noFill/>
              <a:ln w="19050">
                <a:solidFill>
                  <a:schemeClr val="lt1"/>
                </a:solidFill>
              </a:ln>
              <a:effectLst/>
            </c:spPr>
            <c:extLst>
              <c:ext xmlns:c16="http://schemas.microsoft.com/office/drawing/2014/chart" uri="{C3380CC4-5D6E-409C-BE32-E72D297353CC}">
                <c16:uniqueId val="{00000003-1FA5-43DC-8EA8-77175DD4842F}"/>
              </c:ext>
            </c:extLst>
          </c:dPt>
          <c:val>
            <c:numRef>
              <c:f>GENDER!$C$8:$C$9</c:f>
              <c:numCache>
                <c:formatCode>0%</c:formatCode>
                <c:ptCount val="2"/>
                <c:pt idx="0">
                  <c:v>1</c:v>
                </c:pt>
                <c:pt idx="1">
                  <c:v>0</c:v>
                </c:pt>
              </c:numCache>
            </c:numRef>
          </c:val>
          <c:extLst>
            <c:ext xmlns:c16="http://schemas.microsoft.com/office/drawing/2014/chart" uri="{C3380CC4-5D6E-409C-BE32-E72D297353CC}">
              <c16:uniqueId val="{00000004-1FA5-43DC-8EA8-77175DD4842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275138888888888"/>
          <c:y val="0.11182708333333331"/>
          <c:w val="0.63676323609907659"/>
          <c:h val="0.80444444444444441"/>
        </c:manualLayout>
      </c:layout>
      <c:doughnutChart>
        <c:varyColors val="1"/>
        <c:ser>
          <c:idx val="0"/>
          <c:order val="0"/>
          <c:spPr>
            <a:solidFill>
              <a:schemeClr val="accent2">
                <a:lumMod val="60000"/>
                <a:lumOff val="40000"/>
              </a:schemeClr>
            </a:solidFill>
          </c:spPr>
          <c:dPt>
            <c:idx val="0"/>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1-C595-415E-A920-82DBA76620FD}"/>
              </c:ext>
            </c:extLst>
          </c:dPt>
          <c:dPt>
            <c:idx val="1"/>
            <c:bubble3D val="0"/>
            <c:spPr>
              <a:gradFill>
                <a:gsLst>
                  <a:gs pos="0">
                    <a:schemeClr val="accent1">
                      <a:lumMod val="60000"/>
                      <a:lumOff val="40000"/>
                    </a:schemeClr>
                  </a:gs>
                  <a:gs pos="100000">
                    <a:schemeClr val="accent1">
                      <a:lumMod val="50000"/>
                    </a:schemeClr>
                  </a:gs>
                </a:gsLst>
                <a:lin ang="5400000" scaled="1"/>
              </a:gradFill>
              <a:ln w="19050">
                <a:solidFill>
                  <a:schemeClr val="lt1"/>
                </a:solidFill>
              </a:ln>
              <a:effectLst/>
            </c:spPr>
            <c:extLst>
              <c:ext xmlns:c16="http://schemas.microsoft.com/office/drawing/2014/chart" uri="{C3380CC4-5D6E-409C-BE32-E72D297353CC}">
                <c16:uniqueId val="{00000003-C595-415E-A920-82DBA76620FD}"/>
              </c:ext>
            </c:extLst>
          </c:dPt>
          <c:val>
            <c:numRef>
              <c:f>GENDER!$C$8:$C$9</c:f>
              <c:numCache>
                <c:formatCode>0%</c:formatCode>
                <c:ptCount val="2"/>
                <c:pt idx="0">
                  <c:v>1</c:v>
                </c:pt>
                <c:pt idx="1">
                  <c:v>0</c:v>
                </c:pt>
              </c:numCache>
            </c:numRef>
          </c:val>
          <c:extLst>
            <c:ext xmlns:c16="http://schemas.microsoft.com/office/drawing/2014/chart" uri="{C3380CC4-5D6E-409C-BE32-E72D297353CC}">
              <c16:uniqueId val="{00000004-C595-415E-A920-82DBA76620F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anchor="ctr" anchorCtr="1"/>
            <a:lstStyle/>
            <a:p>
              <a:pPr>
                <a:defRPr sz="2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229002624671917"/>
          <c:y val="0"/>
          <c:w val="1"/>
          <c:h val="0.99537037037037035"/>
        </c:manualLayout>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anchor="ctr" anchorCtr="1"/>
              <a:lstStyle/>
              <a:p>
                <a:pPr>
                  <a:defRPr sz="2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Master's Degree</c:v>
                </c:pt>
                <c:pt idx="3">
                  <c:v>Associates Degree</c:v>
                </c:pt>
                <c:pt idx="4">
                  <c:v>Bachelor's Degree</c:v>
                </c:pt>
              </c:strCache>
            </c:strRef>
          </c:cat>
          <c:val>
            <c:numRef>
              <c:f>'EDUCATION BY ATTRITION'!$B$4:$B$9</c:f>
              <c:numCache>
                <c:formatCode>General</c:formatCode>
                <c:ptCount val="5"/>
                <c:pt idx="0">
                  <c:v>3</c:v>
                </c:pt>
                <c:pt idx="1">
                  <c:v>11</c:v>
                </c:pt>
                <c:pt idx="2">
                  <c:v>16</c:v>
                </c:pt>
                <c:pt idx="3">
                  <c:v>19</c:v>
                </c:pt>
                <c:pt idx="4">
                  <c:v>35</c:v>
                </c:pt>
              </c:numCache>
            </c:numRef>
          </c:val>
          <c:extLst>
            <c:ext xmlns:c16="http://schemas.microsoft.com/office/drawing/2014/chart" uri="{C3380CC4-5D6E-409C-BE32-E72D297353CC}">
              <c16:uniqueId val="{00000000-0A9F-487C-BB92-50E89FAF96A2}"/>
            </c:ext>
          </c:extLst>
        </c:ser>
        <c:dLbls>
          <c:dLblPos val="outEnd"/>
          <c:showLegendKey val="0"/>
          <c:showVal val="1"/>
          <c:showCatName val="0"/>
          <c:showSerName val="0"/>
          <c:showPercent val="0"/>
          <c:showBubbleSize val="0"/>
        </c:dLbls>
        <c:gapWidth val="75"/>
        <c:axId val="626099823"/>
        <c:axId val="626098383"/>
      </c:barChart>
      <c:catAx>
        <c:axId val="626099823"/>
        <c:scaling>
          <c:orientation val="minMax"/>
        </c:scaling>
        <c:delete val="0"/>
        <c:axPos val="l"/>
        <c:numFmt formatCode="General" sourceLinked="1"/>
        <c:majorTickMark val="out"/>
        <c:minorTickMark val="none"/>
        <c:tickLblPos val="nextTo"/>
        <c:spPr>
          <a:solidFill>
            <a:schemeClr val="accent5">
              <a:lumMod val="7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600" b="1" i="0" u="none" strike="noStrike" kern="1200" baseline="0">
                <a:solidFill>
                  <a:schemeClr val="tx1">
                    <a:lumMod val="65000"/>
                    <a:lumOff val="35000"/>
                  </a:schemeClr>
                </a:solidFill>
                <a:latin typeface="+mn-lt"/>
                <a:ea typeface="+mn-ea"/>
                <a:cs typeface="+mn-cs"/>
              </a:defRPr>
            </a:pPr>
            <a:endParaRPr lang="en-US"/>
          </a:p>
        </c:txPr>
        <c:crossAx val="626098383"/>
        <c:crosses val="autoZero"/>
        <c:auto val="1"/>
        <c:lblAlgn val="ctr"/>
        <c:lblOffset val="100"/>
        <c:noMultiLvlLbl val="0"/>
      </c:catAx>
      <c:valAx>
        <c:axId val="626098383"/>
        <c:scaling>
          <c:orientation val="minMax"/>
        </c:scaling>
        <c:delete val="1"/>
        <c:axPos val="b"/>
        <c:numFmt formatCode="General" sourceLinked="1"/>
        <c:majorTickMark val="out"/>
        <c:minorTickMark val="none"/>
        <c:tickLblPos val="nextTo"/>
        <c:crossAx val="62609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26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gradFill>
            <a:gsLst>
              <a:gs pos="0">
                <a:srgbClr val="00B050"/>
              </a:gs>
              <a:gs pos="100000">
                <a:srgbClr val="4472C4">
                  <a:lumMod val="30000"/>
                  <a:lumOff val="70000"/>
                </a:srgbClr>
              </a:gs>
            </a:gsLst>
            <a:lin ang="10800000" scaled="0"/>
          </a:gra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88-4F69-B442-22C1D80EC268}"/>
              </c:ext>
            </c:extLst>
          </c:dPt>
          <c:dPt>
            <c:idx val="1"/>
            <c:bubble3D val="0"/>
            <c:spPr>
              <a:gradFill>
                <a:gsLst>
                  <a:gs pos="0">
                    <a:srgbClr val="00B050"/>
                  </a:gs>
                  <a:gs pos="100000">
                    <a:srgbClr val="4472C4">
                      <a:lumMod val="30000"/>
                      <a:lumOff val="70000"/>
                    </a:srgbClr>
                  </a:gs>
                </a:gsLst>
                <a:lin ang="10800000" scaled="0"/>
              </a:gradFill>
              <a:ln w="19050">
                <a:solidFill>
                  <a:schemeClr val="lt1"/>
                </a:solidFill>
              </a:ln>
              <a:effectLst/>
            </c:spPr>
            <c:extLst>
              <c:ext xmlns:c16="http://schemas.microsoft.com/office/drawing/2014/chart" uri="{C3380CC4-5D6E-409C-BE32-E72D297353CC}">
                <c16:uniqueId val="{00000003-2388-4F69-B442-22C1D80EC26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388-4F69-B442-22C1D80EC268}"/>
              </c:ext>
            </c:extLst>
          </c:dPt>
          <c:cat>
            <c:strRef>
              <c:f>'DEPT WISE ATTRITION'!$A$4:$A$7</c:f>
              <c:strCache>
                <c:ptCount val="3"/>
                <c:pt idx="0">
                  <c:v>HR</c:v>
                </c:pt>
                <c:pt idx="1">
                  <c:v>R&amp;D</c:v>
                </c:pt>
                <c:pt idx="2">
                  <c:v>Sales</c:v>
                </c:pt>
              </c:strCache>
            </c:strRef>
          </c:cat>
          <c:val>
            <c:numRef>
              <c:f>'DEPT WISE ATTRITION'!$B$4:$B$7</c:f>
              <c:numCache>
                <c:formatCode>0.00%</c:formatCode>
                <c:ptCount val="3"/>
                <c:pt idx="0">
                  <c:v>3.5714285714285712E-2</c:v>
                </c:pt>
                <c:pt idx="1">
                  <c:v>0.51190476190476186</c:v>
                </c:pt>
                <c:pt idx="2">
                  <c:v>0.45238095238095238</c:v>
                </c:pt>
              </c:numCache>
            </c:numRef>
          </c:val>
          <c:extLst>
            <c:ext xmlns:c16="http://schemas.microsoft.com/office/drawing/2014/chart" uri="{C3380CC4-5D6E-409C-BE32-E72D297353CC}">
              <c16:uniqueId val="{00000006-2388-4F69-B442-22C1D80EC268}"/>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81523782500627462"/>
          <c:y val="0.25318205016039663"/>
          <c:w val="0.16944967643806363"/>
          <c:h val="0.2297470107903178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FF00"/>
              </a:gs>
              <a:gs pos="100000">
                <a:schemeClr val="accent4">
                  <a:lumMod val="60000"/>
                  <a:lumOff val="40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0546242695272845E-3"/>
          <c:y val="0"/>
          <c:w val="0.99894537573047271"/>
          <c:h val="0.90371286922468019"/>
        </c:manualLayout>
      </c:layout>
      <c:barChart>
        <c:barDir val="col"/>
        <c:grouping val="clustered"/>
        <c:varyColors val="0"/>
        <c:ser>
          <c:idx val="0"/>
          <c:order val="0"/>
          <c:tx>
            <c:strRef>
              <c:f>'ATTRITION BY AGE GROUP'!$B$3</c:f>
              <c:strCache>
                <c:ptCount val="1"/>
                <c:pt idx="0">
                  <c:v>Total</c:v>
                </c:pt>
              </c:strCache>
            </c:strRef>
          </c:tx>
          <c:spPr>
            <a:gradFill>
              <a:gsLst>
                <a:gs pos="0">
                  <a:srgbClr val="FFFF00"/>
                </a:gs>
                <a:gs pos="100000">
                  <a:schemeClr val="accent4">
                    <a:lumMod val="60000"/>
                    <a:lumOff val="40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Under 25</c:v>
                </c:pt>
                <c:pt idx="2">
                  <c:v>35 - 44</c:v>
                </c:pt>
                <c:pt idx="3">
                  <c:v>45 - 54</c:v>
                </c:pt>
                <c:pt idx="4">
                  <c:v>Over 55</c:v>
                </c:pt>
              </c:strCache>
            </c:strRef>
          </c:cat>
          <c:val>
            <c:numRef>
              <c:f>'ATTRITION BY AGE GROUP'!$B$4:$B$9</c:f>
              <c:numCache>
                <c:formatCode>General</c:formatCode>
                <c:ptCount val="5"/>
                <c:pt idx="0">
                  <c:v>40</c:v>
                </c:pt>
                <c:pt idx="1">
                  <c:v>18</c:v>
                </c:pt>
                <c:pt idx="2">
                  <c:v>14</c:v>
                </c:pt>
                <c:pt idx="3">
                  <c:v>9</c:v>
                </c:pt>
                <c:pt idx="4">
                  <c:v>3</c:v>
                </c:pt>
              </c:numCache>
            </c:numRef>
          </c:val>
          <c:extLst>
            <c:ext xmlns:c16="http://schemas.microsoft.com/office/drawing/2014/chart" uri="{C3380CC4-5D6E-409C-BE32-E72D297353CC}">
              <c16:uniqueId val="{00000000-C130-45E8-9A9A-EE6C9D341907}"/>
            </c:ext>
          </c:extLst>
        </c:ser>
        <c:dLbls>
          <c:dLblPos val="outEnd"/>
          <c:showLegendKey val="0"/>
          <c:showVal val="1"/>
          <c:showCatName val="0"/>
          <c:showSerName val="0"/>
          <c:showPercent val="0"/>
          <c:showBubbleSize val="0"/>
        </c:dLbls>
        <c:gapWidth val="120"/>
        <c:overlap val="-27"/>
        <c:axId val="630862207"/>
        <c:axId val="630860767"/>
      </c:barChart>
      <c:catAx>
        <c:axId val="6308622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0860767"/>
        <c:crosses val="autoZero"/>
        <c:auto val="1"/>
        <c:lblAlgn val="ctr"/>
        <c:lblOffset val="100"/>
        <c:noMultiLvlLbl val="0"/>
      </c:catAx>
      <c:valAx>
        <c:axId val="630860767"/>
        <c:scaling>
          <c:orientation val="minMax"/>
        </c:scaling>
        <c:delete val="1"/>
        <c:axPos val="l"/>
        <c:numFmt formatCode="General" sourceLinked="1"/>
        <c:majorTickMark val="out"/>
        <c:minorTickMark val="none"/>
        <c:tickLblPos val="nextTo"/>
        <c:crossAx val="630862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bg1">
                <a:lumMod val="75000"/>
              </a:schemeClr>
            </a:solidFill>
          </c:spPr>
          <c:dPt>
            <c:idx val="0"/>
            <c:bubble3D val="0"/>
            <c:spPr>
              <a:gradFill>
                <a:gsLst>
                  <a:gs pos="0">
                    <a:schemeClr val="accent5">
                      <a:lumMod val="75000"/>
                    </a:schemeClr>
                  </a:gs>
                  <a:gs pos="100000">
                    <a:schemeClr val="accent5">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96D7-47B8-86A7-AFAE4B179131}"/>
              </c:ext>
            </c:extLst>
          </c:dPt>
          <c:dPt>
            <c:idx val="1"/>
            <c:bubble3D val="0"/>
            <c:spPr>
              <a:solidFill>
                <a:schemeClr val="accent2">
                  <a:lumMod val="40000"/>
                  <a:lumOff val="60000"/>
                  <a:alpha val="95000"/>
                </a:schemeClr>
              </a:solidFill>
              <a:ln w="19050">
                <a:solidFill>
                  <a:schemeClr val="lt1"/>
                </a:solidFill>
              </a:ln>
              <a:effectLst/>
            </c:spPr>
            <c:extLst>
              <c:ext xmlns:c16="http://schemas.microsoft.com/office/drawing/2014/chart" uri="{C3380CC4-5D6E-409C-BE32-E72D297353CC}">
                <c16:uniqueId val="{00000003-96D7-47B8-86A7-AFAE4B179131}"/>
              </c:ext>
            </c:extLst>
          </c:dPt>
          <c:val>
            <c:numRef>
              <c:f>RATING!$A$8:$B$8</c:f>
              <c:numCache>
                <c:formatCode>0%</c:formatCode>
                <c:ptCount val="2"/>
                <c:pt idx="0">
                  <c:v>0.64482758620689651</c:v>
                </c:pt>
                <c:pt idx="1">
                  <c:v>0.35517241379310349</c:v>
                </c:pt>
              </c:numCache>
            </c:numRef>
          </c:val>
          <c:extLst>
            <c:ext xmlns:c16="http://schemas.microsoft.com/office/drawing/2014/chart" uri="{C3380CC4-5D6E-409C-BE32-E72D297353CC}">
              <c16:uniqueId val="{00000004-96D7-47B8-86A7-AFAE4B179131}"/>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2830091064417698E-2"/>
          <c:y val="0"/>
          <c:w val="0.89971084864391948"/>
          <c:h val="0.8416746864975212"/>
        </c:manualLayout>
      </c:layout>
      <c:barChart>
        <c:barDir val="bar"/>
        <c:grouping val="stacked"/>
        <c:varyColors val="0"/>
        <c:ser>
          <c:idx val="0"/>
          <c:order val="0"/>
          <c:spPr>
            <a:solidFill>
              <a:schemeClr val="accent1"/>
            </a:solidFill>
            <a:ln>
              <a:noFill/>
            </a:ln>
            <a:effectLst/>
          </c:spPr>
          <c:invertIfNegative val="0"/>
          <c:val>
            <c:numRef>
              <c:f>RATING!$A$7</c:f>
              <c:numCache>
                <c:formatCode>0.0</c:formatCode>
                <c:ptCount val="1"/>
                <c:pt idx="0">
                  <c:v>2.579310344827586</c:v>
                </c:pt>
              </c:numCache>
            </c:numRef>
          </c:val>
          <c:extLst>
            <c:ext xmlns:c16="http://schemas.microsoft.com/office/drawing/2014/chart" uri="{C3380CC4-5D6E-409C-BE32-E72D297353CC}">
              <c16:uniqueId val="{00000000-7454-481F-8712-1FDF35A100FF}"/>
            </c:ext>
          </c:extLst>
        </c:ser>
        <c:ser>
          <c:idx val="1"/>
          <c:order val="1"/>
          <c:spPr>
            <a:solidFill>
              <a:schemeClr val="accent2"/>
            </a:solidFill>
            <a:ln>
              <a:noFill/>
            </a:ln>
            <a:effectLst/>
          </c:spPr>
          <c:invertIfNegative val="0"/>
          <c:val>
            <c:numRef>
              <c:f>RATING!$B$7</c:f>
              <c:numCache>
                <c:formatCode>0.0</c:formatCode>
                <c:ptCount val="1"/>
                <c:pt idx="0">
                  <c:v>1.420689655172414</c:v>
                </c:pt>
              </c:numCache>
            </c:numRef>
          </c:val>
          <c:extLst>
            <c:ext xmlns:c16="http://schemas.microsoft.com/office/drawing/2014/chart" uri="{C3380CC4-5D6E-409C-BE32-E72D297353CC}">
              <c16:uniqueId val="{00000001-7454-481F-8712-1FDF35A100FF}"/>
            </c:ext>
          </c:extLst>
        </c:ser>
        <c:dLbls>
          <c:showLegendKey val="0"/>
          <c:showVal val="0"/>
          <c:showCatName val="0"/>
          <c:showSerName val="0"/>
          <c:showPercent val="0"/>
          <c:showBubbleSize val="0"/>
        </c:dLbls>
        <c:gapWidth val="150"/>
        <c:overlap val="100"/>
        <c:axId val="394409263"/>
        <c:axId val="394410223"/>
      </c:barChart>
      <c:catAx>
        <c:axId val="394409263"/>
        <c:scaling>
          <c:orientation val="minMax"/>
        </c:scaling>
        <c:delete val="1"/>
        <c:axPos val="l"/>
        <c:majorTickMark val="none"/>
        <c:minorTickMark val="none"/>
        <c:tickLblPos val="nextTo"/>
        <c:crossAx val="394410223"/>
        <c:crosses val="autoZero"/>
        <c:auto val="1"/>
        <c:lblAlgn val="ctr"/>
        <c:lblOffset val="100"/>
        <c:noMultiLvlLbl val="0"/>
      </c:catAx>
      <c:valAx>
        <c:axId val="394410223"/>
        <c:scaling>
          <c:orientation val="minMax"/>
          <c:max val="4"/>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440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11FBC53-180B-43C2-AF67-6E2D2F6E988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9B7E9CE6-FA64-4DC0-878E-FA3C2EC4A0B4}">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711FBC53-180B-43C2-AF67-6E2D2F6E988C}">
          <cx:dataPt idx="2">
            <cx:spPr>
              <a:solidFill>
                <a:srgbClr val="00B0F0"/>
              </a:solidFill>
            </cx:spPr>
          </cx:dataPt>
          <cx:dataPt idx="7">
            <cx:spPr>
              <a:ln>
                <a:gradFill>
                  <a:gsLst>
                    <a:gs pos="0">
                      <a:srgbClr val="4472C4">
                        <a:lumMod val="5000"/>
                        <a:lumOff val="95000"/>
                      </a:srgbClr>
                    </a:gs>
                    <a:gs pos="74000">
                      <a:srgbClr val="4472C4">
                        <a:lumMod val="45000"/>
                        <a:lumOff val="55000"/>
                      </a:srgbClr>
                    </a:gs>
                    <a:gs pos="83000">
                      <a:srgbClr val="4472C4">
                        <a:lumMod val="45000"/>
                        <a:lumOff val="55000"/>
                      </a:srgbClr>
                    </a:gs>
                    <a:gs pos="100000">
                      <a:srgbClr val="4472C4">
                        <a:lumMod val="30000"/>
                        <a:lumOff val="70000"/>
                      </a:srgbClr>
                    </a:gs>
                  </a:gsLst>
                  <a:lin ang="5400000" scaled="1"/>
                </a:gradFill>
              </a:ln>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9B7E9CE6-FA64-4DC0-878E-FA3C2EC4A0B4}">
          <cx:tx>
            <cx:txData>
              <cx:f>_xlchart.v2.8</cx:f>
              <cx:v>ATTRITION</cx:v>
            </cx:txData>
          </cx:tx>
          <cx:spPr>
            <a:gradFill>
              <a:gsLst>
                <a:gs pos="0">
                  <a:srgbClr val="D42CB4"/>
                </a:gs>
                <a:gs pos="100000">
                  <a:srgbClr val="D42CB4"/>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image" Target="../media/image10.svg"/><Relationship Id="rId17" Type="http://schemas.microsoft.com/office/2014/relationships/chartEx" Target="../charts/chartEx4.xml"/><Relationship Id="rId2" Type="http://schemas.openxmlformats.org/officeDocument/2006/relationships/image" Target="../media/image2.png"/><Relationship Id="rId16" Type="http://schemas.openxmlformats.org/officeDocument/2006/relationships/chart" Target="../charts/chart11.xml"/><Relationship Id="rId20"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image" Target="../media/image8.svg"/><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image" Target="../media/image7.png"/><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6</xdr:col>
      <xdr:colOff>304800</xdr:colOff>
      <xdr:row>4</xdr:row>
      <xdr:rowOff>95250</xdr:rowOff>
    </xdr:from>
    <xdr:to>
      <xdr:col>9</xdr:col>
      <xdr:colOff>76200</xdr:colOff>
      <xdr:row>9</xdr:row>
      <xdr:rowOff>171450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EFC6AB59-B6BB-163A-AD49-982279FDDF9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43825" y="895350"/>
              <a:ext cx="1828800" cy="10763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533400</xdr:colOff>
      <xdr:row>3</xdr:row>
      <xdr:rowOff>66675</xdr:rowOff>
    </xdr:from>
    <xdr:to>
      <xdr:col>13</xdr:col>
      <xdr:colOff>304800</xdr:colOff>
      <xdr:row>13</xdr:row>
      <xdr:rowOff>104775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E4EB0B84-A0D6-621D-2CB1-1CFA55E6E4F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601075" y="666750"/>
              <a:ext cx="18288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390525</xdr:colOff>
      <xdr:row>4</xdr:row>
      <xdr:rowOff>85725</xdr:rowOff>
    </xdr:from>
    <xdr:to>
      <xdr:col>10</xdr:col>
      <xdr:colOff>161925</xdr:colOff>
      <xdr:row>9</xdr:row>
      <xdr:rowOff>47625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B3895357-FBEF-1AAB-474D-D6EE4516589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00800" y="885825"/>
              <a:ext cx="1828800" cy="9620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176213</xdr:colOff>
      <xdr:row>7</xdr:row>
      <xdr:rowOff>161926</xdr:rowOff>
    </xdr:from>
    <xdr:to>
      <xdr:col>5</xdr:col>
      <xdr:colOff>609601</xdr:colOff>
      <xdr:row>14</xdr:row>
      <xdr:rowOff>190501</xdr:rowOff>
    </xdr:to>
    <xdr:graphicFrame macro="">
      <xdr:nvGraphicFramePr>
        <xdr:cNvPr id="4" name="Chart 3">
          <a:extLst>
            <a:ext uri="{FF2B5EF4-FFF2-40B4-BE49-F238E27FC236}">
              <a16:creationId xmlns:a16="http://schemas.microsoft.com/office/drawing/2014/main" id="{0EDB6870-9F31-CF52-627B-EE2BF41BDF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357187</xdr:colOff>
      <xdr:row>1</xdr:row>
      <xdr:rowOff>123825</xdr:rowOff>
    </xdr:from>
    <xdr:to>
      <xdr:col>9</xdr:col>
      <xdr:colOff>128587</xdr:colOff>
      <xdr:row>15</xdr:row>
      <xdr:rowOff>66675</xdr:rowOff>
    </xdr:to>
    <xdr:graphicFrame macro="">
      <xdr:nvGraphicFramePr>
        <xdr:cNvPr id="2" name="Chart 1">
          <a:extLst>
            <a:ext uri="{FF2B5EF4-FFF2-40B4-BE49-F238E27FC236}">
              <a16:creationId xmlns:a16="http://schemas.microsoft.com/office/drawing/2014/main" id="{559A48EA-3E11-1365-84DA-6260F53837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185737</xdr:colOff>
      <xdr:row>1</xdr:row>
      <xdr:rowOff>190500</xdr:rowOff>
    </xdr:from>
    <xdr:to>
      <xdr:col>11</xdr:col>
      <xdr:colOff>642937</xdr:colOff>
      <xdr:row>15</xdr:row>
      <xdr:rowOff>133350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D9D7C3E-3869-8ADA-C371-A141501305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700837" y="3905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214312</xdr:colOff>
      <xdr:row>2</xdr:row>
      <xdr:rowOff>152400</xdr:rowOff>
    </xdr:from>
    <xdr:to>
      <xdr:col>8</xdr:col>
      <xdr:colOff>671512</xdr:colOff>
      <xdr:row>16</xdr:row>
      <xdr:rowOff>95250</xdr:rowOff>
    </xdr:to>
    <xdr:graphicFrame macro="">
      <xdr:nvGraphicFramePr>
        <xdr:cNvPr id="2" name="Chart 1">
          <a:extLst>
            <a:ext uri="{FF2B5EF4-FFF2-40B4-BE49-F238E27FC236}">
              <a16:creationId xmlns:a16="http://schemas.microsoft.com/office/drawing/2014/main" id="{653066BD-0C66-90CC-210C-A839A0A3F9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638175</xdr:colOff>
      <xdr:row>2</xdr:row>
      <xdr:rowOff>0</xdr:rowOff>
    </xdr:from>
    <xdr:to>
      <xdr:col>9</xdr:col>
      <xdr:colOff>0</xdr:colOff>
      <xdr:row>14</xdr:row>
      <xdr:rowOff>0</xdr:rowOff>
    </xdr:to>
    <xdr:graphicFrame macro="">
      <xdr:nvGraphicFramePr>
        <xdr:cNvPr id="2" name="Chart 1">
          <a:extLst>
            <a:ext uri="{FF2B5EF4-FFF2-40B4-BE49-F238E27FC236}">
              <a16:creationId xmlns:a16="http://schemas.microsoft.com/office/drawing/2014/main" id="{8C3A672C-0BEB-65A4-F097-93D3D5666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438150</xdr:colOff>
      <xdr:row>1</xdr:row>
      <xdr:rowOff>85725</xdr:rowOff>
    </xdr:from>
    <xdr:to>
      <xdr:col>12</xdr:col>
      <xdr:colOff>209550</xdr:colOff>
      <xdr:row>15</xdr:row>
      <xdr:rowOff>28575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BF4AE737-40E8-FDE2-4660-C392DB93C8E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19675" y="285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161925</xdr:colOff>
      <xdr:row>7</xdr:row>
      <xdr:rowOff>85725</xdr:rowOff>
    </xdr:from>
    <xdr:to>
      <xdr:col>4</xdr:col>
      <xdr:colOff>161925</xdr:colOff>
      <xdr:row>20</xdr:row>
      <xdr:rowOff>152400</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CF6CCB41-0FCA-B101-1960-A7B047AF520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2228850" y="1485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228600</xdr:colOff>
      <xdr:row>2</xdr:row>
      <xdr:rowOff>142875</xdr:rowOff>
    </xdr:from>
    <xdr:to>
      <xdr:col>8</xdr:col>
      <xdr:colOff>0</xdr:colOff>
      <xdr:row>16</xdr:row>
      <xdr:rowOff>9525</xdr:rowOff>
    </xdr:to>
    <mc:AlternateContent xmlns:mc="http://schemas.openxmlformats.org/markup-compatibility/2006" xmlns:a14="http://schemas.microsoft.com/office/drawing/2010/main">
      <mc:Choice Requires="a14">
        <xdr:graphicFrame macro="">
          <xdr:nvGraphicFramePr>
            <xdr:cNvPr id="6" name="Department">
              <a:extLst>
                <a:ext uri="{FF2B5EF4-FFF2-40B4-BE49-F238E27FC236}">
                  <a16:creationId xmlns:a16="http://schemas.microsoft.com/office/drawing/2014/main" id="{D3D6B705-C3CB-B414-88B8-4AD7204C5D6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810125" y="542925"/>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133350</xdr:colOff>
      <xdr:row>0</xdr:row>
      <xdr:rowOff>190500</xdr:rowOff>
    </xdr:from>
    <xdr:to>
      <xdr:col>5</xdr:col>
      <xdr:colOff>0</xdr:colOff>
      <xdr:row>8</xdr:row>
      <xdr:rowOff>47625</xdr:rowOff>
    </xdr:to>
    <xdr:graphicFrame macro="">
      <xdr:nvGraphicFramePr>
        <xdr:cNvPr id="2" name="Chart 1">
          <a:extLst>
            <a:ext uri="{FF2B5EF4-FFF2-40B4-BE49-F238E27FC236}">
              <a16:creationId xmlns:a16="http://schemas.microsoft.com/office/drawing/2014/main" id="{192C34D3-DDFF-6F3F-44EF-ED5D49B1E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514350</xdr:colOff>
      <xdr:row>3</xdr:row>
      <xdr:rowOff>0</xdr:rowOff>
    </xdr:from>
    <xdr:to>
      <xdr:col>8</xdr:col>
      <xdr:colOff>285750</xdr:colOff>
      <xdr:row>7</xdr:row>
      <xdr:rowOff>190500</xdr:rowOff>
    </xdr:to>
    <mc:AlternateContent xmlns:mc="http://schemas.openxmlformats.org/markup-compatibility/2006" xmlns:a14="http://schemas.microsoft.com/office/drawing/2010/main">
      <mc:Choice Requires="a14">
        <xdr:graphicFrame macro="">
          <xdr:nvGraphicFramePr>
            <xdr:cNvPr id="3" name="Gender 3">
              <a:extLst>
                <a:ext uri="{FF2B5EF4-FFF2-40B4-BE49-F238E27FC236}">
                  <a16:creationId xmlns:a16="http://schemas.microsoft.com/office/drawing/2014/main" id="{5B931052-720D-912B-42A4-EEC6C614B4BC}"/>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5505450" y="600075"/>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666750</xdr:colOff>
      <xdr:row>9</xdr:row>
      <xdr:rowOff>0</xdr:rowOff>
    </xdr:from>
    <xdr:to>
      <xdr:col>6</xdr:col>
      <xdr:colOff>0</xdr:colOff>
      <xdr:row>17</xdr:row>
      <xdr:rowOff>0</xdr:rowOff>
    </xdr:to>
    <xdr:graphicFrame macro="">
      <xdr:nvGraphicFramePr>
        <xdr:cNvPr id="4" name="Chart 3">
          <a:extLst>
            <a:ext uri="{FF2B5EF4-FFF2-40B4-BE49-F238E27FC236}">
              <a16:creationId xmlns:a16="http://schemas.microsoft.com/office/drawing/2014/main" id="{C55C77F4-1D46-0C3A-9CF9-5381D03D7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228600</xdr:colOff>
      <xdr:row>3</xdr:row>
      <xdr:rowOff>9525</xdr:rowOff>
    </xdr:from>
    <xdr:to>
      <xdr:col>11</xdr:col>
      <xdr:colOff>0</xdr:colOff>
      <xdr:row>14</xdr:row>
      <xdr:rowOff>0</xdr:rowOff>
    </xdr:to>
    <mc:AlternateContent xmlns:mc="http://schemas.openxmlformats.org/markup-compatibility/2006" xmlns:a14="http://schemas.microsoft.com/office/drawing/2010/main">
      <mc:Choice Requires="a14">
        <xdr:graphicFrame macro="">
          <xdr:nvGraphicFramePr>
            <xdr:cNvPr id="5" name="Education Field 3">
              <a:extLst>
                <a:ext uri="{FF2B5EF4-FFF2-40B4-BE49-F238E27FC236}">
                  <a16:creationId xmlns:a16="http://schemas.microsoft.com/office/drawing/2014/main" id="{FDBB5886-5700-7883-535E-1C300E6F4BE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7277100" y="609600"/>
              <a:ext cx="1828800" cy="21907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8661224" cy="9340915"/>
    <xdr:grpSp>
      <xdr:nvGrpSpPr>
        <xdr:cNvPr id="2" name="Shape 2">
          <a:extLst>
            <a:ext uri="{FF2B5EF4-FFF2-40B4-BE49-F238E27FC236}">
              <a16:creationId xmlns:a16="http://schemas.microsoft.com/office/drawing/2014/main" id="{00000000-0008-0000-0200-000002000000}"/>
            </a:ext>
          </a:extLst>
        </xdr:cNvPr>
        <xdr:cNvGrpSpPr/>
      </xdr:nvGrpSpPr>
      <xdr:grpSpPr>
        <a:xfrm>
          <a:off x="0" y="0"/>
          <a:ext cx="18661224" cy="9340915"/>
          <a:chOff x="0" y="41438"/>
          <a:chExt cx="10692000" cy="7477125"/>
        </a:xfrm>
      </xdr:grpSpPr>
      <xdr:grpSp>
        <xdr:nvGrpSpPr>
          <xdr:cNvPr id="3" name="Shape 3">
            <a:extLst>
              <a:ext uri="{FF2B5EF4-FFF2-40B4-BE49-F238E27FC236}">
                <a16:creationId xmlns:a16="http://schemas.microsoft.com/office/drawing/2014/main" id="{00000000-0008-0000-0200-000003000000}"/>
              </a:ext>
            </a:extLst>
          </xdr:cNvPr>
          <xdr:cNvGrpSpPr/>
        </xdr:nvGrpSpPr>
        <xdr:grpSpPr>
          <a:xfrm>
            <a:off x="0" y="41438"/>
            <a:ext cx="10692000" cy="7477125"/>
            <a:chOff x="1752600" y="190500"/>
            <a:chExt cx="13468350" cy="7776000"/>
          </a:xfrm>
        </xdr:grpSpPr>
        <xdr:sp macro="" textlink="">
          <xdr:nvSpPr>
            <xdr:cNvPr id="4" name="Shape 4">
              <a:extLst>
                <a:ext uri="{FF2B5EF4-FFF2-40B4-BE49-F238E27FC236}">
                  <a16:creationId xmlns:a16="http://schemas.microsoft.com/office/drawing/2014/main" id="{00000000-0008-0000-02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200-000005000000}"/>
                </a:ext>
              </a:extLst>
            </xdr:cNvPr>
            <xdr:cNvSpPr/>
          </xdr:nvSpPr>
          <xdr:spPr>
            <a:xfrm>
              <a:off x="1752600" y="190500"/>
              <a:ext cx="13468350" cy="7776000"/>
            </a:xfrm>
            <a:prstGeom prst="roundRect">
              <a:avLst>
                <a:gd name="adj" fmla="val 1112"/>
              </a:avLst>
            </a:prstGeom>
            <a:solidFill>
              <a:srgbClr val="002060"/>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6">
              <a:extLst>
                <a:ext uri="{FF2B5EF4-FFF2-40B4-BE49-F238E27FC236}">
                  <a16:creationId xmlns:a16="http://schemas.microsoft.com/office/drawing/2014/main" id="{00000000-0008-0000-0200-000006000000}"/>
                </a:ext>
              </a:extLst>
            </xdr:cNvPr>
            <xdr:cNvSpPr/>
          </xdr:nvSpPr>
          <xdr:spPr>
            <a:xfrm>
              <a:off x="1852449" y="270899"/>
              <a:ext cx="769160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7">
              <a:extLst>
                <a:ext uri="{FF2B5EF4-FFF2-40B4-BE49-F238E27FC236}">
                  <a16:creationId xmlns:a16="http://schemas.microsoft.com/office/drawing/2014/main" id="{00000000-0008-0000-0200-000007000000}"/>
                </a:ext>
              </a:extLst>
            </xdr:cNvPr>
            <xdr:cNvSpPr/>
          </xdr:nvSpPr>
          <xdr:spPr>
            <a:xfrm>
              <a:off x="9658349" y="270899"/>
              <a:ext cx="5467351" cy="834001"/>
            </a:xfrm>
            <a:prstGeom prst="roundRect">
              <a:avLst>
                <a:gd name="adj" fmla="val 10000"/>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8">
              <a:extLst>
                <a:ext uri="{FF2B5EF4-FFF2-40B4-BE49-F238E27FC236}">
                  <a16:creationId xmlns:a16="http://schemas.microsoft.com/office/drawing/2014/main" id="{00000000-0008-0000-0200-000008000000}"/>
                </a:ext>
              </a:extLst>
            </xdr:cNvPr>
            <xdr:cNvSpPr/>
          </xdr:nvSpPr>
          <xdr:spPr>
            <a:xfrm>
              <a:off x="5819774" y="2321073"/>
              <a:ext cx="481965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9">
              <a:extLst>
                <a:ext uri="{FF2B5EF4-FFF2-40B4-BE49-F238E27FC236}">
                  <a16:creationId xmlns:a16="http://schemas.microsoft.com/office/drawing/2014/main" id="{00000000-0008-0000-0200-000009000000}"/>
                </a:ext>
              </a:extLst>
            </xdr:cNvPr>
            <xdr:cNvGrpSpPr/>
          </xdr:nvGrpSpPr>
          <xdr:grpSpPr>
            <a:xfrm>
              <a:off x="1846116" y="1215713"/>
              <a:ext cx="13289109" cy="998849"/>
              <a:chOff x="1846116" y="1215713"/>
              <a:chExt cx="13403409" cy="998849"/>
            </a:xfrm>
          </xdr:grpSpPr>
          <xdr:sp macro="" textlink="">
            <xdr:nvSpPr>
              <xdr:cNvPr id="10" name="Shape 10">
                <a:extLst>
                  <a:ext uri="{FF2B5EF4-FFF2-40B4-BE49-F238E27FC236}">
                    <a16:creationId xmlns:a16="http://schemas.microsoft.com/office/drawing/2014/main" id="{00000000-0008-0000-0200-00000A000000}"/>
                  </a:ext>
                </a:extLst>
              </xdr:cNvPr>
              <xdr:cNvSpPr/>
            </xdr:nvSpPr>
            <xdr:spPr>
              <a:xfrm>
                <a:off x="1846116"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1" name="Shape 11">
                <a:extLst>
                  <a:ext uri="{FF2B5EF4-FFF2-40B4-BE49-F238E27FC236}">
                    <a16:creationId xmlns:a16="http://schemas.microsoft.com/office/drawing/2014/main" id="{00000000-0008-0000-0200-00000B000000}"/>
                  </a:ext>
                </a:extLst>
              </xdr:cNvPr>
              <xdr:cNvSpPr/>
            </xdr:nvSpPr>
            <xdr:spPr>
              <a:xfrm>
                <a:off x="4546454" y="1215713"/>
                <a:ext cx="2602058" cy="989946"/>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lang="en-US" sz="1100"/>
              </a:p>
            </xdr:txBody>
          </xdr:sp>
          <xdr:sp macro="" textlink="">
            <xdr:nvSpPr>
              <xdr:cNvPr id="12" name="Shape 12">
                <a:extLst>
                  <a:ext uri="{FF2B5EF4-FFF2-40B4-BE49-F238E27FC236}">
                    <a16:creationId xmlns:a16="http://schemas.microsoft.com/office/drawing/2014/main" id="{00000000-0008-0000-0200-00000C000000}"/>
                  </a:ext>
                </a:extLst>
              </xdr:cNvPr>
              <xdr:cNvSpPr/>
            </xdr:nvSpPr>
            <xdr:spPr>
              <a:xfrm>
                <a:off x="7246792"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3" name="Shape 13">
                <a:extLst>
                  <a:ext uri="{FF2B5EF4-FFF2-40B4-BE49-F238E27FC236}">
                    <a16:creationId xmlns:a16="http://schemas.microsoft.com/office/drawing/2014/main" id="{00000000-0008-0000-0200-00000D000000}"/>
                  </a:ext>
                </a:extLst>
              </xdr:cNvPr>
              <xdr:cNvSpPr/>
            </xdr:nvSpPr>
            <xdr:spPr>
              <a:xfrm>
                <a:off x="9947130"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14" name="Shape 14">
                <a:extLst>
                  <a:ext uri="{FF2B5EF4-FFF2-40B4-BE49-F238E27FC236}">
                    <a16:creationId xmlns:a16="http://schemas.microsoft.com/office/drawing/2014/main" id="{00000000-0008-0000-0200-00000E000000}"/>
                  </a:ext>
                </a:extLst>
              </xdr:cNvPr>
              <xdr:cNvSpPr/>
            </xdr:nvSpPr>
            <xdr:spPr>
              <a:xfrm>
                <a:off x="12647467" y="1215714"/>
                <a:ext cx="2602058" cy="998848"/>
              </a:xfrm>
              <a:prstGeom prst="roundRect">
                <a:avLst>
                  <a:gd name="adj" fmla="val 6048"/>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5" name="Shape 15">
              <a:extLst>
                <a:ext uri="{FF2B5EF4-FFF2-40B4-BE49-F238E27FC236}">
                  <a16:creationId xmlns:a16="http://schemas.microsoft.com/office/drawing/2014/main" id="{00000000-0008-0000-0200-00000F000000}"/>
                </a:ext>
              </a:extLst>
            </xdr:cNvPr>
            <xdr:cNvGrpSpPr/>
          </xdr:nvGrpSpPr>
          <xdr:grpSpPr>
            <a:xfrm>
              <a:off x="1847145" y="5162550"/>
              <a:ext cx="3867930" cy="2709509"/>
              <a:chOff x="1847145" y="2304895"/>
              <a:chExt cx="3867930" cy="2772878"/>
            </a:xfrm>
          </xdr:grpSpPr>
          <xdr:sp macro="" textlink="">
            <xdr:nvSpPr>
              <xdr:cNvPr id="16" name="Shape 16">
                <a:extLst>
                  <a:ext uri="{FF2B5EF4-FFF2-40B4-BE49-F238E27FC236}">
                    <a16:creationId xmlns:a16="http://schemas.microsoft.com/office/drawing/2014/main" id="{00000000-0008-0000-0200-000010000000}"/>
                  </a:ext>
                </a:extLst>
              </xdr:cNvPr>
              <xdr:cNvSpPr/>
            </xdr:nvSpPr>
            <xdr:spPr>
              <a:xfrm>
                <a:off x="1847145" y="2304895"/>
                <a:ext cx="3867930"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17">
                <a:extLst>
                  <a:ext uri="{FF2B5EF4-FFF2-40B4-BE49-F238E27FC236}">
                    <a16:creationId xmlns:a16="http://schemas.microsoft.com/office/drawing/2014/main" id="{00000000-0008-0000-0200-000011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8" name="Shape 18">
              <a:extLst>
                <a:ext uri="{FF2B5EF4-FFF2-40B4-BE49-F238E27FC236}">
                  <a16:creationId xmlns:a16="http://schemas.microsoft.com/office/drawing/2014/main" id="{00000000-0008-0000-0200-000012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9" name="Shape 19">
              <a:extLst>
                <a:ext uri="{FF2B5EF4-FFF2-40B4-BE49-F238E27FC236}">
                  <a16:creationId xmlns:a16="http://schemas.microsoft.com/office/drawing/2014/main" id="{00000000-0008-0000-0200-000013000000}"/>
                </a:ext>
              </a:extLst>
            </xdr:cNvPr>
            <xdr:cNvSpPr/>
          </xdr:nvSpPr>
          <xdr:spPr>
            <a:xfrm>
              <a:off x="10744199" y="2304895"/>
              <a:ext cx="4381501" cy="277287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0" name="Shape 20">
              <a:extLst>
                <a:ext uri="{FF2B5EF4-FFF2-40B4-BE49-F238E27FC236}">
                  <a16:creationId xmlns:a16="http://schemas.microsoft.com/office/drawing/2014/main" id="{00000000-0008-0000-0200-000014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1" name="Shape 21">
              <a:extLst>
                <a:ext uri="{FF2B5EF4-FFF2-40B4-BE49-F238E27FC236}">
                  <a16:creationId xmlns:a16="http://schemas.microsoft.com/office/drawing/2014/main" id="{00000000-0008-0000-0200-000015000000}"/>
                </a:ext>
              </a:extLst>
            </xdr:cNvPr>
            <xdr:cNvSpPr/>
          </xdr:nvSpPr>
          <xdr:spPr>
            <a:xfrm>
              <a:off x="1847144" y="2346940"/>
              <a:ext cx="3867930" cy="2754668"/>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2" name="Shape 22">
              <a:extLst>
                <a:ext uri="{FF2B5EF4-FFF2-40B4-BE49-F238E27FC236}">
                  <a16:creationId xmlns:a16="http://schemas.microsoft.com/office/drawing/2014/main" id="{00000000-0008-0000-0200-000016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3" name="Shape 23">
              <a:extLst>
                <a:ext uri="{FF2B5EF4-FFF2-40B4-BE49-F238E27FC236}">
                  <a16:creationId xmlns:a16="http://schemas.microsoft.com/office/drawing/2014/main" id="{00000000-0008-0000-0200-000017000000}"/>
                </a:ext>
              </a:extLst>
            </xdr:cNvPr>
            <xdr:cNvSpPr/>
          </xdr:nvSpPr>
          <xdr:spPr>
            <a:xfrm>
              <a:off x="5809545" y="5162550"/>
              <a:ext cx="3564000" cy="2709509"/>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4" name="Shape 24">
              <a:extLst>
                <a:ext uri="{FF2B5EF4-FFF2-40B4-BE49-F238E27FC236}">
                  <a16:creationId xmlns:a16="http://schemas.microsoft.com/office/drawing/2014/main" id="{00000000-0008-0000-0200-000018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5" name="Shape 25">
              <a:extLst>
                <a:ext uri="{FF2B5EF4-FFF2-40B4-BE49-F238E27FC236}">
                  <a16:creationId xmlns:a16="http://schemas.microsoft.com/office/drawing/2014/main" id="{00000000-0008-0000-0200-000019000000}"/>
                </a:ext>
              </a:extLst>
            </xdr:cNvPr>
            <xdr:cNvSpPr/>
          </xdr:nvSpPr>
          <xdr:spPr>
            <a:xfrm>
              <a:off x="9467145" y="5162550"/>
              <a:ext cx="2844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6" name="Shape 26">
              <a:extLst>
                <a:ext uri="{FF2B5EF4-FFF2-40B4-BE49-F238E27FC236}">
                  <a16:creationId xmlns:a16="http://schemas.microsoft.com/office/drawing/2014/main" id="{00000000-0008-0000-0200-00001A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7" name="Shape 27">
              <a:extLst>
                <a:ext uri="{FF2B5EF4-FFF2-40B4-BE49-F238E27FC236}">
                  <a16:creationId xmlns:a16="http://schemas.microsoft.com/office/drawing/2014/main" id="{00000000-0008-0000-0200-00001B000000}"/>
                </a:ext>
              </a:extLst>
            </xdr:cNvPr>
            <xdr:cNvSpPr/>
          </xdr:nvSpPr>
          <xdr:spPr>
            <a:xfrm>
              <a:off x="12419895" y="5162550"/>
              <a:ext cx="2700000" cy="2700000"/>
            </a:xfrm>
            <a:prstGeom prst="roundRect">
              <a:avLst>
                <a:gd name="adj" fmla="val 3303"/>
              </a:avLst>
            </a:prstGeom>
            <a:solidFill>
              <a:srgbClr val="F7CAAC">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8" name="Shape 28">
              <a:extLst>
                <a:ext uri="{FF2B5EF4-FFF2-40B4-BE49-F238E27FC236}">
                  <a16:creationId xmlns:a16="http://schemas.microsoft.com/office/drawing/2014/main" id="{00000000-0008-0000-0200-00001C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155511</xdr:colOff>
      <xdr:row>6</xdr:row>
      <xdr:rowOff>77755</xdr:rowOff>
    </xdr:from>
    <xdr:to>
      <xdr:col>5</xdr:col>
      <xdr:colOff>563724</xdr:colOff>
      <xdr:row>8</xdr:row>
      <xdr:rowOff>116633</xdr:rowOff>
    </xdr:to>
    <xdr:sp macro="" textlink="">
      <xdr:nvSpPr>
        <xdr:cNvPr id="29" name="TextBox 28">
          <a:extLst>
            <a:ext uri="{FF2B5EF4-FFF2-40B4-BE49-F238E27FC236}">
              <a16:creationId xmlns:a16="http://schemas.microsoft.com/office/drawing/2014/main" id="{CE4DA4C9-6ABE-B80A-AE01-DCCFA8456E54}"/>
            </a:ext>
          </a:extLst>
        </xdr:cNvPr>
        <xdr:cNvSpPr txBox="1"/>
      </xdr:nvSpPr>
      <xdr:spPr>
        <a:xfrm>
          <a:off x="155511" y="1244082"/>
          <a:ext cx="3615611" cy="4276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b="1">
              <a:solidFill>
                <a:srgbClr val="FF0000"/>
              </a:solidFill>
              <a:latin typeface="Amasis MT Pro Black" panose="02040A04050005020304" pitchFamily="18" charset="0"/>
            </a:rPr>
            <a:t>TOTAL EMPLOYEES</a:t>
          </a:r>
        </a:p>
      </xdr:txBody>
    </xdr:sp>
    <xdr:clientData/>
  </xdr:twoCellAnchor>
  <xdr:twoCellAnchor>
    <xdr:from>
      <xdr:col>6</xdr:col>
      <xdr:colOff>97194</xdr:colOff>
      <xdr:row>6</xdr:row>
      <xdr:rowOff>116633</xdr:rowOff>
    </xdr:from>
    <xdr:to>
      <xdr:col>10</xdr:col>
      <xdr:colOff>544286</xdr:colOff>
      <xdr:row>9</xdr:row>
      <xdr:rowOff>0</xdr:rowOff>
    </xdr:to>
    <xdr:sp macro="" textlink="">
      <xdr:nvSpPr>
        <xdr:cNvPr id="30" name="TextBox 29">
          <a:extLst>
            <a:ext uri="{FF2B5EF4-FFF2-40B4-BE49-F238E27FC236}">
              <a16:creationId xmlns:a16="http://schemas.microsoft.com/office/drawing/2014/main" id="{2FCAB870-0E54-C20A-846A-E5F73337F9E9}"/>
            </a:ext>
          </a:extLst>
        </xdr:cNvPr>
        <xdr:cNvSpPr txBox="1"/>
      </xdr:nvSpPr>
      <xdr:spPr>
        <a:xfrm>
          <a:off x="3946072" y="1282960"/>
          <a:ext cx="3013010" cy="4665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b="1">
              <a:solidFill>
                <a:srgbClr val="FF0000"/>
              </a:solidFill>
              <a:latin typeface="Amasis MT Pro Black" panose="02040A04050005020304" pitchFamily="18" charset="0"/>
            </a:rPr>
            <a:t>ATTRITION</a:t>
          </a:r>
        </a:p>
      </xdr:txBody>
    </xdr:sp>
    <xdr:clientData/>
  </xdr:twoCellAnchor>
  <xdr:twoCellAnchor>
    <xdr:from>
      <xdr:col>11</xdr:col>
      <xdr:colOff>524846</xdr:colOff>
      <xdr:row>6</xdr:row>
      <xdr:rowOff>97192</xdr:rowOff>
    </xdr:from>
    <xdr:to>
      <xdr:col>16</xdr:col>
      <xdr:colOff>349898</xdr:colOff>
      <xdr:row>10</xdr:row>
      <xdr:rowOff>38876</xdr:rowOff>
    </xdr:to>
    <xdr:sp macro="" textlink="">
      <xdr:nvSpPr>
        <xdr:cNvPr id="31" name="TextBox 30">
          <a:extLst>
            <a:ext uri="{FF2B5EF4-FFF2-40B4-BE49-F238E27FC236}">
              <a16:creationId xmlns:a16="http://schemas.microsoft.com/office/drawing/2014/main" id="{25645ED7-7C63-B629-3D8A-F34F5723F73B}"/>
            </a:ext>
          </a:extLst>
        </xdr:cNvPr>
        <xdr:cNvSpPr txBox="1"/>
      </xdr:nvSpPr>
      <xdr:spPr>
        <a:xfrm>
          <a:off x="7581122" y="1263519"/>
          <a:ext cx="3032449" cy="7192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b="1">
              <a:solidFill>
                <a:srgbClr val="FF0000"/>
              </a:solidFill>
              <a:latin typeface="Amasis MT Pro Black" panose="02040A04050005020304" pitchFamily="18" charset="0"/>
            </a:rPr>
            <a:t>ACTIVE EMPLOYEES</a:t>
          </a:r>
        </a:p>
      </xdr:txBody>
    </xdr:sp>
    <xdr:clientData/>
  </xdr:twoCellAnchor>
  <xdr:twoCellAnchor>
    <xdr:from>
      <xdr:col>17</xdr:col>
      <xdr:colOff>447091</xdr:colOff>
      <xdr:row>6</xdr:row>
      <xdr:rowOff>97193</xdr:rowOff>
    </xdr:from>
    <xdr:to>
      <xdr:col>22</xdr:col>
      <xdr:colOff>563724</xdr:colOff>
      <xdr:row>10</xdr:row>
      <xdr:rowOff>58316</xdr:rowOff>
    </xdr:to>
    <xdr:sp macro="" textlink="">
      <xdr:nvSpPr>
        <xdr:cNvPr id="32" name="TextBox 31">
          <a:extLst>
            <a:ext uri="{FF2B5EF4-FFF2-40B4-BE49-F238E27FC236}">
              <a16:creationId xmlns:a16="http://schemas.microsoft.com/office/drawing/2014/main" id="{01736AD9-037E-57A3-EF49-FD7F0343F835}"/>
            </a:ext>
          </a:extLst>
        </xdr:cNvPr>
        <xdr:cNvSpPr txBox="1"/>
      </xdr:nvSpPr>
      <xdr:spPr>
        <a:xfrm>
          <a:off x="11352244" y="1263520"/>
          <a:ext cx="3324031" cy="738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b="1" i="0" u="none" strike="noStrike">
              <a:solidFill>
                <a:srgbClr val="FF0000"/>
              </a:solidFill>
              <a:effectLst/>
              <a:latin typeface="Amasis MT Pro Black" panose="02040A04050005020304" pitchFamily="18" charset="0"/>
              <a:ea typeface="+mn-ea"/>
              <a:cs typeface="+mn-cs"/>
            </a:rPr>
            <a:t>ATTRITION RATE</a:t>
          </a:r>
          <a:r>
            <a:rPr lang="en-IN" sz="2100" b="1">
              <a:solidFill>
                <a:srgbClr val="FF0000"/>
              </a:solidFill>
              <a:latin typeface="Amasis MT Pro Black" panose="02040A04050005020304" pitchFamily="18" charset="0"/>
            </a:rPr>
            <a:t> </a:t>
          </a:r>
        </a:p>
      </xdr:txBody>
    </xdr:sp>
    <xdr:clientData/>
  </xdr:twoCellAnchor>
  <xdr:twoCellAnchor>
    <xdr:from>
      <xdr:col>23</xdr:col>
      <xdr:colOff>311020</xdr:colOff>
      <xdr:row>6</xdr:row>
      <xdr:rowOff>97193</xdr:rowOff>
    </xdr:from>
    <xdr:to>
      <xdr:col>27</xdr:col>
      <xdr:colOff>544285</xdr:colOff>
      <xdr:row>10</xdr:row>
      <xdr:rowOff>116632</xdr:rowOff>
    </xdr:to>
    <xdr:sp macro="" textlink="">
      <xdr:nvSpPr>
        <xdr:cNvPr id="33" name="TextBox 32">
          <a:extLst>
            <a:ext uri="{FF2B5EF4-FFF2-40B4-BE49-F238E27FC236}">
              <a16:creationId xmlns:a16="http://schemas.microsoft.com/office/drawing/2014/main" id="{9F1EFD02-812C-0C34-6521-C23FBDB4D715}"/>
            </a:ext>
          </a:extLst>
        </xdr:cNvPr>
        <xdr:cNvSpPr txBox="1"/>
      </xdr:nvSpPr>
      <xdr:spPr>
        <a:xfrm>
          <a:off x="15065051" y="1263520"/>
          <a:ext cx="3013010" cy="796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100" b="1">
              <a:solidFill>
                <a:srgbClr val="FF0000"/>
              </a:solidFill>
              <a:latin typeface="Amasis MT Pro Black" panose="02040A04050005020304" pitchFamily="18" charset="0"/>
            </a:rPr>
            <a:t>AVERAGE AGE</a:t>
          </a:r>
        </a:p>
      </xdr:txBody>
    </xdr:sp>
    <xdr:clientData/>
  </xdr:twoCellAnchor>
  <xdr:twoCellAnchor>
    <xdr:from>
      <xdr:col>0</xdr:col>
      <xdr:colOff>524847</xdr:colOff>
      <xdr:row>8</xdr:row>
      <xdr:rowOff>77755</xdr:rowOff>
    </xdr:from>
    <xdr:to>
      <xdr:col>4</xdr:col>
      <xdr:colOff>563725</xdr:colOff>
      <xdr:row>12</xdr:row>
      <xdr:rowOff>97194</xdr:rowOff>
    </xdr:to>
    <xdr:sp macro="" textlink="KPI!A8">
      <xdr:nvSpPr>
        <xdr:cNvPr id="34" name="TextBox 33">
          <a:extLst>
            <a:ext uri="{FF2B5EF4-FFF2-40B4-BE49-F238E27FC236}">
              <a16:creationId xmlns:a16="http://schemas.microsoft.com/office/drawing/2014/main" id="{49BF6711-FE99-F3AD-B860-050ED6146C75}"/>
            </a:ext>
          </a:extLst>
        </xdr:cNvPr>
        <xdr:cNvSpPr txBox="1"/>
      </xdr:nvSpPr>
      <xdr:spPr>
        <a:xfrm>
          <a:off x="524847" y="1632857"/>
          <a:ext cx="2604796" cy="796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AC6140-8A27-4237-96DE-7E0492A3B750}" type="TxLink">
            <a:rPr lang="en-US" sz="4800" b="1" i="0" u="none" strike="noStrike">
              <a:solidFill>
                <a:srgbClr val="000000"/>
              </a:solidFill>
              <a:latin typeface="Amasis MT Pro Black" panose="02040A04050005020304" pitchFamily="18" charset="0"/>
              <a:ea typeface="Calibri"/>
              <a:cs typeface="Calibri"/>
            </a:rPr>
            <a:pPr algn="ctr"/>
            <a:t>580</a:t>
          </a:fld>
          <a:endParaRPr lang="en-IN" sz="4800" b="1">
            <a:latin typeface="Amasis MT Pro Black" panose="02040A04050005020304" pitchFamily="18" charset="0"/>
          </a:endParaRPr>
        </a:p>
      </xdr:txBody>
    </xdr:sp>
    <xdr:clientData/>
  </xdr:twoCellAnchor>
  <xdr:twoCellAnchor>
    <xdr:from>
      <xdr:col>6</xdr:col>
      <xdr:colOff>524846</xdr:colOff>
      <xdr:row>8</xdr:row>
      <xdr:rowOff>136071</xdr:rowOff>
    </xdr:from>
    <xdr:to>
      <xdr:col>10</xdr:col>
      <xdr:colOff>388775</xdr:colOff>
      <xdr:row>12</xdr:row>
      <xdr:rowOff>116633</xdr:rowOff>
    </xdr:to>
    <xdr:sp macro="" textlink="KPI!B8">
      <xdr:nvSpPr>
        <xdr:cNvPr id="35" name="TextBox 34">
          <a:extLst>
            <a:ext uri="{FF2B5EF4-FFF2-40B4-BE49-F238E27FC236}">
              <a16:creationId xmlns:a16="http://schemas.microsoft.com/office/drawing/2014/main" id="{E276113D-5B50-57F7-A1FA-43490526AB8D}"/>
            </a:ext>
          </a:extLst>
        </xdr:cNvPr>
        <xdr:cNvSpPr txBox="1"/>
      </xdr:nvSpPr>
      <xdr:spPr>
        <a:xfrm>
          <a:off x="4373724" y="1691173"/>
          <a:ext cx="2429847" cy="7581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D807BF9-CDFB-41DE-B707-76C8DB9B5AC8}" type="TxLink">
            <a:rPr lang="en-US" sz="4800" b="1" i="0" u="none" strike="noStrike">
              <a:solidFill>
                <a:srgbClr val="000000"/>
              </a:solidFill>
              <a:latin typeface="Amasis MT Pro Black" panose="02040A04050005020304" pitchFamily="18" charset="0"/>
              <a:ea typeface="Calibri"/>
              <a:cs typeface="Calibri"/>
            </a:rPr>
            <a:pPr algn="ctr"/>
            <a:t>84</a:t>
          </a:fld>
          <a:endParaRPr lang="en-IN" sz="4800" b="1">
            <a:latin typeface="Amasis MT Pro Black" panose="02040A04050005020304" pitchFamily="18" charset="0"/>
          </a:endParaRPr>
        </a:p>
      </xdr:txBody>
    </xdr:sp>
    <xdr:clientData/>
  </xdr:twoCellAnchor>
  <xdr:twoCellAnchor>
    <xdr:from>
      <xdr:col>12</xdr:col>
      <xdr:colOff>311021</xdr:colOff>
      <xdr:row>8</xdr:row>
      <xdr:rowOff>58316</xdr:rowOff>
    </xdr:from>
    <xdr:to>
      <xdr:col>16</xdr:col>
      <xdr:colOff>505409</xdr:colOff>
      <xdr:row>12</xdr:row>
      <xdr:rowOff>136071</xdr:rowOff>
    </xdr:to>
    <xdr:sp macro="" textlink="KPI!D8">
      <xdr:nvSpPr>
        <xdr:cNvPr id="36" name="TextBox 35">
          <a:extLst>
            <a:ext uri="{FF2B5EF4-FFF2-40B4-BE49-F238E27FC236}">
              <a16:creationId xmlns:a16="http://schemas.microsoft.com/office/drawing/2014/main" id="{04F676D4-6741-1511-5036-8DEDEB371AC3}"/>
            </a:ext>
          </a:extLst>
        </xdr:cNvPr>
        <xdr:cNvSpPr txBox="1"/>
      </xdr:nvSpPr>
      <xdr:spPr>
        <a:xfrm>
          <a:off x="8008776" y="1613418"/>
          <a:ext cx="2760306" cy="8553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DC49A53-E8A4-4362-B861-E9DF49A86EA5}" type="TxLink">
            <a:rPr lang="en-US" sz="4800" b="1" i="0" u="none" strike="noStrike">
              <a:solidFill>
                <a:srgbClr val="000000"/>
              </a:solidFill>
              <a:latin typeface="Amasis MT Pro Black" panose="02040A04050005020304" pitchFamily="18" charset="0"/>
              <a:ea typeface="Calibri"/>
              <a:cs typeface="Calibri"/>
            </a:rPr>
            <a:pPr algn="ctr"/>
            <a:t>496</a:t>
          </a:fld>
          <a:endParaRPr lang="en-IN" sz="4800" b="1">
            <a:latin typeface="Amasis MT Pro Black" panose="02040A04050005020304" pitchFamily="18" charset="0"/>
          </a:endParaRPr>
        </a:p>
      </xdr:txBody>
    </xdr:sp>
    <xdr:clientData/>
  </xdr:twoCellAnchor>
  <xdr:oneCellAnchor>
    <xdr:from>
      <xdr:col>29</xdr:col>
      <xdr:colOff>622041</xdr:colOff>
      <xdr:row>12</xdr:row>
      <xdr:rowOff>116633</xdr:rowOff>
    </xdr:from>
    <xdr:ext cx="184731" cy="264560"/>
    <xdr:sp macro="" textlink="">
      <xdr:nvSpPr>
        <xdr:cNvPr id="37" name="TextBox 36">
          <a:extLst>
            <a:ext uri="{FF2B5EF4-FFF2-40B4-BE49-F238E27FC236}">
              <a16:creationId xmlns:a16="http://schemas.microsoft.com/office/drawing/2014/main" id="{1B2CEDAF-FFE6-8506-6C06-94CDAB3820C4}"/>
            </a:ext>
          </a:extLst>
        </xdr:cNvPr>
        <xdr:cNvSpPr txBox="1"/>
      </xdr:nvSpPr>
      <xdr:spPr>
        <a:xfrm>
          <a:off x="19866429" y="244928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18</xdr:col>
      <xdr:colOff>330459</xdr:colOff>
      <xdr:row>8</xdr:row>
      <xdr:rowOff>116633</xdr:rowOff>
    </xdr:from>
    <xdr:to>
      <xdr:col>22</xdr:col>
      <xdr:colOff>252704</xdr:colOff>
      <xdr:row>12</xdr:row>
      <xdr:rowOff>136071</xdr:rowOff>
    </xdr:to>
    <xdr:sp macro="" textlink="KPI!E8">
      <xdr:nvSpPr>
        <xdr:cNvPr id="38" name="TextBox 37">
          <a:extLst>
            <a:ext uri="{FF2B5EF4-FFF2-40B4-BE49-F238E27FC236}">
              <a16:creationId xmlns:a16="http://schemas.microsoft.com/office/drawing/2014/main" id="{454EA7A6-F11C-6DF8-258F-E203971B0A42}"/>
            </a:ext>
          </a:extLst>
        </xdr:cNvPr>
        <xdr:cNvSpPr txBox="1"/>
      </xdr:nvSpPr>
      <xdr:spPr>
        <a:xfrm>
          <a:off x="11877092" y="1671735"/>
          <a:ext cx="2488163" cy="796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F3751F-7C78-402F-9993-F8C5FD2373FF}" type="TxLink">
            <a:rPr lang="en-US" sz="4800" b="1" i="0" u="none" strike="noStrike">
              <a:solidFill>
                <a:srgbClr val="000000"/>
              </a:solidFill>
              <a:latin typeface="Amasis MT Pro Black" panose="02040A04050005020304" pitchFamily="18" charset="0"/>
              <a:ea typeface="Calibri"/>
              <a:cs typeface="Calibri"/>
            </a:rPr>
            <a:pPr/>
            <a:t>14.48%</a:t>
          </a:fld>
          <a:endParaRPr lang="en-IN" sz="4800" b="1">
            <a:latin typeface="Amasis MT Pro Black" panose="02040A04050005020304" pitchFamily="18" charset="0"/>
          </a:endParaRPr>
        </a:p>
      </xdr:txBody>
    </xdr:sp>
    <xdr:clientData/>
  </xdr:twoCellAnchor>
  <xdr:twoCellAnchor>
    <xdr:from>
      <xdr:col>23</xdr:col>
      <xdr:colOff>622040</xdr:colOff>
      <xdr:row>8</xdr:row>
      <xdr:rowOff>116633</xdr:rowOff>
    </xdr:from>
    <xdr:to>
      <xdr:col>27</xdr:col>
      <xdr:colOff>466530</xdr:colOff>
      <xdr:row>12</xdr:row>
      <xdr:rowOff>116633</xdr:rowOff>
    </xdr:to>
    <xdr:sp macro="" textlink="KPI!C8">
      <xdr:nvSpPr>
        <xdr:cNvPr id="39" name="TextBox 38">
          <a:extLst>
            <a:ext uri="{FF2B5EF4-FFF2-40B4-BE49-F238E27FC236}">
              <a16:creationId xmlns:a16="http://schemas.microsoft.com/office/drawing/2014/main" id="{BFB3F00D-675B-2C7E-16DF-A8380B6FCABE}"/>
            </a:ext>
          </a:extLst>
        </xdr:cNvPr>
        <xdr:cNvSpPr txBox="1"/>
      </xdr:nvSpPr>
      <xdr:spPr>
        <a:xfrm>
          <a:off x="15376071" y="1671735"/>
          <a:ext cx="2624235" cy="777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A0711B-FBDB-4BB8-856D-51E16B86E052}" type="TxLink">
            <a:rPr lang="en-US" sz="4800" b="1" i="0" u="none" strike="noStrike">
              <a:solidFill>
                <a:srgbClr val="000000"/>
              </a:solidFill>
              <a:latin typeface="Calibri"/>
              <a:ea typeface="Calibri"/>
              <a:cs typeface="Calibri"/>
            </a:rPr>
            <a:pPr algn="ctr"/>
            <a:t>37</a:t>
          </a:fld>
          <a:endParaRPr lang="en-IN" sz="4800" b="1"/>
        </a:p>
      </xdr:txBody>
    </xdr:sp>
    <xdr:clientData/>
  </xdr:twoCellAnchor>
  <xdr:oneCellAnchor>
    <xdr:from>
      <xdr:col>5</xdr:col>
      <xdr:colOff>18661</xdr:colOff>
      <xdr:row>6</xdr:row>
      <xdr:rowOff>139764</xdr:rowOff>
    </xdr:from>
    <xdr:ext cx="333375" cy="314325"/>
    <xdr:pic>
      <xdr:nvPicPr>
        <xdr:cNvPr id="40" name="image4.png">
          <a:extLst>
            <a:ext uri="{FF2B5EF4-FFF2-40B4-BE49-F238E27FC236}">
              <a16:creationId xmlns:a16="http://schemas.microsoft.com/office/drawing/2014/main" id="{B3EE3EF6-BE87-44FA-AE42-DA2215A10225}"/>
            </a:ext>
          </a:extLst>
        </xdr:cNvPr>
        <xdr:cNvPicPr preferRelativeResize="0"/>
      </xdr:nvPicPr>
      <xdr:blipFill>
        <a:blip xmlns:r="http://schemas.openxmlformats.org/officeDocument/2006/relationships" r:embed="rId1" cstate="print"/>
        <a:stretch>
          <a:fillRect/>
        </a:stretch>
      </xdr:blipFill>
      <xdr:spPr>
        <a:xfrm>
          <a:off x="3226059" y="1306091"/>
          <a:ext cx="333375" cy="314325"/>
        </a:xfrm>
        <a:prstGeom prst="rect">
          <a:avLst/>
        </a:prstGeom>
        <a:noFill/>
      </xdr:spPr>
    </xdr:pic>
    <xdr:clientData fLocksWithSheet="0"/>
  </xdr:oneCellAnchor>
  <xdr:oneCellAnchor>
    <xdr:from>
      <xdr:col>16</xdr:col>
      <xdr:colOff>344066</xdr:colOff>
      <xdr:row>6</xdr:row>
      <xdr:rowOff>140931</xdr:rowOff>
    </xdr:from>
    <xdr:ext cx="419100" cy="304800"/>
    <xdr:pic>
      <xdr:nvPicPr>
        <xdr:cNvPr id="41" name="image5.png">
          <a:extLst>
            <a:ext uri="{FF2B5EF4-FFF2-40B4-BE49-F238E27FC236}">
              <a16:creationId xmlns:a16="http://schemas.microsoft.com/office/drawing/2014/main" id="{9E2BAE4F-1B88-4D5D-94F6-5A8A3E2D6AD5}"/>
            </a:ext>
          </a:extLst>
        </xdr:cNvPr>
        <xdr:cNvPicPr preferRelativeResize="0"/>
      </xdr:nvPicPr>
      <xdr:blipFill>
        <a:blip xmlns:r="http://schemas.openxmlformats.org/officeDocument/2006/relationships" r:embed="rId2" cstate="print"/>
        <a:stretch>
          <a:fillRect/>
        </a:stretch>
      </xdr:blipFill>
      <xdr:spPr>
        <a:xfrm>
          <a:off x="10607739" y="1307258"/>
          <a:ext cx="419100" cy="304800"/>
        </a:xfrm>
        <a:prstGeom prst="rect">
          <a:avLst/>
        </a:prstGeom>
        <a:noFill/>
      </xdr:spPr>
    </xdr:pic>
    <xdr:clientData fLocksWithSheet="0"/>
  </xdr:oneCellAnchor>
  <xdr:oneCellAnchor>
    <xdr:from>
      <xdr:col>0</xdr:col>
      <xdr:colOff>291581</xdr:colOff>
      <xdr:row>1</xdr:row>
      <xdr:rowOff>137431</xdr:rowOff>
    </xdr:from>
    <xdr:ext cx="542925" cy="523875"/>
    <xdr:pic>
      <xdr:nvPicPr>
        <xdr:cNvPr id="43" name="image1.png">
          <a:extLst>
            <a:ext uri="{FF2B5EF4-FFF2-40B4-BE49-F238E27FC236}">
              <a16:creationId xmlns:a16="http://schemas.microsoft.com/office/drawing/2014/main" id="{B8E175E1-2494-4454-B05E-A7338253C2E8}"/>
            </a:ext>
          </a:extLst>
        </xdr:cNvPr>
        <xdr:cNvPicPr preferRelativeResize="0"/>
      </xdr:nvPicPr>
      <xdr:blipFill>
        <a:blip xmlns:r="http://schemas.openxmlformats.org/officeDocument/2006/relationships" r:embed="rId3" cstate="print"/>
        <a:stretch>
          <a:fillRect/>
        </a:stretch>
      </xdr:blipFill>
      <xdr:spPr>
        <a:xfrm>
          <a:off x="291581" y="331819"/>
          <a:ext cx="542925" cy="523875"/>
        </a:xfrm>
        <a:prstGeom prst="rect">
          <a:avLst/>
        </a:prstGeom>
        <a:noFill/>
      </xdr:spPr>
    </xdr:pic>
    <xdr:clientData fLocksWithSheet="0"/>
  </xdr:oneCellAnchor>
  <xdr:oneCellAnchor>
    <xdr:from>
      <xdr:col>17</xdr:col>
      <xdr:colOff>57150</xdr:colOff>
      <xdr:row>1</xdr:row>
      <xdr:rowOff>133350</xdr:rowOff>
    </xdr:from>
    <xdr:ext cx="723900" cy="628650"/>
    <xdr:pic>
      <xdr:nvPicPr>
        <xdr:cNvPr id="44" name="image3.png">
          <a:extLst>
            <a:ext uri="{FF2B5EF4-FFF2-40B4-BE49-F238E27FC236}">
              <a16:creationId xmlns:a16="http://schemas.microsoft.com/office/drawing/2014/main" id="{05A91E87-E508-46DB-8895-96D97955FC41}"/>
            </a:ext>
          </a:extLst>
        </xdr:cNvPr>
        <xdr:cNvPicPr preferRelativeResize="0"/>
      </xdr:nvPicPr>
      <xdr:blipFill>
        <a:blip xmlns:r="http://schemas.openxmlformats.org/officeDocument/2006/relationships" r:embed="rId4" cstate="print"/>
        <a:stretch>
          <a:fillRect/>
        </a:stretch>
      </xdr:blipFill>
      <xdr:spPr>
        <a:xfrm>
          <a:off x="11068050" y="323850"/>
          <a:ext cx="723900" cy="628650"/>
        </a:xfrm>
        <a:prstGeom prst="rect">
          <a:avLst/>
        </a:prstGeom>
        <a:noFill/>
      </xdr:spPr>
    </xdr:pic>
    <xdr:clientData fLocksWithSheet="0"/>
  </xdr:oneCellAnchor>
  <xdr:oneCellAnchor>
    <xdr:from>
      <xdr:col>22</xdr:col>
      <xdr:colOff>77755</xdr:colOff>
      <xdr:row>6</xdr:row>
      <xdr:rowOff>136070</xdr:rowOff>
    </xdr:from>
    <xdr:ext cx="390525" cy="314325"/>
    <xdr:pic>
      <xdr:nvPicPr>
        <xdr:cNvPr id="45" name="image2.png">
          <a:extLst>
            <a:ext uri="{FF2B5EF4-FFF2-40B4-BE49-F238E27FC236}">
              <a16:creationId xmlns:a16="http://schemas.microsoft.com/office/drawing/2014/main" id="{335D20B2-6E50-4969-9C97-CF48751ABAE9}"/>
            </a:ext>
          </a:extLst>
        </xdr:cNvPr>
        <xdr:cNvPicPr preferRelativeResize="0"/>
      </xdr:nvPicPr>
      <xdr:blipFill>
        <a:blip xmlns:r="http://schemas.openxmlformats.org/officeDocument/2006/relationships" r:embed="rId5" cstate="print"/>
        <a:stretch>
          <a:fillRect/>
        </a:stretch>
      </xdr:blipFill>
      <xdr:spPr>
        <a:xfrm>
          <a:off x="14190306" y="1302397"/>
          <a:ext cx="390525" cy="314325"/>
        </a:xfrm>
        <a:prstGeom prst="rect">
          <a:avLst/>
        </a:prstGeom>
        <a:noFill/>
      </xdr:spPr>
    </xdr:pic>
    <xdr:clientData fLocksWithSheet="0"/>
  </xdr:oneCellAnchor>
  <xdr:oneCellAnchor>
    <xdr:from>
      <xdr:col>9</xdr:col>
      <xdr:colOff>311021</xdr:colOff>
      <xdr:row>6</xdr:row>
      <xdr:rowOff>116632</xdr:rowOff>
    </xdr:from>
    <xdr:ext cx="485775" cy="400050"/>
    <xdr:pic>
      <xdr:nvPicPr>
        <xdr:cNvPr id="46" name="image7.png">
          <a:extLst>
            <a:ext uri="{FF2B5EF4-FFF2-40B4-BE49-F238E27FC236}">
              <a16:creationId xmlns:a16="http://schemas.microsoft.com/office/drawing/2014/main" id="{946A01ED-D661-4E22-AB81-0085C26C1A41}"/>
            </a:ext>
          </a:extLst>
        </xdr:cNvPr>
        <xdr:cNvPicPr preferRelativeResize="0"/>
      </xdr:nvPicPr>
      <xdr:blipFill>
        <a:blip xmlns:r="http://schemas.openxmlformats.org/officeDocument/2006/relationships" r:embed="rId6" cstate="print"/>
        <a:stretch>
          <a:fillRect/>
        </a:stretch>
      </xdr:blipFill>
      <xdr:spPr>
        <a:xfrm>
          <a:off x="6084337" y="1282959"/>
          <a:ext cx="485775" cy="400050"/>
        </a:xfrm>
        <a:prstGeom prst="rect">
          <a:avLst/>
        </a:prstGeom>
        <a:noFill/>
      </xdr:spPr>
    </xdr:pic>
    <xdr:clientData fLocksWithSheet="0"/>
  </xdr:oneCellAnchor>
  <xdr:twoCellAnchor>
    <xdr:from>
      <xdr:col>1</xdr:col>
      <xdr:colOff>408214</xdr:colOff>
      <xdr:row>1</xdr:row>
      <xdr:rowOff>58315</xdr:rowOff>
    </xdr:from>
    <xdr:to>
      <xdr:col>16</xdr:col>
      <xdr:colOff>447092</xdr:colOff>
      <xdr:row>5</xdr:row>
      <xdr:rowOff>-1</xdr:rowOff>
    </xdr:to>
    <xdr:sp macro="" textlink="">
      <xdr:nvSpPr>
        <xdr:cNvPr id="47" name="TextBox 46">
          <a:extLst>
            <a:ext uri="{FF2B5EF4-FFF2-40B4-BE49-F238E27FC236}">
              <a16:creationId xmlns:a16="http://schemas.microsoft.com/office/drawing/2014/main" id="{8D563AEE-90C4-3771-EF42-190215EAADD5}"/>
            </a:ext>
          </a:extLst>
        </xdr:cNvPr>
        <xdr:cNvSpPr txBox="1"/>
      </xdr:nvSpPr>
      <xdr:spPr>
        <a:xfrm>
          <a:off x="1049694" y="252703"/>
          <a:ext cx="9661071" cy="719235"/>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b="1">
              <a:latin typeface="Amasis MT Pro Black" panose="02040A04050005020304" pitchFamily="18" charset="0"/>
            </a:rPr>
            <a:t> HR</a:t>
          </a:r>
          <a:r>
            <a:rPr lang="en-IN" sz="4800" b="1" baseline="0">
              <a:latin typeface="Amasis MT Pro Black" panose="02040A04050005020304" pitchFamily="18" charset="0"/>
            </a:rPr>
            <a:t> ANALYTICS DASHBOARD</a:t>
          </a:r>
          <a:endParaRPr lang="en-IN" sz="4800" b="1">
            <a:latin typeface="Amasis MT Pro Black" panose="02040A04050005020304" pitchFamily="18" charset="0"/>
          </a:endParaRPr>
        </a:p>
      </xdr:txBody>
    </xdr:sp>
    <xdr:clientData/>
  </xdr:twoCellAnchor>
  <xdr:twoCellAnchor>
    <xdr:from>
      <xdr:col>0</xdr:col>
      <xdr:colOff>77756</xdr:colOff>
      <xdr:row>20</xdr:row>
      <xdr:rowOff>140639</xdr:rowOff>
    </xdr:from>
    <xdr:to>
      <xdr:col>8</xdr:col>
      <xdr:colOff>351428</xdr:colOff>
      <xdr:row>28</xdr:row>
      <xdr:rowOff>83854</xdr:rowOff>
    </xdr:to>
    <xdr:grpSp>
      <xdr:nvGrpSpPr>
        <xdr:cNvPr id="60" name="Group 59">
          <a:extLst>
            <a:ext uri="{FF2B5EF4-FFF2-40B4-BE49-F238E27FC236}">
              <a16:creationId xmlns:a16="http://schemas.microsoft.com/office/drawing/2014/main" id="{793F3E33-D46C-9C6E-66D2-595A2EE30650}"/>
            </a:ext>
          </a:extLst>
        </xdr:cNvPr>
        <xdr:cNvGrpSpPr/>
      </xdr:nvGrpSpPr>
      <xdr:grpSpPr>
        <a:xfrm>
          <a:off x="77756" y="4005856"/>
          <a:ext cx="5464107" cy="1489302"/>
          <a:chOff x="77756" y="4028394"/>
          <a:chExt cx="5405509" cy="1498317"/>
        </a:xfrm>
      </xdr:grpSpPr>
      <xdr:graphicFrame macro="">
        <xdr:nvGraphicFramePr>
          <xdr:cNvPr id="48" name="Chart 47">
            <a:extLst>
              <a:ext uri="{FF2B5EF4-FFF2-40B4-BE49-F238E27FC236}">
                <a16:creationId xmlns:a16="http://schemas.microsoft.com/office/drawing/2014/main" id="{7DB98B46-8532-40F9-8011-A354D3EB5C2C}"/>
              </a:ext>
            </a:extLst>
          </xdr:cNvPr>
          <xdr:cNvGraphicFramePr>
            <a:graphicFrameLocks/>
          </xdr:cNvGraphicFramePr>
        </xdr:nvGraphicFramePr>
        <xdr:xfrm>
          <a:off x="77756" y="4086711"/>
          <a:ext cx="1440000" cy="1440000"/>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49" name="Chart 48">
            <a:extLst>
              <a:ext uri="{FF2B5EF4-FFF2-40B4-BE49-F238E27FC236}">
                <a16:creationId xmlns:a16="http://schemas.microsoft.com/office/drawing/2014/main" id="{06ADF3A1-9845-47BE-B961-F954D87C15D6}"/>
              </a:ext>
            </a:extLst>
          </xdr:cNvPr>
          <xdr:cNvGraphicFramePr>
            <a:graphicFrameLocks/>
          </xdr:cNvGraphicFramePr>
        </xdr:nvGraphicFramePr>
        <xdr:xfrm>
          <a:off x="4043265" y="4028394"/>
          <a:ext cx="1440000" cy="1440000"/>
        </xdr:xfrm>
        <a:graphic>
          <a:graphicData uri="http://schemas.openxmlformats.org/drawingml/2006/chart">
            <c:chart xmlns:c="http://schemas.openxmlformats.org/drawingml/2006/chart" xmlns:r="http://schemas.openxmlformats.org/officeDocument/2006/relationships" r:id="rId8"/>
          </a:graphicData>
        </a:graphic>
      </xdr:graphicFrame>
      <xdr:pic>
        <xdr:nvPicPr>
          <xdr:cNvPr id="51" name="Graphic 50" descr="Male profile with solid fill">
            <a:extLst>
              <a:ext uri="{FF2B5EF4-FFF2-40B4-BE49-F238E27FC236}">
                <a16:creationId xmlns:a16="http://schemas.microsoft.com/office/drawing/2014/main" id="{8B400C8B-6768-79CD-406A-7B54E0DBFD5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560409" y="4181568"/>
            <a:ext cx="1748537" cy="1080000"/>
          </a:xfrm>
          <a:prstGeom prst="rect">
            <a:avLst/>
          </a:prstGeom>
        </xdr:spPr>
      </xdr:pic>
      <xdr:pic>
        <xdr:nvPicPr>
          <xdr:cNvPr id="53" name="Graphic 52" descr="Female Profile with solid fill">
            <a:extLst>
              <a:ext uri="{FF2B5EF4-FFF2-40B4-BE49-F238E27FC236}">
                <a16:creationId xmlns:a16="http://schemas.microsoft.com/office/drawing/2014/main" id="{CC9EEB4F-5790-C14D-4B65-5A56B6016AC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35866" y="4181568"/>
            <a:ext cx="1748537" cy="1080000"/>
          </a:xfrm>
          <a:prstGeom prst="rect">
            <a:avLst/>
          </a:prstGeom>
        </xdr:spPr>
      </xdr:pic>
    </xdr:grpSp>
    <xdr:clientData/>
  </xdr:twoCellAnchor>
  <xdr:twoCellAnchor>
    <xdr:from>
      <xdr:col>0</xdr:col>
      <xdr:colOff>485970</xdr:colOff>
      <xdr:row>23</xdr:row>
      <xdr:rowOff>77756</xdr:rowOff>
    </xdr:from>
    <xdr:to>
      <xdr:col>1</xdr:col>
      <xdr:colOff>466531</xdr:colOff>
      <xdr:row>26</xdr:row>
      <xdr:rowOff>19439</xdr:rowOff>
    </xdr:to>
    <xdr:sp macro="" textlink="GENDER!$B$8">
      <xdr:nvSpPr>
        <xdr:cNvPr id="54" name="TextBox 53">
          <a:extLst>
            <a:ext uri="{FF2B5EF4-FFF2-40B4-BE49-F238E27FC236}">
              <a16:creationId xmlns:a16="http://schemas.microsoft.com/office/drawing/2014/main" id="{1164D9D6-B0E8-9DE8-DCFC-DBC5B7E8395A}"/>
            </a:ext>
          </a:extLst>
        </xdr:cNvPr>
        <xdr:cNvSpPr txBox="1"/>
      </xdr:nvSpPr>
      <xdr:spPr>
        <a:xfrm>
          <a:off x="485970" y="4548674"/>
          <a:ext cx="622041" cy="524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B5DB1A3-208D-4A68-B878-ADD44A27C0EC}" type="TxLink">
            <a:rPr lang="en-US" sz="1800" b="1" i="0" u="none" strike="noStrike">
              <a:solidFill>
                <a:srgbClr val="000000"/>
              </a:solidFill>
              <a:latin typeface="Amasis MT Pro Black" panose="02040A04050005020304" pitchFamily="18" charset="0"/>
              <a:ea typeface="Calibri"/>
              <a:cs typeface="Calibri"/>
            </a:rPr>
            <a:pPr/>
            <a:t>580</a:t>
          </a:fld>
          <a:endParaRPr lang="en-IN" sz="1800" b="1">
            <a:latin typeface="Amasis MT Pro Black" panose="02040A04050005020304" pitchFamily="18" charset="0"/>
          </a:endParaRPr>
        </a:p>
      </xdr:txBody>
    </xdr:sp>
    <xdr:clientData/>
  </xdr:twoCellAnchor>
  <xdr:twoCellAnchor>
    <xdr:from>
      <xdr:col>0</xdr:col>
      <xdr:colOff>0</xdr:colOff>
      <xdr:row>0</xdr:row>
      <xdr:rowOff>38877</xdr:rowOff>
    </xdr:from>
    <xdr:to>
      <xdr:col>0</xdr:col>
      <xdr:colOff>622041</xdr:colOff>
      <xdr:row>2</xdr:row>
      <xdr:rowOff>174948</xdr:rowOff>
    </xdr:to>
    <xdr:sp macro="" textlink="">
      <xdr:nvSpPr>
        <xdr:cNvPr id="55" name="TextBox 54">
          <a:extLst>
            <a:ext uri="{FF2B5EF4-FFF2-40B4-BE49-F238E27FC236}">
              <a16:creationId xmlns:a16="http://schemas.microsoft.com/office/drawing/2014/main" id="{6ACF9035-F1AB-41AE-93FA-1F54606691D9}"/>
            </a:ext>
          </a:extLst>
        </xdr:cNvPr>
        <xdr:cNvSpPr txBox="1"/>
      </xdr:nvSpPr>
      <xdr:spPr>
        <a:xfrm>
          <a:off x="0" y="38877"/>
          <a:ext cx="622041" cy="5248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7</xdr:col>
      <xdr:colOff>2</xdr:colOff>
      <xdr:row>22</xdr:row>
      <xdr:rowOff>174949</xdr:rowOff>
    </xdr:from>
    <xdr:to>
      <xdr:col>8</xdr:col>
      <xdr:colOff>19439</xdr:colOff>
      <xdr:row>25</xdr:row>
      <xdr:rowOff>155511</xdr:rowOff>
    </xdr:to>
    <xdr:sp macro="" textlink="GENDER!B9">
      <xdr:nvSpPr>
        <xdr:cNvPr id="56" name="TextBox 55">
          <a:extLst>
            <a:ext uri="{FF2B5EF4-FFF2-40B4-BE49-F238E27FC236}">
              <a16:creationId xmlns:a16="http://schemas.microsoft.com/office/drawing/2014/main" id="{9B131B1C-9AA1-6AA9-F7AC-3AF358996362}"/>
            </a:ext>
          </a:extLst>
        </xdr:cNvPr>
        <xdr:cNvSpPr txBox="1"/>
      </xdr:nvSpPr>
      <xdr:spPr>
        <a:xfrm>
          <a:off x="4490359" y="4451480"/>
          <a:ext cx="660917" cy="563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B2351F7-8417-4E3B-A64C-882437D36E93}" type="TxLink">
            <a:rPr lang="en-US" sz="1800" b="0" i="0" u="none" strike="noStrike">
              <a:solidFill>
                <a:srgbClr val="000000"/>
              </a:solidFill>
              <a:latin typeface="Amasis MT Pro Black" panose="02040A04050005020304" pitchFamily="18" charset="0"/>
              <a:ea typeface="Calibri"/>
              <a:cs typeface="Calibri"/>
            </a:rPr>
            <a:pPr/>
            <a:t>0</a:t>
          </a:fld>
          <a:endParaRPr lang="en-IN" sz="1800">
            <a:latin typeface="Amasis MT Pro Black" panose="02040A04050005020304" pitchFamily="18" charset="0"/>
          </a:endParaRPr>
        </a:p>
      </xdr:txBody>
    </xdr:sp>
    <xdr:clientData/>
  </xdr:twoCellAnchor>
  <xdr:twoCellAnchor>
    <xdr:from>
      <xdr:col>0</xdr:col>
      <xdr:colOff>291582</xdr:colOff>
      <xdr:row>13</xdr:row>
      <xdr:rowOff>97194</xdr:rowOff>
    </xdr:from>
    <xdr:to>
      <xdr:col>8</xdr:col>
      <xdr:colOff>272143</xdr:colOff>
      <xdr:row>15</xdr:row>
      <xdr:rowOff>97194</xdr:rowOff>
    </xdr:to>
    <xdr:sp macro="" textlink="">
      <xdr:nvSpPr>
        <xdr:cNvPr id="61" name="TextBox 60">
          <a:extLst>
            <a:ext uri="{FF2B5EF4-FFF2-40B4-BE49-F238E27FC236}">
              <a16:creationId xmlns:a16="http://schemas.microsoft.com/office/drawing/2014/main" id="{C6DDB103-83AB-716C-1BC5-A5AA63425119}"/>
            </a:ext>
          </a:extLst>
        </xdr:cNvPr>
        <xdr:cNvSpPr txBox="1"/>
      </xdr:nvSpPr>
      <xdr:spPr>
        <a:xfrm>
          <a:off x="291582" y="2624235"/>
          <a:ext cx="5112398" cy="388775"/>
        </a:xfrm>
        <a:prstGeom prst="rect">
          <a:avLst/>
        </a:prstGeom>
        <a:solidFill>
          <a:schemeClr val="accent5">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Amasis MT Pro Black" panose="02040A04050005020304" pitchFamily="18" charset="0"/>
            </a:rPr>
            <a:t>TOTAL EMPLOYEE BY GENDER</a:t>
          </a:r>
        </a:p>
      </xdr:txBody>
    </xdr:sp>
    <xdr:clientData/>
  </xdr:twoCellAnchor>
  <xdr:twoCellAnchor editAs="oneCell">
    <xdr:from>
      <xdr:col>1</xdr:col>
      <xdr:colOff>77755</xdr:colOff>
      <xdr:row>17</xdr:row>
      <xdr:rowOff>19439</xdr:rowOff>
    </xdr:from>
    <xdr:to>
      <xdr:col>7</xdr:col>
      <xdr:colOff>369338</xdr:colOff>
      <xdr:row>20</xdr:row>
      <xdr:rowOff>38877</xdr:rowOff>
    </xdr:to>
    <mc:AlternateContent xmlns:mc="http://schemas.openxmlformats.org/markup-compatibility/2006" xmlns:a14="http://schemas.microsoft.com/office/drawing/2010/main">
      <mc:Choice Requires="a14">
        <xdr:graphicFrame macro="">
          <xdr:nvGraphicFramePr>
            <xdr:cNvPr id="62" name="Gender 2">
              <a:extLst>
                <a:ext uri="{FF2B5EF4-FFF2-40B4-BE49-F238E27FC236}">
                  <a16:creationId xmlns:a16="http://schemas.microsoft.com/office/drawing/2014/main" id="{3444994E-6512-4524-A106-3069FE228C3E}"/>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25455" y="3257939"/>
              <a:ext cx="4177783" cy="5909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136071</xdr:colOff>
      <xdr:row>15</xdr:row>
      <xdr:rowOff>116632</xdr:rowOff>
    </xdr:from>
    <xdr:to>
      <xdr:col>18</xdr:col>
      <xdr:colOff>563723</xdr:colOff>
      <xdr:row>30</xdr:row>
      <xdr:rowOff>77754</xdr:rowOff>
    </xdr:to>
    <xdr:graphicFrame macro="">
      <xdr:nvGraphicFramePr>
        <xdr:cNvPr id="63" name="Chart 62">
          <a:extLst>
            <a:ext uri="{FF2B5EF4-FFF2-40B4-BE49-F238E27FC236}">
              <a16:creationId xmlns:a16="http://schemas.microsoft.com/office/drawing/2014/main" id="{E8A3A806-0715-457E-B629-09E2BBD67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116632</xdr:colOff>
      <xdr:row>13</xdr:row>
      <xdr:rowOff>97194</xdr:rowOff>
    </xdr:from>
    <xdr:to>
      <xdr:col>19</xdr:col>
      <xdr:colOff>38877</xdr:colOff>
      <xdr:row>15</xdr:row>
      <xdr:rowOff>97194</xdr:rowOff>
    </xdr:to>
    <xdr:sp macro="" textlink="">
      <xdr:nvSpPr>
        <xdr:cNvPr id="65" name="TextBox 64">
          <a:extLst>
            <a:ext uri="{FF2B5EF4-FFF2-40B4-BE49-F238E27FC236}">
              <a16:creationId xmlns:a16="http://schemas.microsoft.com/office/drawing/2014/main" id="{0F8022CB-CD9D-18AD-BA0A-9575FC5E949E}"/>
            </a:ext>
          </a:extLst>
        </xdr:cNvPr>
        <xdr:cNvSpPr txBox="1"/>
      </xdr:nvSpPr>
      <xdr:spPr>
        <a:xfrm>
          <a:off x="5889948" y="2624235"/>
          <a:ext cx="6337041" cy="388775"/>
        </a:xfrm>
        <a:prstGeom prst="rect">
          <a:avLst/>
        </a:prstGeom>
        <a:solidFill>
          <a:schemeClr val="accent5">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800" b="1">
              <a:latin typeface="Amasis MT Pro Black" panose="02040A04050005020304" pitchFamily="18" charset="0"/>
            </a:rPr>
            <a:t>EDUCATION WISE ATTRITION</a:t>
          </a:r>
        </a:p>
      </xdr:txBody>
    </xdr:sp>
    <xdr:clientData/>
  </xdr:twoCellAnchor>
  <xdr:twoCellAnchor>
    <xdr:from>
      <xdr:col>19</xdr:col>
      <xdr:colOff>524847</xdr:colOff>
      <xdr:row>15</xdr:row>
      <xdr:rowOff>136072</xdr:rowOff>
    </xdr:from>
    <xdr:to>
      <xdr:col>27</xdr:col>
      <xdr:colOff>796988</xdr:colOff>
      <xdr:row>29</xdr:row>
      <xdr:rowOff>157843</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C7501C30-34B8-47FE-A9F8-17CAAB748A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2831147" y="2993572"/>
              <a:ext cx="5663291" cy="26887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466531</xdr:colOff>
      <xdr:row>13</xdr:row>
      <xdr:rowOff>136071</xdr:rowOff>
    </xdr:from>
    <xdr:to>
      <xdr:col>27</xdr:col>
      <xdr:colOff>699795</xdr:colOff>
      <xdr:row>15</xdr:row>
      <xdr:rowOff>136072</xdr:rowOff>
    </xdr:to>
    <xdr:sp macro="" textlink="">
      <xdr:nvSpPr>
        <xdr:cNvPr id="67" name="TextBox 66">
          <a:extLst>
            <a:ext uri="{FF2B5EF4-FFF2-40B4-BE49-F238E27FC236}">
              <a16:creationId xmlns:a16="http://schemas.microsoft.com/office/drawing/2014/main" id="{ADB0328F-9582-5549-0140-DBFB21AA1757}"/>
            </a:ext>
          </a:extLst>
        </xdr:cNvPr>
        <xdr:cNvSpPr txBox="1"/>
      </xdr:nvSpPr>
      <xdr:spPr>
        <a:xfrm>
          <a:off x="12654643" y="2663112"/>
          <a:ext cx="5578928" cy="388776"/>
        </a:xfrm>
        <a:prstGeom prst="rect">
          <a:avLst/>
        </a:prstGeom>
        <a:solidFill>
          <a:srgbClr val="FFC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Amasis MT Pro Black" panose="02040A04050005020304" pitchFamily="18" charset="0"/>
            </a:rPr>
            <a:t>ATTRITION BY JOB ROLE</a:t>
          </a:r>
        </a:p>
      </xdr:txBody>
    </xdr:sp>
    <xdr:clientData/>
  </xdr:twoCellAnchor>
  <xdr:twoCellAnchor>
    <xdr:from>
      <xdr:col>0</xdr:col>
      <xdr:colOff>155510</xdr:colOff>
      <xdr:row>34</xdr:row>
      <xdr:rowOff>108857</xdr:rowOff>
    </xdr:from>
    <xdr:to>
      <xdr:col>8</xdr:col>
      <xdr:colOff>0</xdr:colOff>
      <xdr:row>48</xdr:row>
      <xdr:rowOff>130629</xdr:rowOff>
    </xdr:to>
    <xdr:graphicFrame macro="">
      <xdr:nvGraphicFramePr>
        <xdr:cNvPr id="68" name="Chart 67">
          <a:extLst>
            <a:ext uri="{FF2B5EF4-FFF2-40B4-BE49-F238E27FC236}">
              <a16:creationId xmlns:a16="http://schemas.microsoft.com/office/drawing/2014/main" id="{FC2788E3-D2A2-40FF-9899-678987620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176036</xdr:colOff>
      <xdr:row>31</xdr:row>
      <xdr:rowOff>139500</xdr:rowOff>
    </xdr:from>
    <xdr:to>
      <xdr:col>8</xdr:col>
      <xdr:colOff>26893</xdr:colOff>
      <xdr:row>34</xdr:row>
      <xdr:rowOff>0</xdr:rowOff>
    </xdr:to>
    <xdr:sp macro="" textlink="">
      <xdr:nvSpPr>
        <xdr:cNvPr id="69" name="TextBox 68">
          <a:extLst>
            <a:ext uri="{FF2B5EF4-FFF2-40B4-BE49-F238E27FC236}">
              <a16:creationId xmlns:a16="http://schemas.microsoft.com/office/drawing/2014/main" id="{5B46FCF2-A3B9-927E-D9C6-CD0090695096}"/>
            </a:ext>
          </a:extLst>
        </xdr:cNvPr>
        <xdr:cNvSpPr txBox="1"/>
      </xdr:nvSpPr>
      <xdr:spPr>
        <a:xfrm>
          <a:off x="176036" y="6045000"/>
          <a:ext cx="5076000" cy="432000"/>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200" b="1">
              <a:solidFill>
                <a:sysClr val="windowText" lastClr="000000"/>
              </a:solidFill>
              <a:latin typeface="Amasis MT Pro Black" panose="02040A04050005020304" pitchFamily="18" charset="0"/>
            </a:rPr>
            <a:t>DEPARTMENT</a:t>
          </a:r>
          <a:r>
            <a:rPr lang="en-IN" sz="2200" b="1">
              <a:latin typeface="Amasis MT Pro Black" panose="02040A04050005020304" pitchFamily="18" charset="0"/>
            </a:rPr>
            <a:t> WISE ATTRITION</a:t>
          </a:r>
        </a:p>
        <a:p>
          <a:endParaRPr lang="en-IN" sz="2200" b="1">
            <a:latin typeface="Amasis MT Pro Black" panose="02040A04050005020304" pitchFamily="18" charset="0"/>
          </a:endParaRPr>
        </a:p>
      </xdr:txBody>
    </xdr:sp>
    <xdr:clientData/>
  </xdr:twoCellAnchor>
  <xdr:twoCellAnchor>
    <xdr:from>
      <xdr:col>9</xdr:col>
      <xdr:colOff>0</xdr:colOff>
      <xdr:row>34</xdr:row>
      <xdr:rowOff>0</xdr:rowOff>
    </xdr:from>
    <xdr:to>
      <xdr:col>16</xdr:col>
      <xdr:colOff>0</xdr:colOff>
      <xdr:row>48</xdr:row>
      <xdr:rowOff>0</xdr:rowOff>
    </xdr:to>
    <xdr:graphicFrame macro="">
      <xdr:nvGraphicFramePr>
        <xdr:cNvPr id="70" name="Chart 69">
          <a:extLst>
            <a:ext uri="{FF2B5EF4-FFF2-40B4-BE49-F238E27FC236}">
              <a16:creationId xmlns:a16="http://schemas.microsoft.com/office/drawing/2014/main" id="{05C812D4-9550-42FA-8DD9-7C108BCF9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9</xdr:col>
      <xdr:colOff>0</xdr:colOff>
      <xdr:row>32</xdr:row>
      <xdr:rowOff>0</xdr:rowOff>
    </xdr:from>
    <xdr:to>
      <xdr:col>16</xdr:col>
      <xdr:colOff>0</xdr:colOff>
      <xdr:row>34</xdr:row>
      <xdr:rowOff>0</xdr:rowOff>
    </xdr:to>
    <xdr:sp macro="" textlink="">
      <xdr:nvSpPr>
        <xdr:cNvPr id="71" name="TextBox 70">
          <a:extLst>
            <a:ext uri="{FF2B5EF4-FFF2-40B4-BE49-F238E27FC236}">
              <a16:creationId xmlns:a16="http://schemas.microsoft.com/office/drawing/2014/main" id="{AEBDBF13-5580-4B63-219E-A4A4D01A6D2C}"/>
            </a:ext>
          </a:extLst>
        </xdr:cNvPr>
        <xdr:cNvSpPr txBox="1"/>
      </xdr:nvSpPr>
      <xdr:spPr>
        <a:xfrm>
          <a:off x="5857875" y="6096000"/>
          <a:ext cx="45561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9</xdr:col>
      <xdr:colOff>0</xdr:colOff>
      <xdr:row>31</xdr:row>
      <xdr:rowOff>95250</xdr:rowOff>
    </xdr:from>
    <xdr:to>
      <xdr:col>16</xdr:col>
      <xdr:colOff>0</xdr:colOff>
      <xdr:row>34</xdr:row>
      <xdr:rowOff>0</xdr:rowOff>
    </xdr:to>
    <xdr:sp macro="" textlink="">
      <xdr:nvSpPr>
        <xdr:cNvPr id="72" name="TextBox 71">
          <a:extLst>
            <a:ext uri="{FF2B5EF4-FFF2-40B4-BE49-F238E27FC236}">
              <a16:creationId xmlns:a16="http://schemas.microsoft.com/office/drawing/2014/main" id="{5C7AE377-70C9-7A7F-439E-729998B97D34}"/>
            </a:ext>
          </a:extLst>
        </xdr:cNvPr>
        <xdr:cNvSpPr txBox="1"/>
      </xdr:nvSpPr>
      <xdr:spPr>
        <a:xfrm>
          <a:off x="5857875" y="6000750"/>
          <a:ext cx="4556125" cy="476250"/>
        </a:xfrm>
        <a:prstGeom prst="rect">
          <a:avLst/>
        </a:prstGeom>
        <a:solidFill>
          <a:schemeClr val="bg2">
            <a:lumMod val="5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latin typeface="Amasis MT Pro Black" panose="02040A04050005020304" pitchFamily="18" charset="0"/>
            </a:rPr>
            <a:t>ATTRITION</a:t>
          </a:r>
          <a:r>
            <a:rPr lang="en-IN" sz="2400" b="1" baseline="0"/>
            <a:t> </a:t>
          </a:r>
          <a:r>
            <a:rPr lang="en-IN" sz="2400" b="1" baseline="0">
              <a:latin typeface="Amasis MT Pro Black" panose="02040A04050005020304" pitchFamily="18" charset="0"/>
            </a:rPr>
            <a:t>BY AGE GROUP</a:t>
          </a:r>
        </a:p>
        <a:p>
          <a:endParaRPr lang="en-IN" sz="2400" b="1" baseline="0">
            <a:latin typeface="Amasis MT Pro Black" panose="02040A04050005020304" pitchFamily="18" charset="0"/>
          </a:endParaRPr>
        </a:p>
        <a:p>
          <a:endParaRPr lang="en-IN" sz="3200"/>
        </a:p>
      </xdr:txBody>
    </xdr:sp>
    <xdr:clientData/>
  </xdr:twoCellAnchor>
  <xdr:twoCellAnchor>
    <xdr:from>
      <xdr:col>16</xdr:col>
      <xdr:colOff>365124</xdr:colOff>
      <xdr:row>33</xdr:row>
      <xdr:rowOff>177800</xdr:rowOff>
    </xdr:from>
    <xdr:to>
      <xdr:col>22</xdr:col>
      <xdr:colOff>239874</xdr:colOff>
      <xdr:row>48</xdr:row>
      <xdr:rowOff>56300</xdr:rowOff>
    </xdr:to>
    <mc:AlternateContent xmlns:mc="http://schemas.openxmlformats.org/markup-compatibility/2006">
      <mc:Choice xmlns:cx2="http://schemas.microsoft.com/office/drawing/2015/10/21/chartex" Requires="cx2">
        <xdr:graphicFrame macro="">
          <xdr:nvGraphicFramePr>
            <xdr:cNvPr id="73" name="Chart 72">
              <a:extLst>
                <a:ext uri="{FF2B5EF4-FFF2-40B4-BE49-F238E27FC236}">
                  <a16:creationId xmlns:a16="http://schemas.microsoft.com/office/drawing/2014/main" id="{5BA2EB9D-C395-4CBE-B5C7-5EB47981999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728324" y="6464300"/>
              <a:ext cx="3760950" cy="2736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534857</xdr:colOff>
      <xdr:row>32</xdr:row>
      <xdr:rowOff>0</xdr:rowOff>
    </xdr:from>
    <xdr:to>
      <xdr:col>22</xdr:col>
      <xdr:colOff>0</xdr:colOff>
      <xdr:row>33</xdr:row>
      <xdr:rowOff>169500</xdr:rowOff>
    </xdr:to>
    <xdr:sp macro="" textlink="">
      <xdr:nvSpPr>
        <xdr:cNvPr id="74" name="TextBox 73">
          <a:extLst>
            <a:ext uri="{FF2B5EF4-FFF2-40B4-BE49-F238E27FC236}">
              <a16:creationId xmlns:a16="http://schemas.microsoft.com/office/drawing/2014/main" id="{F7075ED3-2528-828C-A7D4-33BAD94638EB}"/>
            </a:ext>
          </a:extLst>
        </xdr:cNvPr>
        <xdr:cNvSpPr txBox="1"/>
      </xdr:nvSpPr>
      <xdr:spPr>
        <a:xfrm>
          <a:off x="10985143" y="6096000"/>
          <a:ext cx="3384000" cy="360000"/>
        </a:xfrm>
        <a:prstGeom prst="rect">
          <a:avLst/>
        </a:prstGeom>
        <a:solidFill>
          <a:schemeClr val="accent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latin typeface="Amasis MT Pro Black" panose="02040A04050005020304" pitchFamily="18" charset="0"/>
            </a:rPr>
            <a:t>ATTRITION BY MARITAL STATUS</a:t>
          </a:r>
        </a:p>
      </xdr:txBody>
    </xdr:sp>
    <xdr:clientData/>
  </xdr:twoCellAnchor>
  <xdr:twoCellAnchor editAs="oneCell">
    <xdr:from>
      <xdr:col>23</xdr:col>
      <xdr:colOff>0</xdr:colOff>
      <xdr:row>35</xdr:row>
      <xdr:rowOff>111125</xdr:rowOff>
    </xdr:from>
    <xdr:to>
      <xdr:col>26</xdr:col>
      <xdr:colOff>1</xdr:colOff>
      <xdr:row>46</xdr:row>
      <xdr:rowOff>111125</xdr:rowOff>
    </xdr:to>
    <mc:AlternateContent xmlns:mc="http://schemas.openxmlformats.org/markup-compatibility/2006" xmlns:a14="http://schemas.microsoft.com/office/drawing/2010/main">
      <mc:Choice Requires="a14">
        <xdr:graphicFrame macro="">
          <xdr:nvGraphicFramePr>
            <xdr:cNvPr id="75" name="Education Field 2">
              <a:extLst>
                <a:ext uri="{FF2B5EF4-FFF2-40B4-BE49-F238E27FC236}">
                  <a16:creationId xmlns:a16="http://schemas.microsoft.com/office/drawing/2014/main" id="{41F4E825-2A07-4E0C-B918-2750CD80AA26}"/>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4897100" y="6778625"/>
              <a:ext cx="1943101" cy="2095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190500</xdr:colOff>
      <xdr:row>35</xdr:row>
      <xdr:rowOff>161926</xdr:rowOff>
    </xdr:from>
    <xdr:to>
      <xdr:col>27</xdr:col>
      <xdr:colOff>190502</xdr:colOff>
      <xdr:row>43</xdr:row>
      <xdr:rowOff>0</xdr:rowOff>
    </xdr:to>
    <mc:AlternateContent xmlns:mc="http://schemas.openxmlformats.org/markup-compatibility/2006" xmlns:a14="http://schemas.microsoft.com/office/drawing/2010/main">
      <mc:Choice Requires="a14">
        <xdr:graphicFrame macro="">
          <xdr:nvGraphicFramePr>
            <xdr:cNvPr id="76" name="Department 1">
              <a:extLst>
                <a:ext uri="{FF2B5EF4-FFF2-40B4-BE49-F238E27FC236}">
                  <a16:creationId xmlns:a16="http://schemas.microsoft.com/office/drawing/2014/main" id="{06E13916-4519-4025-9B1B-1B8B4271895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7030700" y="6829426"/>
              <a:ext cx="857252" cy="13620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0</xdr:colOff>
      <xdr:row>34</xdr:row>
      <xdr:rowOff>0</xdr:rowOff>
    </xdr:from>
    <xdr:to>
      <xdr:col>26</xdr:col>
      <xdr:colOff>0</xdr:colOff>
      <xdr:row>35</xdr:row>
      <xdr:rowOff>0</xdr:rowOff>
    </xdr:to>
    <xdr:sp macro="" textlink="">
      <xdr:nvSpPr>
        <xdr:cNvPr id="77" name="TextBox 76">
          <a:extLst>
            <a:ext uri="{FF2B5EF4-FFF2-40B4-BE49-F238E27FC236}">
              <a16:creationId xmlns:a16="http://schemas.microsoft.com/office/drawing/2014/main" id="{68E15B7C-2BAC-56FB-C94C-0BB805F8AB71}"/>
            </a:ext>
          </a:extLst>
        </xdr:cNvPr>
        <xdr:cNvSpPr txBox="1"/>
      </xdr:nvSpPr>
      <xdr:spPr>
        <a:xfrm>
          <a:off x="14897100" y="6477000"/>
          <a:ext cx="1943100" cy="190500"/>
        </a:xfrm>
        <a:prstGeom prst="rect">
          <a:avLst/>
        </a:prstGeom>
        <a:solidFill>
          <a:schemeClr val="accent6">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masis MT Pro Black" panose="02040A04050005020304" pitchFamily="18" charset="0"/>
            </a:rPr>
            <a:t>EDUCATION</a:t>
          </a:r>
          <a:r>
            <a:rPr lang="en-IN" sz="1200" b="1" baseline="0">
              <a:latin typeface="Amasis MT Pro Black" panose="02040A04050005020304" pitchFamily="18" charset="0"/>
            </a:rPr>
            <a:t> FIELD</a:t>
          </a:r>
          <a:endParaRPr lang="en-IN" sz="1200" b="1">
            <a:latin typeface="Amasis MT Pro Black" panose="02040A04050005020304" pitchFamily="18" charset="0"/>
          </a:endParaRPr>
        </a:p>
      </xdr:txBody>
    </xdr:sp>
    <xdr:clientData/>
  </xdr:twoCellAnchor>
  <xdr:twoCellAnchor>
    <xdr:from>
      <xdr:col>26</xdr:col>
      <xdr:colOff>238125</xdr:colOff>
      <xdr:row>34</xdr:row>
      <xdr:rowOff>0</xdr:rowOff>
    </xdr:from>
    <xdr:to>
      <xdr:col>27</xdr:col>
      <xdr:colOff>0</xdr:colOff>
      <xdr:row>36</xdr:row>
      <xdr:rowOff>0</xdr:rowOff>
    </xdr:to>
    <xdr:sp macro="" textlink="">
      <xdr:nvSpPr>
        <xdr:cNvPr id="79" name="TextBox 78">
          <a:extLst>
            <a:ext uri="{FF2B5EF4-FFF2-40B4-BE49-F238E27FC236}">
              <a16:creationId xmlns:a16="http://schemas.microsoft.com/office/drawing/2014/main" id="{CD3C0869-3543-DFF6-BB2F-4DDB8789F279}"/>
            </a:ext>
          </a:extLst>
        </xdr:cNvPr>
        <xdr:cNvSpPr txBox="1"/>
      </xdr:nvSpPr>
      <xdr:spPr>
        <a:xfrm>
          <a:off x="17078325" y="6477000"/>
          <a:ext cx="619125" cy="381000"/>
        </a:xfrm>
        <a:prstGeom prst="rect">
          <a:avLst/>
        </a:prstGeom>
        <a:solidFill>
          <a:schemeClr val="accent6">
            <a:lumMod val="60000"/>
            <a:lumOff val="4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b="1">
              <a:latin typeface="Amasis MT Pro Black" panose="02040A04050005020304" pitchFamily="18" charset="0"/>
            </a:rPr>
            <a:t>DEPARTMENT</a:t>
          </a:r>
        </a:p>
      </xdr:txBody>
    </xdr:sp>
    <xdr:clientData/>
  </xdr:twoCellAnchor>
  <xdr:twoCellAnchor>
    <xdr:from>
      <xdr:col>19</xdr:col>
      <xdr:colOff>0</xdr:colOff>
      <xdr:row>1</xdr:row>
      <xdr:rowOff>0</xdr:rowOff>
    </xdr:from>
    <xdr:to>
      <xdr:col>25</xdr:col>
      <xdr:colOff>0</xdr:colOff>
      <xdr:row>5</xdr:row>
      <xdr:rowOff>0</xdr:rowOff>
    </xdr:to>
    <xdr:sp macro="" textlink="">
      <xdr:nvSpPr>
        <xdr:cNvPr id="80" name="TextBox 79">
          <a:extLst>
            <a:ext uri="{FF2B5EF4-FFF2-40B4-BE49-F238E27FC236}">
              <a16:creationId xmlns:a16="http://schemas.microsoft.com/office/drawing/2014/main" id="{3B801261-4AEA-5C15-44F0-25A2B6CC2D87}"/>
            </a:ext>
          </a:extLst>
        </xdr:cNvPr>
        <xdr:cNvSpPr txBox="1"/>
      </xdr:nvSpPr>
      <xdr:spPr>
        <a:xfrm>
          <a:off x="12306300" y="190500"/>
          <a:ext cx="3886200" cy="7620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latin typeface="Amasis MT Pro Black" panose="02040A04050005020304" pitchFamily="18" charset="0"/>
            </a:rPr>
            <a:t>JOB SATISFACTION RATING</a:t>
          </a:r>
        </a:p>
      </xdr:txBody>
    </xdr:sp>
    <xdr:clientData/>
  </xdr:twoCellAnchor>
  <xdr:twoCellAnchor>
    <xdr:from>
      <xdr:col>22</xdr:col>
      <xdr:colOff>400050</xdr:colOff>
      <xdr:row>0</xdr:row>
      <xdr:rowOff>66675</xdr:rowOff>
    </xdr:from>
    <xdr:to>
      <xdr:col>25</xdr:col>
      <xdr:colOff>0</xdr:colOff>
      <xdr:row>5</xdr:row>
      <xdr:rowOff>0</xdr:rowOff>
    </xdr:to>
    <xdr:graphicFrame macro="">
      <xdr:nvGraphicFramePr>
        <xdr:cNvPr id="81" name="Chart 80">
          <a:extLst>
            <a:ext uri="{FF2B5EF4-FFF2-40B4-BE49-F238E27FC236}">
              <a16:creationId xmlns:a16="http://schemas.microsoft.com/office/drawing/2014/main" id="{AEE7B94F-678B-46B5-AE74-1335CE86D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24</xdr:col>
      <xdr:colOff>381000</xdr:colOff>
      <xdr:row>1</xdr:row>
      <xdr:rowOff>0</xdr:rowOff>
    </xdr:from>
    <xdr:to>
      <xdr:col>27</xdr:col>
      <xdr:colOff>590550</xdr:colOff>
      <xdr:row>5</xdr:row>
      <xdr:rowOff>0</xdr:rowOff>
    </xdr:to>
    <xdr:graphicFrame macro="">
      <xdr:nvGraphicFramePr>
        <xdr:cNvPr id="83" name="Chart 82">
          <a:extLst>
            <a:ext uri="{FF2B5EF4-FFF2-40B4-BE49-F238E27FC236}">
              <a16:creationId xmlns:a16="http://schemas.microsoft.com/office/drawing/2014/main" id="{E7C7F07C-B1DF-4244-9F81-D46697EDFF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23</xdr:col>
      <xdr:colOff>0</xdr:colOff>
      <xdr:row>2</xdr:row>
      <xdr:rowOff>0</xdr:rowOff>
    </xdr:from>
    <xdr:to>
      <xdr:col>24</xdr:col>
      <xdr:colOff>124558</xdr:colOff>
      <xdr:row>4</xdr:row>
      <xdr:rowOff>0</xdr:rowOff>
    </xdr:to>
    <xdr:sp macro="" textlink="RATING!$A$7">
      <xdr:nvSpPr>
        <xdr:cNvPr id="84" name="TextBox 83">
          <a:extLst>
            <a:ext uri="{FF2B5EF4-FFF2-40B4-BE49-F238E27FC236}">
              <a16:creationId xmlns:a16="http://schemas.microsoft.com/office/drawing/2014/main" id="{E1FB249A-008A-6C26-32C3-D32BBCD0CF7B}"/>
            </a:ext>
          </a:extLst>
        </xdr:cNvPr>
        <xdr:cNvSpPr txBox="1"/>
      </xdr:nvSpPr>
      <xdr:spPr>
        <a:xfrm>
          <a:off x="14829692" y="381000"/>
          <a:ext cx="769328"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B23755-63E1-4916-BC00-17DFAEAF860A}" type="TxLink">
            <a:rPr lang="en-US" sz="1200" b="1" i="0" u="none" strike="noStrike">
              <a:solidFill>
                <a:srgbClr val="000000"/>
              </a:solidFill>
              <a:latin typeface="Amasis MT Pro Black" panose="02040A04050005020304" pitchFamily="18" charset="0"/>
              <a:ea typeface="Calibri"/>
              <a:cs typeface="Calibri"/>
            </a:rPr>
            <a:pPr algn="r"/>
            <a:t>2.6</a:t>
          </a:fld>
          <a:endParaRPr lang="en-IN" sz="1100" b="1">
            <a:latin typeface="Amasis MT Pro Black" panose="02040A04050005020304" pitchFamily="18" charset="0"/>
          </a:endParaRPr>
        </a:p>
      </xdr:txBody>
    </xdr:sp>
    <xdr:clientData/>
  </xdr:twoCellAnchor>
  <xdr:twoCellAnchor editAs="oneCell">
    <xdr:from>
      <xdr:col>27</xdr:col>
      <xdr:colOff>10511</xdr:colOff>
      <xdr:row>6</xdr:row>
      <xdr:rowOff>133351</xdr:rowOff>
    </xdr:from>
    <xdr:to>
      <xdr:col>27</xdr:col>
      <xdr:colOff>438150</xdr:colOff>
      <xdr:row>9</xdr:row>
      <xdr:rowOff>19050</xdr:rowOff>
    </xdr:to>
    <xdr:pic>
      <xdr:nvPicPr>
        <xdr:cNvPr id="42" name="dimg_waznZvCMBZ-tseMPlv6ekA0_25" descr="7,802 Age Limit Icon Images, Stock Photos, 3D objects, &amp; Vectors |  Shutterstock">
          <a:extLst>
            <a:ext uri="{FF2B5EF4-FFF2-40B4-BE49-F238E27FC236}">
              <a16:creationId xmlns:a16="http://schemas.microsoft.com/office/drawing/2014/main" id="{4D496A93-4FD1-8BFF-66B6-8A09820B4637}"/>
            </a:ext>
          </a:extLst>
        </xdr:cNvPr>
        <xdr:cNvPicPr>
          <a:picLocks noChangeAspect="1" noChangeArrowheads="1"/>
        </xdr:cNvPicPr>
      </xdr:nvPicPr>
      <xdr:blipFill>
        <a:blip xmlns:r="http://schemas.openxmlformats.org/officeDocument/2006/relationships" r:embed="rId20" cstate="print">
          <a:extLst>
            <a:ext uri="{28A0092B-C50C-407E-A947-70E740481C1C}">
              <a14:useLocalDpi xmlns:a14="http://schemas.microsoft.com/office/drawing/2010/main" val="0"/>
            </a:ext>
          </a:extLst>
        </a:blip>
        <a:srcRect/>
        <a:stretch>
          <a:fillRect/>
        </a:stretch>
      </xdr:blipFill>
      <xdr:spPr bwMode="auto">
        <a:xfrm>
          <a:off x="17707961" y="1276351"/>
          <a:ext cx="427639" cy="457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NSH" refreshedDate="45550.939811574077" createdVersion="8" refreshedVersion="8" minRefreshableVersion="3" recordCount="1470" xr:uid="{C78E2428-196A-4E7A-9E2F-35F1221CAC97}">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535026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98DD1E-96F1-4F40-9222-BE6A4E7C182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x="0"/>
        <item x="3"/>
        <item x="2"/>
        <item x="1"/>
        <item x="4"/>
        <item t="default"/>
      </items>
    </pivotField>
    <pivotField showAll="0"/>
    <pivotField dataField="1" showAll="0"/>
    <pivotField showAll="0">
      <items count="3">
        <item x="0"/>
        <item h="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formats count="2">
    <format dxfId="15">
      <pivotArea dataOnly="0" labelOnly="1" outline="0" fieldPosition="0">
        <references count="1">
          <reference field="4294967294" count="3">
            <x v="0"/>
            <x v="1"/>
            <x v="2"/>
          </reference>
        </references>
      </pivotArea>
    </format>
    <format dxfId="14">
      <pivotArea dataOnly="0" labelOnly="1" outline="0" fieldPosition="0">
        <references count="1">
          <reference field="4294967294" count="3">
            <x v="0"/>
            <x v="1"/>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3D4A50-DD90-4A04-9BF1-2525CEFF88EB}"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x="3"/>
        <item x="2"/>
        <item x="1"/>
        <item x="4"/>
        <item t="default"/>
      </items>
    </pivotField>
    <pivotField showAll="0"/>
    <pivotField showAll="0"/>
    <pivotField axis="axisRow"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t="grand">
      <x/>
    </i>
  </rowItems>
  <colItems count="1">
    <i/>
  </colItems>
  <dataFields count="1">
    <dataField name="Count of Employee Count" fld="24" subtotal="count" baseField="8" baseItem="0"/>
  </dataFields>
  <formats count="2">
    <format dxfId="13">
      <pivotArea field="8" type="button" dataOnly="0" labelOnly="1" outline="0" axis="axisRow" fieldPosition="0"/>
    </format>
    <format dxfId="1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36E5ED-FB1B-4F9A-92A4-3F761C34B260}"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i>
    <i>
      <x v="1"/>
    </i>
    <i t="grand">
      <x/>
    </i>
  </rowItems>
  <colItems count="1">
    <i/>
  </colItems>
  <dataFields count="1">
    <dataField name="Sum of CF_attrition count" fld="17" baseField="0" baseItem="0"/>
  </dataFields>
  <formats count="2">
    <format dxfId="11">
      <pivotArea field="23" type="button" dataOnly="0" labelOnly="1" outline="0" axis="axisRow"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483709-A42C-4345-A6C8-2380779800B1}"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x="3"/>
        <item x="2"/>
        <item x="1"/>
        <item x="4"/>
        <item t="default"/>
      </items>
    </pivotField>
    <pivotField showAll="0"/>
    <pivotField showAll="0"/>
    <pivotField showAll="0">
      <items count="3">
        <item x="0"/>
        <item h="1"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formats count="2">
    <format dxfId="9">
      <pivotArea field="9" type="button" dataOnly="0" labelOnly="1" outline="0" axis="axisRow" fieldPosition="0"/>
    </format>
    <format dxfId="8">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2C227D-4767-4725-A55B-83D5F202FE55}"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formats count="2">
    <format dxfId="7">
      <pivotArea field="4" type="button" dataOnly="0" labelOnly="1" outline="0" axis="axisRow" fieldPosition="0"/>
    </format>
    <format dxfId="6">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F2E770-D9B7-400F-B6B0-9BE276B5DD7B}"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4"/>
    </i>
    <i>
      <x v="1"/>
    </i>
    <i>
      <x v="2"/>
    </i>
    <i>
      <x v="3"/>
    </i>
    <i t="grand">
      <x/>
    </i>
  </rowItems>
  <colItems count="1">
    <i/>
  </colItems>
  <dataFields count="1">
    <dataField name="Sum of CF_attrition count" fld="17" baseField="0" baseItem="0"/>
  </dataFields>
  <formats count="2">
    <format dxfId="5">
      <pivotArea field="2" type="button" dataOnly="0" labelOnly="1" outline="0" axis="axisRow" fieldPosition="0"/>
    </format>
    <format dxfId="4">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0AFDDFC-BB9A-4297-90AB-8CCD0DFB677C}"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h="1" x="5"/>
        <item x="0"/>
        <item x="3"/>
        <item x="2"/>
        <item x="1"/>
        <item x="4"/>
        <item t="default"/>
      </items>
    </pivotField>
    <pivotField showAll="0"/>
    <pivotField showAll="0"/>
    <pivotField showAll="0">
      <items count="3">
        <item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formats count="2">
    <format dxfId="3">
      <pivotArea field="10" type="button" dataOnly="0" labelOnly="1" outline="0" axis="axisRow" fieldPosition="0"/>
    </format>
    <format dxfId="2">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6AA362-185E-4FB8-AF0D-DC631763D3ED}"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items count="7">
        <item h="1" x="5"/>
        <item x="0"/>
        <item x="3"/>
        <item x="2"/>
        <item x="1"/>
        <item x="4"/>
        <item t="default"/>
      </items>
    </pivotField>
    <pivotField showAll="0"/>
    <pivotField showAll="0"/>
    <pivotField showAll="0">
      <items count="3">
        <item x="0"/>
        <item h="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2">
    <format dxfId="1">
      <pivotArea outline="0" collapsedLevelsAreSubtotals="1" fieldPosition="0"/>
    </format>
    <format dxfId="0">
      <pivotArea dataOnly="0" labelOnly="1" outline="0" axis="axisValues"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BD7C083-720A-48C2-B28C-C84611ACF12D}" sourceName="Department">
  <pivotTables>
    <pivotTable tabId="19" name="MARITAL STATUS"/>
    <pivotTable tabId="18" name="ATTRITION BY AGE GROUP"/>
    <pivotTable tabId="15" name="ATTRITION BY JOB"/>
    <pivotTable tabId="17" name="DEPT WISE ATTRITION"/>
    <pivotTable tabId="14" name="EDUCATION BY ATTRITION"/>
    <pivotTable tabId="13" name="GENDER"/>
    <pivotTable tabId="12" name="KPI"/>
  </pivotTables>
  <data>
    <tabular pivotCacheId="65350268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8B8C2E7-7D39-4BF9-AB4A-40083CA170AA}" sourceName="Gender">
  <pivotTables>
    <pivotTable tabId="20" name="RATING"/>
    <pivotTable tabId="19" name="MARITAL STATUS"/>
    <pivotTable tabId="12" name="KPI"/>
    <pivotTable tabId="14" name="EDUCATION BY ATTRITION"/>
    <pivotTable tabId="17" name="DEPT WISE ATTRITION"/>
    <pivotTable tabId="15" name="ATTRITION BY JOB"/>
    <pivotTable tabId="18" name="ATTRITION BY AGE GROUP"/>
    <pivotTable tabId="13" name="GENDER"/>
  </pivotTables>
  <data>
    <tabular pivotCacheId="653502689">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4A0D839-4C28-4DE9-B755-3D51706739FD}" sourceName="Education Field">
  <pivotTables>
    <pivotTable tabId="20" name="RATING"/>
    <pivotTable tabId="12" name="KPI"/>
    <pivotTable tabId="13" name="GENDER"/>
    <pivotTable tabId="14" name="EDUCATION BY ATTRITION"/>
    <pivotTable tabId="17" name="DEPT WISE ATTRITION"/>
    <pivotTable tabId="15" name="ATTRITION BY JOB"/>
    <pivotTable tabId="18" name="ATTRITION BY AGE GROUP"/>
    <pivotTable tabId="19" name="MARITAL STATUS"/>
  </pivotTables>
  <data>
    <tabular pivotCacheId="653502689">
      <items count="6">
        <i x="5"/>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2ECAFFA-41B3-44CD-871E-480A3935A5F6}" cache="Slicer_Gender"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E394020-6388-4032-B89D-EDA6FD6A763D}" cache="Slicer_Gender" caption="Gender" rowHeight="257175"/>
  <slicer name="Education Field" xr10:uid="{6CFE4103-E169-47F9-B91C-D249DA2F9765}" cache="Slicer_Education_Field"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9144D73-B04B-481D-8593-813F0A9E08E3}" cache="Slicer_Department" caption="Department" rowHeight="257175"/>
  <slicer name="Education Field 1" xr10:uid="{E5216732-AAF0-46DE-98DC-F4D42EBC831C}" cache="Slicer_Education_Field"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EA97CCA-066D-4134-81B3-D8798708CD2F}" cache="Slicer_Gender" caption="Gender" rowHeight="257175"/>
  <slicer name="Education Field 3" xr10:uid="{959D5B99-3588-4FE2-AA41-5081EFC5BD85}" cache="Slicer_Education_Field"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8E93D334-A1FF-4D19-B4E9-A580C41E398D}" cache="Slicer_Department" style="SLICER" rowHeight="257175"/>
  <slicer name="Gender 2" xr10:uid="{CD2B53CB-7C82-4B1C-B352-3D4DC8029F81}" cache="Slicer_Gender" columnCount="2" style="SLICER" rowHeight="257175"/>
  <slicer name="Education Field 2" xr10:uid="{EF1CCE94-3A26-4528-AF60-96ABF388F122}" cache="Slicer_Education_Field"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autoFilter ref="A1:AR1471" xr:uid="{00000000-000C-0000-FFFF-FFFF00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3C7E-E1F4-43FF-A573-D183002F3176}">
  <dimension ref="A3:E8"/>
  <sheetViews>
    <sheetView workbookViewId="0">
      <selection activeCell="A10" sqref="A10"/>
    </sheetView>
  </sheetViews>
  <sheetFormatPr defaultRowHeight="15.75" x14ac:dyDescent="0.25"/>
  <cols>
    <col min="1" max="1" width="25" bestFit="1" customWidth="1"/>
    <col min="2" max="2" width="23.375" bestFit="1" customWidth="1"/>
    <col min="3" max="3" width="14" bestFit="1" customWidth="1"/>
    <col min="4" max="4" width="17.25" bestFit="1" customWidth="1"/>
    <col min="5" max="5" width="14.625" bestFit="1" customWidth="1"/>
  </cols>
  <sheetData>
    <row r="3" spans="1:5" x14ac:dyDescent="0.25">
      <c r="A3" s="17" t="s">
        <v>1554</v>
      </c>
      <c r="B3" s="18" t="s">
        <v>1555</v>
      </c>
      <c r="C3" s="19" t="s">
        <v>1556</v>
      </c>
    </row>
    <row r="4" spans="1:5" x14ac:dyDescent="0.25">
      <c r="A4" s="8">
        <v>580</v>
      </c>
      <c r="B4" s="9">
        <v>84</v>
      </c>
      <c r="C4" s="10">
        <v>37.310344827586206</v>
      </c>
    </row>
    <row r="7" spans="1:5" x14ac:dyDescent="0.25">
      <c r="A7" s="20" t="s">
        <v>1557</v>
      </c>
      <c r="B7" s="20" t="s">
        <v>1558</v>
      </c>
      <c r="C7" s="20" t="s">
        <v>1560</v>
      </c>
      <c r="D7" s="20" t="s">
        <v>1559</v>
      </c>
      <c r="E7" s="20" t="s">
        <v>1561</v>
      </c>
    </row>
    <row r="8" spans="1:5" x14ac:dyDescent="0.25">
      <c r="A8" s="20">
        <f>GETPIVOTDATA("Count of Employee Number",$A$3)</f>
        <v>580</v>
      </c>
      <c r="B8" s="20">
        <f>GETPIVOTDATA("Sum of CF_attrition count",$A$3)</f>
        <v>84</v>
      </c>
      <c r="C8" s="21">
        <f>GETPIVOTDATA("Average of Age",$A$3)</f>
        <v>37.310344827586206</v>
      </c>
      <c r="D8" s="20">
        <f>A8-B8</f>
        <v>496</v>
      </c>
      <c r="E8" s="22">
        <f>B8/A8</f>
        <v>0.14482758620689656</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C858D-B066-49B4-91E9-AF7D31A7CB73}">
  <dimension ref="A3:C9"/>
  <sheetViews>
    <sheetView workbookViewId="0">
      <selection activeCell="A11" sqref="A11"/>
    </sheetView>
  </sheetViews>
  <sheetFormatPr defaultRowHeight="15.75" x14ac:dyDescent="0.25"/>
  <cols>
    <col min="1" max="1" width="12.125" bestFit="1" customWidth="1"/>
    <col min="2" max="2" width="21.75" bestFit="1" customWidth="1"/>
  </cols>
  <sheetData>
    <row r="3" spans="1:3" x14ac:dyDescent="0.25">
      <c r="A3" s="16" t="s">
        <v>1562</v>
      </c>
      <c r="B3" s="15" t="s">
        <v>1564</v>
      </c>
    </row>
    <row r="4" spans="1:3" x14ac:dyDescent="0.25">
      <c r="A4" s="2" t="s">
        <v>51</v>
      </c>
      <c r="B4" s="12">
        <v>580</v>
      </c>
    </row>
    <row r="5" spans="1:3" x14ac:dyDescent="0.25">
      <c r="A5" s="4" t="s">
        <v>1563</v>
      </c>
      <c r="B5" s="11">
        <v>580</v>
      </c>
    </row>
    <row r="8" spans="1:3" x14ac:dyDescent="0.25">
      <c r="A8" s="23" t="s">
        <v>1565</v>
      </c>
      <c r="B8" s="20">
        <f>IFERROR(GETPIVOTDATA("Employee Count",$A$3,"Gender","Female"),0)</f>
        <v>580</v>
      </c>
      <c r="C8" s="24">
        <f>IFERROR(B8/($B$8+$B$9),0)</f>
        <v>1</v>
      </c>
    </row>
    <row r="9" spans="1:3" x14ac:dyDescent="0.25">
      <c r="A9" s="23" t="s">
        <v>1566</v>
      </c>
      <c r="B9" s="20">
        <f>IFERROR(GETPIVOTDATA("Employee Count",$A$3,"Gender","Male"),0)</f>
        <v>0</v>
      </c>
      <c r="C9" s="24">
        <f>IFERROR(B9/($B$8+$B$9),0)</f>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7359-3BFA-4B89-887A-B4A245934D4C}">
  <dimension ref="A3:B9"/>
  <sheetViews>
    <sheetView workbookViewId="0">
      <selection activeCell="A3" sqref="A3:B3"/>
    </sheetView>
  </sheetViews>
  <sheetFormatPr defaultRowHeight="15.75" x14ac:dyDescent="0.25"/>
  <cols>
    <col min="1" max="1" width="16.125" bestFit="1" customWidth="1"/>
    <col min="2" max="2" width="21.75" bestFit="1" customWidth="1"/>
  </cols>
  <sheetData>
    <row r="3" spans="1:2" x14ac:dyDescent="0.25">
      <c r="A3" s="16" t="s">
        <v>1562</v>
      </c>
      <c r="B3" s="15" t="s">
        <v>1555</v>
      </c>
    </row>
    <row r="4" spans="1:2" x14ac:dyDescent="0.25">
      <c r="A4" s="2" t="s">
        <v>134</v>
      </c>
      <c r="B4" s="12">
        <v>3</v>
      </c>
    </row>
    <row r="5" spans="1:2" x14ac:dyDescent="0.25">
      <c r="A5" s="3" t="s">
        <v>65</v>
      </c>
      <c r="B5" s="13">
        <v>11</v>
      </c>
    </row>
    <row r="6" spans="1:2" x14ac:dyDescent="0.25">
      <c r="A6" s="3" t="s">
        <v>71</v>
      </c>
      <c r="B6" s="13">
        <v>16</v>
      </c>
    </row>
    <row r="7" spans="1:2" x14ac:dyDescent="0.25">
      <c r="A7" s="3" t="s">
        <v>55</v>
      </c>
      <c r="B7" s="13">
        <v>19</v>
      </c>
    </row>
    <row r="8" spans="1:2" x14ac:dyDescent="0.25">
      <c r="A8" s="3" t="s">
        <v>77</v>
      </c>
      <c r="B8" s="13">
        <v>35</v>
      </c>
    </row>
    <row r="9" spans="1:2" x14ac:dyDescent="0.25">
      <c r="A9" s="4" t="s">
        <v>1563</v>
      </c>
      <c r="B9" s="11">
        <v>84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158D6-208A-4415-A19C-5CF808049301}">
  <dimension ref="A3:E13"/>
  <sheetViews>
    <sheetView workbookViewId="0">
      <selection activeCell="D3" sqref="D3:E12"/>
    </sheetView>
  </sheetViews>
  <sheetFormatPr defaultRowHeight="15.75" x14ac:dyDescent="0.25"/>
  <cols>
    <col min="1" max="1" width="22.875" bestFit="1" customWidth="1"/>
    <col min="2" max="2" width="21.75" bestFit="1" customWidth="1"/>
    <col min="4" max="4" width="22.875" bestFit="1" customWidth="1"/>
  </cols>
  <sheetData>
    <row r="3" spans="1:5" x14ac:dyDescent="0.25">
      <c r="A3" s="16" t="s">
        <v>1562</v>
      </c>
      <c r="B3" s="15" t="s">
        <v>1555</v>
      </c>
      <c r="D3" s="20" t="s">
        <v>1567</v>
      </c>
      <c r="E3" s="20" t="s">
        <v>1568</v>
      </c>
    </row>
    <row r="4" spans="1:5" x14ac:dyDescent="0.25">
      <c r="A4" s="2" t="s">
        <v>83</v>
      </c>
      <c r="B4" s="12">
        <v>5</v>
      </c>
      <c r="D4" s="20" t="str">
        <f>A4</f>
        <v>Healthcare Representative</v>
      </c>
      <c r="E4" s="20">
        <f>GETPIVOTDATA("CF_attrition count",$A$3,"Job Role",A4)</f>
        <v>5</v>
      </c>
    </row>
    <row r="5" spans="1:5" x14ac:dyDescent="0.25">
      <c r="A5" s="3" t="s">
        <v>163</v>
      </c>
      <c r="B5" s="13">
        <v>3</v>
      </c>
      <c r="D5" s="20" t="str">
        <f t="shared" ref="D5:D12" si="0">A5</f>
        <v>Human Resources</v>
      </c>
      <c r="E5" s="20">
        <f t="shared" ref="E5:E12" si="1">GETPIVOTDATA("CF_attrition count",$A$3,"Job Role",A5)</f>
        <v>3</v>
      </c>
    </row>
    <row r="6" spans="1:5" x14ac:dyDescent="0.25">
      <c r="A6" s="3" t="s">
        <v>68</v>
      </c>
      <c r="B6" s="13">
        <v>16</v>
      </c>
      <c r="D6" s="20" t="str">
        <f t="shared" si="0"/>
        <v>Laboratory Technician</v>
      </c>
      <c r="E6" s="20">
        <f t="shared" si="1"/>
        <v>16</v>
      </c>
    </row>
    <row r="7" spans="1:5" x14ac:dyDescent="0.25">
      <c r="A7" s="3" t="s">
        <v>95</v>
      </c>
      <c r="B7" s="13">
        <v>2</v>
      </c>
      <c r="D7" s="20" t="str">
        <f t="shared" si="0"/>
        <v>Manager</v>
      </c>
      <c r="E7" s="20">
        <f t="shared" si="1"/>
        <v>2</v>
      </c>
    </row>
    <row r="8" spans="1:5" x14ac:dyDescent="0.25">
      <c r="A8" s="3" t="s">
        <v>81</v>
      </c>
      <c r="B8" s="13">
        <v>4</v>
      </c>
      <c r="D8" s="20" t="str">
        <f t="shared" si="0"/>
        <v>Manufacturing Director</v>
      </c>
      <c r="E8" s="20">
        <f t="shared" si="1"/>
        <v>4</v>
      </c>
    </row>
    <row r="9" spans="1:5" x14ac:dyDescent="0.25">
      <c r="A9" s="3" t="s">
        <v>101</v>
      </c>
      <c r="B9" s="13">
        <v>1</v>
      </c>
      <c r="D9" s="20" t="str">
        <f t="shared" si="0"/>
        <v>Research Director</v>
      </c>
      <c r="E9" s="20">
        <f t="shared" si="1"/>
        <v>1</v>
      </c>
    </row>
    <row r="10" spans="1:5" x14ac:dyDescent="0.25">
      <c r="A10" s="3" t="s">
        <v>63</v>
      </c>
      <c r="B10" s="13">
        <v>17</v>
      </c>
      <c r="D10" s="20" t="str">
        <f t="shared" si="0"/>
        <v>Research Scientist</v>
      </c>
      <c r="E10" s="20">
        <f t="shared" si="1"/>
        <v>17</v>
      </c>
    </row>
    <row r="11" spans="1:5" x14ac:dyDescent="0.25">
      <c r="A11" s="3" t="s">
        <v>52</v>
      </c>
      <c r="B11" s="13">
        <v>20</v>
      </c>
      <c r="D11" s="20" t="str">
        <f t="shared" si="0"/>
        <v>Sales Executive</v>
      </c>
      <c r="E11" s="20">
        <f t="shared" si="1"/>
        <v>20</v>
      </c>
    </row>
    <row r="12" spans="1:5" x14ac:dyDescent="0.25">
      <c r="A12" s="3" t="s">
        <v>99</v>
      </c>
      <c r="B12" s="13">
        <v>16</v>
      </c>
      <c r="D12" s="20" t="str">
        <f t="shared" si="0"/>
        <v>Sales Representative</v>
      </c>
      <c r="E12" s="20">
        <f t="shared" si="1"/>
        <v>16</v>
      </c>
    </row>
    <row r="13" spans="1:5" x14ac:dyDescent="0.25">
      <c r="A13" s="4" t="s">
        <v>1563</v>
      </c>
      <c r="B13" s="11">
        <v>84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A9D65-8B10-4D24-8907-C49E945FF5BF}">
  <dimension ref="A3:B7"/>
  <sheetViews>
    <sheetView workbookViewId="0">
      <selection activeCell="A3" sqref="A3:B3"/>
    </sheetView>
  </sheetViews>
  <sheetFormatPr defaultRowHeight="15.75" x14ac:dyDescent="0.25"/>
  <cols>
    <col min="1" max="1" width="12.125" bestFit="1" customWidth="1"/>
    <col min="2" max="2" width="21.75" bestFit="1" customWidth="1"/>
  </cols>
  <sheetData>
    <row r="3" spans="1:2" x14ac:dyDescent="0.25">
      <c r="A3" s="16" t="s">
        <v>1562</v>
      </c>
      <c r="B3" s="15" t="s">
        <v>1555</v>
      </c>
    </row>
    <row r="4" spans="1:2" x14ac:dyDescent="0.25">
      <c r="A4" s="2" t="s">
        <v>161</v>
      </c>
      <c r="B4" s="5">
        <v>3.5714285714285712E-2</v>
      </c>
    </row>
    <row r="5" spans="1:2" x14ac:dyDescent="0.25">
      <c r="A5" s="3" t="s">
        <v>60</v>
      </c>
      <c r="B5" s="14">
        <v>0.51190476190476186</v>
      </c>
    </row>
    <row r="6" spans="1:2" x14ac:dyDescent="0.25">
      <c r="A6" s="3" t="s">
        <v>48</v>
      </c>
      <c r="B6" s="14">
        <v>0.45238095238095238</v>
      </c>
    </row>
    <row r="7" spans="1:2" x14ac:dyDescent="0.25">
      <c r="A7" s="4" t="s">
        <v>1563</v>
      </c>
      <c r="B7" s="6">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4BFEE-52C9-481C-A3C6-4F46063ADDF5}">
  <dimension ref="A3:B9"/>
  <sheetViews>
    <sheetView workbookViewId="0">
      <selection activeCell="A3" sqref="A3:B3"/>
    </sheetView>
  </sheetViews>
  <sheetFormatPr defaultRowHeight="15.75" x14ac:dyDescent="0.25"/>
  <cols>
    <col min="1" max="1" width="12.125" bestFit="1" customWidth="1"/>
    <col min="2" max="2" width="21.75" bestFit="1" customWidth="1"/>
  </cols>
  <sheetData>
    <row r="3" spans="1:2" x14ac:dyDescent="0.25">
      <c r="A3" s="16" t="s">
        <v>1562</v>
      </c>
      <c r="B3" s="15" t="s">
        <v>1555</v>
      </c>
    </row>
    <row r="4" spans="1:2" x14ac:dyDescent="0.25">
      <c r="A4" s="2" t="s">
        <v>69</v>
      </c>
      <c r="B4" s="12">
        <v>40</v>
      </c>
    </row>
    <row r="5" spans="1:2" x14ac:dyDescent="0.25">
      <c r="A5" s="3" t="s">
        <v>92</v>
      </c>
      <c r="B5" s="13">
        <v>18</v>
      </c>
    </row>
    <row r="6" spans="1:2" x14ac:dyDescent="0.25">
      <c r="A6" s="3" t="s">
        <v>46</v>
      </c>
      <c r="B6" s="13">
        <v>14</v>
      </c>
    </row>
    <row r="7" spans="1:2" x14ac:dyDescent="0.25">
      <c r="A7" s="3" t="s">
        <v>58</v>
      </c>
      <c r="B7" s="13">
        <v>9</v>
      </c>
    </row>
    <row r="8" spans="1:2" x14ac:dyDescent="0.25">
      <c r="A8" s="3" t="s">
        <v>75</v>
      </c>
      <c r="B8" s="13">
        <v>3</v>
      </c>
    </row>
    <row r="9" spans="1:2" x14ac:dyDescent="0.25">
      <c r="A9" s="4" t="s">
        <v>1563</v>
      </c>
      <c r="B9" s="11">
        <v>84</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E4D00-367E-407B-952F-2BD7AB4A7893}">
  <dimension ref="A3:E7"/>
  <sheetViews>
    <sheetView workbookViewId="0">
      <selection activeCell="D3" sqref="D3:E6"/>
    </sheetView>
  </sheetViews>
  <sheetFormatPr defaultRowHeight="15.75" x14ac:dyDescent="0.25"/>
  <cols>
    <col min="1" max="1" width="12.125" bestFit="1" customWidth="1"/>
    <col min="2" max="2" width="15" bestFit="1" customWidth="1"/>
    <col min="4" max="4" width="15" bestFit="1" customWidth="1"/>
  </cols>
  <sheetData>
    <row r="3" spans="1:5" x14ac:dyDescent="0.25">
      <c r="A3" s="16" t="s">
        <v>1562</v>
      </c>
      <c r="B3" s="15" t="s">
        <v>1569</v>
      </c>
      <c r="D3" s="20" t="s">
        <v>1570</v>
      </c>
      <c r="E3" s="20" t="s">
        <v>1568</v>
      </c>
    </row>
    <row r="4" spans="1:5" x14ac:dyDescent="0.25">
      <c r="A4" s="2" t="s">
        <v>79</v>
      </c>
      <c r="B4" s="12">
        <v>115</v>
      </c>
      <c r="D4" s="20" t="str">
        <f>A4</f>
        <v>Divorced</v>
      </c>
      <c r="E4" s="20">
        <f>GETPIVOTDATA("Attrition",$A$3,"Marital Status",A4)</f>
        <v>115</v>
      </c>
    </row>
    <row r="5" spans="1:5" x14ac:dyDescent="0.25">
      <c r="A5" s="3" t="s">
        <v>53</v>
      </c>
      <c r="B5" s="13">
        <v>198</v>
      </c>
      <c r="D5" s="20" t="str">
        <f t="shared" ref="D5:D6" si="0">A5</f>
        <v>Single</v>
      </c>
      <c r="E5" s="20">
        <f t="shared" ref="E5:E6" si="1">GETPIVOTDATA("Attrition",$A$3,"Marital Status",A5)</f>
        <v>198</v>
      </c>
    </row>
    <row r="6" spans="1:5" x14ac:dyDescent="0.25">
      <c r="A6" s="3" t="s">
        <v>64</v>
      </c>
      <c r="B6" s="13">
        <v>267</v>
      </c>
      <c r="D6" s="20" t="str">
        <f t="shared" si="0"/>
        <v>Married</v>
      </c>
      <c r="E6" s="20">
        <f t="shared" si="1"/>
        <v>267</v>
      </c>
    </row>
    <row r="7" spans="1:5" x14ac:dyDescent="0.25">
      <c r="A7" s="4" t="s">
        <v>1563</v>
      </c>
      <c r="B7" s="11">
        <v>580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5524F-A474-4EBB-BFB0-E55B28555636}">
  <dimension ref="A3:B8"/>
  <sheetViews>
    <sheetView workbookViewId="0">
      <selection activeCell="A6" sqref="A6:B8"/>
    </sheetView>
  </sheetViews>
  <sheetFormatPr defaultRowHeight="15.75" x14ac:dyDescent="0.25"/>
  <cols>
    <col min="1" max="1" width="23.125" bestFit="1" customWidth="1"/>
    <col min="2" max="2" width="15.375" bestFit="1" customWidth="1"/>
  </cols>
  <sheetData>
    <row r="3" spans="1:2" x14ac:dyDescent="0.25">
      <c r="A3" s="15" t="s">
        <v>1571</v>
      </c>
    </row>
    <row r="4" spans="1:2" x14ac:dyDescent="0.25">
      <c r="A4" s="7">
        <v>2.579310344827586</v>
      </c>
    </row>
    <row r="6" spans="1:2" x14ac:dyDescent="0.25">
      <c r="A6" s="25" t="s">
        <v>1572</v>
      </c>
      <c r="B6" s="25" t="s">
        <v>1573</v>
      </c>
    </row>
    <row r="7" spans="1:2" x14ac:dyDescent="0.25">
      <c r="A7" s="26">
        <f>GETPIVOTDATA("Job Satisfaction",$A$3)</f>
        <v>2.579310344827586</v>
      </c>
      <c r="B7" s="26">
        <f>4-A7</f>
        <v>1.420689655172414</v>
      </c>
    </row>
    <row r="8" spans="1:2" x14ac:dyDescent="0.25">
      <c r="A8" s="24">
        <f>A7/4</f>
        <v>0.64482758620689651</v>
      </c>
      <c r="B8" s="24">
        <f>B7/4</f>
        <v>0.35517241379310349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D8" sqref="D8"/>
    </sheetView>
  </sheetViews>
  <sheetFormatPr defaultColWidth="11.25" defaultRowHeight="15" customHeight="1" x14ac:dyDescent="0.25"/>
  <cols>
    <col min="1" max="1" width="9.75" customWidth="1"/>
    <col min="2" max="2" width="15.5" customWidth="1"/>
    <col min="3" max="3" width="13.375" customWidth="1"/>
    <col min="4" max="4" width="17.5" customWidth="1"/>
    <col min="5" max="5" width="12.75" customWidth="1"/>
    <col min="6" max="6" width="15.5" customWidth="1"/>
    <col min="7" max="7" width="9" customWidth="1"/>
    <col min="8" max="8" width="18.125" customWidth="1"/>
    <col min="9" max="9" width="8.5" customWidth="1"/>
    <col min="10" max="10" width="23.375" customWidth="1"/>
    <col min="11" max="11" width="14.5" customWidth="1"/>
    <col min="12" max="12" width="11.25" customWidth="1"/>
    <col min="13" max="13" width="8.5" customWidth="1"/>
    <col min="14" max="14" width="22.75" customWidth="1"/>
    <col min="15" max="17" width="8.5" customWidth="1"/>
    <col min="18" max="18" width="17.875" customWidth="1"/>
    <col min="19" max="19" width="18.625" customWidth="1"/>
    <col min="20" max="20" width="16.5" customWidth="1"/>
    <col min="21" max="21" width="20.5" customWidth="1"/>
    <col min="22" max="22" width="11.125" customWidth="1"/>
    <col min="23" max="23" width="20.125" customWidth="1"/>
    <col min="24" max="24" width="16" customWidth="1"/>
    <col min="25" max="25" width="16.5" customWidth="1"/>
    <col min="26" max="26" width="23.5" customWidth="1"/>
    <col min="27" max="27" width="12.5" customWidth="1"/>
    <col min="28" max="28" width="16.5" customWidth="1"/>
    <col min="29" max="29" width="10.25" customWidth="1"/>
    <col min="30" max="30" width="15.625" customWidth="1"/>
    <col min="31" max="31" width="16.375" customWidth="1"/>
    <col min="32" max="32" width="14" customWidth="1"/>
    <col min="33" max="33" width="23.5" customWidth="1"/>
    <col min="34" max="34" width="18.75" customWidth="1"/>
    <col min="35" max="35" width="19.125" customWidth="1"/>
    <col min="36" max="36" width="23.375" customWidth="1"/>
    <col min="37" max="37" width="15.625" customWidth="1"/>
    <col min="38" max="38" width="18.25" customWidth="1"/>
    <col min="39" max="39" width="19.5" customWidth="1"/>
    <col min="40" max="40" width="17.5" customWidth="1"/>
    <col min="41" max="41" width="17.875" customWidth="1"/>
    <col min="42" max="42" width="20.375" customWidth="1"/>
    <col min="43" max="43" width="25.25" customWidth="1"/>
    <col min="44" max="44" width="23.625"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tabSelected="1" zoomScale="69" zoomScaleNormal="80" workbookViewId="0">
      <selection activeCell="AD10" sqref="AD10"/>
    </sheetView>
  </sheetViews>
  <sheetFormatPr defaultColWidth="11.25" defaultRowHeight="15" customHeight="1" x14ac:dyDescent="0.25"/>
  <cols>
    <col min="1" max="26" width="8.5" customWidth="1"/>
  </cols>
  <sheetData>
    <row r="1" x14ac:dyDescent="0.25"/>
    <row r="2" x14ac:dyDescent="0.25"/>
    <row r="3" x14ac:dyDescent="0.25"/>
    <row r="4" x14ac:dyDescent="0.25"/>
    <row r="5" x14ac:dyDescent="0.25"/>
    <row r="6" x14ac:dyDescent="0.25"/>
    <row r="7" x14ac:dyDescent="0.25"/>
    <row r="8" x14ac:dyDescent="0.25"/>
    <row r="9" x14ac:dyDescent="0.25"/>
    <row r="10" x14ac:dyDescent="0.25"/>
    <row r="11" x14ac:dyDescent="0.25"/>
    <row r="12" x14ac:dyDescent="0.25"/>
    <row r="13" x14ac:dyDescent="0.25"/>
    <row r="14" x14ac:dyDescent="0.25"/>
    <row r="15" x14ac:dyDescent="0.25"/>
    <row r="16" x14ac:dyDescent="0.25"/>
    <row r="17" x14ac:dyDescent="0.25"/>
    <row r="18" x14ac:dyDescent="0.25"/>
    <row r="19" x14ac:dyDescent="0.25"/>
    <row r="20" x14ac:dyDescent="0.25"/>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GENDER</vt:lpstr>
      <vt:lpstr>EDUCATION BY ATTRITION</vt:lpstr>
      <vt:lpstr>ATTRITION BY JOB</vt:lpstr>
      <vt:lpstr>DEPT WISE ATTRITION</vt:lpstr>
      <vt:lpstr>ATTRITION BY AGE GROUP</vt:lpstr>
      <vt:lpstr>MARITAL STATUS</vt:lpstr>
      <vt:lpstr>RATING</vt:lpstr>
      <vt:lpstr>DATASET</vt:lpstr>
      <vt:lpstr>DYNAMIC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AYUSH AGGARWAL</cp:lastModifiedBy>
  <dcterms:created xsi:type="dcterms:W3CDTF">2022-12-29T16:02:46Z</dcterms:created>
  <dcterms:modified xsi:type="dcterms:W3CDTF">2025-01-09T17:51:46Z</dcterms:modified>
</cp:coreProperties>
</file>