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cdd6f142a830ded1/Desktop/DS-DA/"/>
    </mc:Choice>
  </mc:AlternateContent>
  <xr:revisionPtr revIDLastSave="422" documentId="8_{7E0BAB2A-F9F8-4653-A193-C89AAC397A3F}" xr6:coauthVersionLast="47" xr6:coauthVersionMax="47" xr10:uidLastSave="{01FE054F-3DDF-4357-9F5B-E04A6AAE3457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Sheet1!$K$1:$K$23</definedName>
    <definedName name="Allowance">Sheet3!$C$29:$C$32</definedName>
    <definedName name="AryanMarks">Sheet3!$B$3:$D$3</definedName>
    <definedName name="FebSales">Table1[Feb]</definedName>
    <definedName name="gstRate">Sheet2!$P$11</definedName>
    <definedName name="JanSales">Table1[Jan]</definedName>
    <definedName name="MarchSales">Table1[March]</definedName>
    <definedName name="Mathmarks">Sheet3!$B$2:$B$4</definedName>
    <definedName name="net_revenue">Sheet1!$G$2:$G$15346</definedName>
    <definedName name="profit">Sheet1!$M$2:$M$15346</definedName>
    <definedName name="SahilMarks">Sheet3!$B$4:$D$4</definedName>
    <definedName name="Salary">Sheet3!$B$29:$B$32</definedName>
    <definedName name="SalesData">Table1[[#Headers],[#Data]]</definedName>
    <definedName name="VedantMarks">Sheet3!$B$2:$D$2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9" i="1" l="1"/>
  <c r="P25" i="1"/>
  <c r="F29" i="3"/>
  <c r="E29" i="3"/>
  <c r="F21" i="3"/>
  <c r="D25" i="3"/>
  <c r="C25" i="3"/>
  <c r="B25" i="3"/>
  <c r="F4" i="3"/>
  <c r="F3" i="3"/>
  <c r="F2" i="3"/>
  <c r="B5" i="3"/>
  <c r="K12" i="2"/>
  <c r="K11" i="2"/>
  <c r="K10" i="2"/>
  <c r="L11" i="2"/>
  <c r="L12" i="2"/>
  <c r="L10" i="2"/>
  <c r="H3" i="3"/>
  <c r="H4" i="3"/>
  <c r="H2" i="3"/>
  <c r="I3" i="3"/>
  <c r="I4" i="3"/>
  <c r="I2" i="3"/>
  <c r="E3" i="3"/>
  <c r="G3" i="3" s="1"/>
  <c r="E4" i="3"/>
  <c r="G4" i="3" s="1"/>
  <c r="E2" i="3"/>
  <c r="G2" i="3" s="1"/>
  <c r="D5" i="2"/>
  <c r="D4" i="2"/>
  <c r="D3" i="2"/>
  <c r="D2" i="2"/>
  <c r="B6" i="2"/>
  <c r="D15347" i="1"/>
  <c r="P21" i="1"/>
  <c r="P17" i="1"/>
  <c r="P13" i="1"/>
  <c r="P5" i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" i="1"/>
  <c r="G2" i="1" s="1"/>
  <c r="P9" i="1" l="1"/>
</calcChain>
</file>

<file path=xl/sharedStrings.xml><?xml version="1.0" encoding="utf-8"?>
<sst xmlns="http://schemas.openxmlformats.org/spreadsheetml/2006/main" count="92142" uniqueCount="15433">
  <si>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</si>
  <si>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</si>
  <si>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</si>
  <si>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</si>
  <si>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</si>
  <si>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</si>
  <si>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</si>
  <si>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</si>
  <si>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</si>
  <si>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</si>
  <si>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</si>
  <si>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</si>
  <si>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</si>
  <si>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</si>
  <si>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</si>
  <si>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</si>
  <si>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</si>
  <si>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</si>
  <si>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</si>
  <si>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</si>
  <si>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</si>
  <si>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</si>
  <si>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</si>
  <si>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</si>
  <si>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</si>
  <si>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</si>
  <si>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</si>
  <si>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</si>
  <si>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</si>
  <si>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</si>
  <si>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</si>
  <si>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</si>
  <si>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</si>
  <si>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</si>
  <si>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</si>
  <si>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</si>
  <si>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</si>
  <si>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</si>
  <si>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</si>
  <si>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</si>
  <si>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</si>
  <si>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</si>
  <si>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</si>
  <si>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</si>
  <si>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</si>
  <si>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</si>
  <si>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</si>
  <si>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</si>
  <si>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</si>
  <si>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</si>
  <si>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</si>
  <si>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</si>
  <si>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</si>
  <si>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</si>
  <si>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</si>
  <si>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</si>
  <si>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</si>
  <si>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</si>
  <si>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</si>
  <si>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</si>
  <si>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</si>
  <si>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</si>
  <si>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</si>
  <si>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</si>
  <si>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</si>
  <si>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</si>
  <si>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</si>
  <si>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</si>
  <si>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</si>
  <si>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</si>
  <si>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</si>
  <si>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</si>
  <si>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</si>
  <si>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</si>
  <si>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</si>
  <si>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</si>
  <si>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</si>
  <si>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</si>
  <si>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</si>
  <si>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</si>
  <si>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</si>
  <si>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</si>
  <si>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</si>
  <si>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</si>
  <si>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</si>
  <si>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</si>
  <si>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</si>
  <si>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</si>
  <si>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</si>
  <si>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</si>
  <si>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</si>
  <si>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</si>
  <si>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</si>
  <si>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</si>
  <si>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</si>
  <si>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</si>
  <si>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</si>
  <si>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</si>
  <si>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</si>
  <si>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</si>
  <si>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</si>
  <si>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</si>
  <si>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</si>
  <si>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</si>
  <si>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</si>
  <si>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</si>
  <si>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</si>
  <si>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</si>
  <si>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</si>
  <si>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</si>
  <si>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</si>
  <si>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</si>
  <si>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</si>
  <si>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</si>
  <si>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</si>
  <si>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</si>
  <si>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</si>
  <si>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</si>
  <si>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</si>
  <si>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</si>
  <si>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</si>
  <si>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</si>
  <si>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</si>
  <si>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</si>
  <si>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</si>
  <si>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</si>
  <si>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</si>
  <si>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</si>
  <si>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</si>
  <si>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</si>
  <si>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</si>
  <si>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</si>
  <si>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</si>
  <si>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</si>
  <si>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</si>
  <si>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</si>
  <si>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</si>
  <si>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</si>
  <si>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</si>
  <si>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</si>
  <si>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</si>
  <si>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</si>
  <si>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</si>
  <si>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</si>
  <si>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</si>
  <si>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</si>
  <si>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</si>
  <si>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</si>
  <si>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</si>
  <si>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</si>
  <si>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</si>
  <si>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</si>
  <si>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</si>
  <si>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</si>
  <si>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</si>
  <si>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</si>
  <si>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</si>
  <si>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</si>
  <si>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</si>
  <si>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</si>
  <si>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</si>
  <si>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</si>
  <si>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</si>
  <si>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</si>
  <si>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</si>
  <si>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</si>
  <si>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</si>
  <si>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</si>
  <si>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</si>
  <si>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</si>
  <si>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</si>
  <si>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</si>
  <si>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</si>
  <si>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</si>
  <si>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</si>
  <si>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</si>
  <si>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</si>
  <si>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</si>
  <si>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</si>
  <si>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</si>
  <si>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</si>
  <si>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</si>
  <si>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</si>
  <si>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</si>
  <si>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</si>
  <si>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</si>
  <si>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</si>
  <si>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</si>
  <si>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</si>
  <si>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</si>
  <si>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</si>
  <si>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</si>
  <si>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</si>
  <si>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</si>
  <si>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</si>
  <si>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</si>
  <si>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</si>
  <si>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</si>
  <si>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</si>
  <si>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</si>
  <si>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</si>
  <si>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</si>
  <si>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</si>
  <si>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</si>
  <si>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</si>
  <si>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</si>
  <si>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</si>
  <si>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</si>
  <si>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</si>
  <si>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</si>
  <si>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</si>
  <si>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</si>
  <si>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</si>
  <si>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</si>
  <si>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</si>
  <si>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</si>
  <si>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</si>
  <si>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</si>
  <si>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</si>
  <si>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</si>
  <si>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</si>
  <si>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</si>
  <si>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</si>
  <si>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</si>
  <si>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</si>
  <si>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</si>
  <si>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</si>
  <si>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</si>
  <si>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</si>
  <si>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</si>
  <si>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</si>
  <si>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</si>
  <si>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</si>
  <si>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</si>
  <si>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</si>
  <si>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</si>
  <si>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</si>
  <si>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</si>
  <si>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</si>
  <si>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</si>
  <si>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</si>
  <si>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</si>
  <si>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</si>
  <si>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</si>
  <si>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</si>
  <si>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</si>
  <si>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</si>
  <si>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</si>
  <si>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</si>
  <si>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</si>
  <si>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</si>
  <si>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</si>
  <si>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</si>
  <si>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</si>
  <si>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</si>
  <si>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</si>
  <si>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</si>
  <si>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</si>
  <si>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</si>
  <si>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</si>
  <si>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</si>
  <si>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</si>
  <si>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</si>
  <si>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</si>
  <si>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</si>
  <si>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</si>
  <si>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</si>
  <si>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</si>
  <si>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</si>
  <si>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</si>
  <si>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</si>
  <si>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</si>
  <si>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</si>
  <si>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</si>
  <si>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</si>
  <si>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</si>
  <si>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</si>
  <si>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</si>
  <si>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</si>
  <si>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</si>
  <si>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</si>
  <si>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</si>
  <si>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</si>
  <si>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</si>
  <si>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</si>
  <si>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</si>
  <si>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</si>
  <si>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</si>
  <si>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</si>
  <si>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</si>
  <si>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</si>
  <si>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</si>
  <si>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</si>
  <si>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</si>
  <si>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</si>
  <si>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</si>
  <si>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</si>
  <si>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</si>
  <si>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</si>
  <si>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</si>
  <si>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</si>
  <si>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</si>
  <si>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</si>
  <si>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</si>
  <si>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</si>
  <si>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</si>
  <si>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</si>
  <si>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</si>
  <si>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</si>
  <si>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</si>
  <si>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</si>
  <si>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</si>
  <si>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</si>
  <si>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</si>
  <si>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</si>
  <si>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</si>
  <si>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</si>
  <si>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</si>
  <si>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</si>
  <si>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</si>
  <si>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</si>
  <si>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</si>
  <si>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</si>
  <si>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</si>
  <si>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</si>
  <si>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</si>
  <si>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</si>
  <si>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</si>
  <si>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</si>
  <si>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</si>
  <si>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</si>
  <si>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</si>
  <si>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</si>
  <si>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</si>
  <si>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</si>
  <si>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</si>
  <si>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</si>
  <si>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</si>
  <si>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</si>
  <si>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</si>
  <si>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</si>
  <si>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</si>
  <si>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</si>
  <si>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</si>
  <si>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</si>
  <si>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</si>
  <si>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</si>
  <si>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</si>
  <si>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</si>
  <si>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</si>
  <si>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</si>
  <si>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</si>
  <si>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</si>
  <si>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</si>
  <si>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</si>
  <si>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</si>
  <si>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</si>
  <si>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</si>
  <si>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</si>
  <si>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</si>
  <si>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</si>
  <si>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</si>
  <si>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</si>
  <si>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</si>
  <si>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</si>
  <si>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</si>
  <si>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</si>
  <si>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</si>
  <si>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</si>
  <si>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</si>
  <si>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</si>
  <si>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</si>
  <si>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</si>
  <si>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</si>
  <si>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</si>
  <si>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</si>
  <si>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</si>
  <si>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</si>
  <si>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</si>
  <si>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</si>
  <si>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</si>
  <si>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</si>
  <si>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</si>
  <si>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</si>
  <si>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</si>
  <si>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</si>
  <si>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</si>
  <si>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</si>
  <si>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</si>
  <si>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</si>
  <si>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</si>
  <si>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</si>
  <si>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</si>
  <si>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</si>
  <si>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</si>
  <si>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</si>
  <si>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</si>
  <si>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</si>
  <si>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</si>
  <si>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</si>
  <si>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</si>
  <si>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</si>
  <si>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</si>
  <si>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</si>
  <si>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</si>
  <si>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</si>
  <si>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</si>
  <si>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</si>
  <si>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</si>
  <si>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</si>
  <si>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</si>
  <si>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</si>
  <si>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</si>
  <si>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</si>
  <si>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</si>
  <si>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</si>
  <si>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</si>
  <si>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</si>
  <si>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</si>
  <si>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</si>
  <si>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</si>
  <si>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</si>
  <si>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</si>
  <si>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</si>
  <si>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</si>
  <si>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</si>
  <si>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</si>
  <si>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</si>
  <si>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</si>
  <si>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</si>
  <si>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</si>
  <si>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</si>
  <si>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</si>
  <si>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</si>
  <si>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</si>
  <si>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</si>
  <si>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</si>
  <si>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</si>
  <si>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</si>
  <si>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</si>
  <si>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</si>
  <si>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</si>
  <si>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</si>
  <si>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</si>
  <si>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</si>
  <si>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</si>
  <si>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</si>
  <si>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</si>
  <si>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</si>
  <si>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</si>
  <si>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</si>
  <si>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</si>
  <si>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</si>
  <si>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</si>
  <si>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</si>
  <si>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</si>
  <si>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</si>
  <si>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</si>
  <si>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</si>
  <si>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</si>
  <si>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</si>
  <si>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</si>
  <si>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</si>
  <si>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</si>
  <si>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</si>
  <si>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</si>
  <si>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</si>
  <si>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</si>
  <si>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</si>
  <si>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</si>
  <si>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</si>
  <si>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</si>
  <si>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</si>
  <si>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</si>
  <si>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</si>
  <si>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</si>
  <si>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</si>
  <si>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</si>
  <si>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</si>
  <si>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</si>
  <si>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</si>
  <si>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</si>
  <si>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</si>
  <si>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</si>
  <si>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</si>
  <si>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</si>
  <si>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</si>
  <si>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</si>
  <si>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</si>
  <si>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</si>
  <si>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</si>
  <si>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</si>
  <si>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</si>
  <si>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</si>
  <si>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</si>
  <si>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</si>
  <si>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</si>
  <si>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</si>
  <si>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</si>
  <si>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</si>
  <si>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</si>
  <si>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</si>
  <si>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</si>
  <si>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</si>
  <si>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</si>
  <si>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</si>
  <si>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</si>
  <si>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</si>
  <si>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</si>
  <si>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</si>
  <si>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</si>
  <si>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</si>
  <si>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</si>
  <si>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</si>
  <si>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</si>
  <si>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</si>
  <si>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</si>
  <si>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</si>
  <si>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</si>
  <si>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</si>
  <si>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</si>
  <si>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</si>
  <si>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</si>
  <si>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</si>
  <si>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</si>
  <si>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</si>
  <si>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</si>
  <si>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</si>
  <si>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</si>
  <si>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</si>
  <si>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</si>
  <si>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</si>
  <si>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</si>
  <si>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</si>
  <si>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</si>
  <si>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</si>
  <si>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</si>
  <si>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</si>
  <si>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</si>
  <si>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</si>
  <si>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</si>
  <si>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</si>
  <si>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</si>
  <si>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</si>
  <si>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</si>
  <si>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</si>
  <si>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</si>
  <si>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</si>
  <si>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</si>
  <si>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</si>
  <si>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</si>
  <si>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</si>
  <si>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</si>
  <si>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</si>
  <si>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</si>
  <si>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</si>
  <si>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</si>
  <si>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</si>
  <si>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</si>
  <si>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</si>
  <si>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</si>
  <si>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</si>
  <si>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</si>
  <si>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</si>
  <si>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</si>
  <si>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</si>
  <si>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</si>
  <si>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</si>
  <si>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</si>
  <si>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</si>
  <si>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</si>
  <si>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</si>
  <si>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</si>
  <si>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</si>
  <si>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</si>
  <si>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</si>
  <si>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</si>
  <si>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</si>
  <si>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</si>
  <si>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</si>
  <si>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</si>
  <si>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</si>
  <si>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</si>
  <si>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</si>
  <si>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</si>
  <si>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</si>
  <si>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</si>
  <si>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</si>
  <si>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</si>
  <si>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</si>
  <si>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</si>
  <si>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</si>
  <si>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</si>
  <si>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</si>
  <si>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</si>
  <si>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</si>
  <si>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</si>
  <si>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</si>
  <si>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</si>
  <si>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</si>
  <si>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</si>
  <si>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</si>
  <si>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</si>
  <si>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</si>
  <si>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</si>
  <si>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</si>
  <si>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</si>
  <si>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</si>
  <si>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</si>
  <si>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</si>
  <si>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</si>
  <si>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</si>
  <si>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</si>
  <si>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</si>
  <si>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</si>
  <si>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</si>
  <si>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</si>
  <si>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</si>
  <si>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</si>
  <si>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</si>
  <si>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</si>
  <si>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</si>
  <si>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</si>
  <si>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</si>
  <si>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</si>
  <si>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</si>
  <si>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</si>
  <si>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</si>
  <si>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</si>
  <si>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</si>
  <si>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</si>
  <si>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</si>
  <si>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</si>
  <si>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</si>
  <si>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</si>
  <si>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</si>
  <si>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</si>
  <si>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</si>
  <si>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</si>
  <si>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</si>
  <si>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</si>
  <si>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</si>
  <si>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</si>
  <si>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</si>
  <si>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</si>
  <si>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</si>
  <si>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</si>
  <si>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</si>
  <si>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</si>
  <si>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</si>
  <si>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</si>
  <si>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</si>
  <si>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</si>
  <si>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</si>
  <si>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</si>
  <si>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</si>
  <si>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</si>
  <si>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</si>
  <si>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</si>
  <si>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</si>
  <si>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</si>
  <si>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</si>
  <si>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</si>
  <si>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</si>
  <si>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</si>
  <si>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</si>
  <si>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</si>
  <si>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</si>
  <si>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</si>
  <si>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</si>
  <si>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</si>
  <si>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</si>
  <si>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</si>
  <si>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</si>
  <si>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</si>
  <si>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</si>
  <si>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</si>
  <si>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</si>
  <si>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</si>
  <si>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</si>
  <si>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</si>
  <si>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</si>
  <si>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</si>
  <si>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</si>
  <si>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</si>
  <si>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</si>
  <si>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</si>
  <si>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</si>
  <si>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</si>
  <si>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</si>
  <si>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</si>
  <si>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</si>
  <si>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</si>
  <si>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</si>
  <si>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</si>
  <si>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</si>
  <si>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</si>
  <si>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</si>
  <si>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</si>
  <si>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</si>
  <si>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</si>
  <si>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</si>
  <si>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</si>
  <si>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</si>
  <si>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</si>
  <si>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</si>
  <si>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</si>
  <si>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</si>
  <si>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</si>
  <si>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</si>
  <si>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</si>
  <si>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</si>
  <si>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</si>
  <si>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</si>
  <si>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</si>
  <si>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</si>
  <si>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</si>
  <si>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</si>
  <si>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</si>
  <si>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</si>
  <si>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</si>
  <si>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</si>
  <si>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</si>
  <si>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</si>
  <si>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</si>
  <si>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</si>
  <si>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</si>
  <si>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</si>
  <si>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</si>
  <si>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</si>
  <si>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</si>
  <si>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</si>
  <si>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</si>
  <si>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</si>
  <si>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</si>
  <si>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</si>
  <si>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</si>
  <si>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</si>
  <si>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</si>
  <si>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</si>
  <si>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</si>
  <si>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</si>
  <si>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</si>
  <si>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</si>
  <si>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</si>
  <si>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</si>
  <si>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</si>
  <si>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</si>
  <si>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</si>
  <si>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</si>
  <si>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</si>
  <si>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</si>
  <si>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</si>
  <si>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</si>
  <si>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</si>
  <si>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</si>
  <si>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</si>
  <si>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</si>
  <si>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</si>
  <si>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</si>
  <si>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</si>
  <si>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</si>
  <si>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</si>
  <si>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</si>
  <si>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</si>
  <si>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</si>
  <si>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</si>
  <si>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</si>
  <si>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</si>
  <si>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</si>
  <si>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</si>
  <si>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</si>
  <si>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</si>
  <si>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</si>
  <si>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</si>
  <si>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</si>
  <si>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</si>
  <si>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</si>
  <si>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</si>
  <si>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</si>
  <si>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</si>
  <si>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</si>
  <si>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</si>
  <si>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</si>
  <si>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</si>
  <si>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</si>
  <si>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</si>
  <si>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</si>
  <si>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</si>
  <si>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</si>
  <si>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</si>
  <si>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</si>
  <si>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</si>
  <si>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</si>
  <si>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</si>
  <si>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</si>
  <si>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</si>
  <si>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</si>
  <si>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</si>
  <si>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</si>
  <si>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</si>
  <si>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</si>
  <si>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</si>
  <si>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</si>
  <si>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</si>
  <si>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</si>
  <si>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</si>
  <si>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</si>
  <si>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</si>
  <si>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</si>
  <si>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</si>
  <si>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</si>
  <si>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</si>
  <si>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</si>
  <si>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</si>
  <si>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</si>
  <si>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</si>
  <si>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</si>
  <si>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</si>
  <si>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</si>
  <si>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</si>
  <si>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</si>
  <si>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</si>
  <si>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</si>
  <si>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</si>
  <si>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</si>
  <si>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</si>
  <si>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</si>
  <si>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</si>
  <si>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</si>
  <si>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</si>
  <si>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</si>
  <si>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</si>
  <si>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</si>
  <si>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</si>
  <si>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</si>
  <si>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</si>
  <si>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</si>
  <si>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</si>
  <si>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</si>
  <si>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</si>
  <si>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</si>
  <si>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</si>
  <si>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</si>
  <si>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</si>
  <si>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</si>
  <si>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</si>
  <si>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</si>
  <si>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</si>
  <si>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</si>
  <si>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</si>
  <si>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</si>
  <si>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</si>
  <si>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</si>
  <si>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</si>
  <si>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</si>
  <si>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</si>
  <si>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</si>
  <si>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</si>
  <si>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</si>
  <si>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</si>
  <si>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</si>
  <si>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</si>
  <si>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</si>
  <si>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</si>
  <si>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</si>
  <si>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</si>
  <si>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</si>
  <si>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</si>
  <si>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</si>
  <si>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</si>
  <si>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</si>
  <si>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</si>
  <si>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</si>
  <si>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</si>
  <si>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</si>
  <si>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</si>
  <si>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</si>
  <si>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</si>
  <si>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</si>
  <si>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</si>
  <si>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</si>
  <si>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</si>
  <si>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</si>
  <si>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</si>
  <si>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</si>
  <si>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</si>
  <si>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</si>
  <si>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</si>
  <si>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</si>
  <si>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</si>
  <si>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</si>
  <si>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</si>
  <si>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</si>
  <si>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</si>
  <si>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</si>
  <si>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</si>
  <si>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</si>
  <si>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</si>
  <si>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</si>
  <si>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</si>
  <si>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</si>
  <si>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</si>
  <si>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</si>
  <si>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</si>
  <si>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</si>
  <si>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</si>
  <si>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</si>
  <si>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</si>
  <si>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</si>
  <si>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</si>
  <si>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</si>
  <si>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</si>
  <si>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</si>
  <si>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</si>
  <si>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</si>
  <si>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</si>
  <si>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</si>
  <si>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</si>
  <si>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</si>
  <si>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</si>
  <si>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</si>
  <si>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</si>
  <si>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</si>
  <si>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</si>
  <si>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</si>
  <si>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</si>
  <si>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</si>
  <si>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</si>
  <si>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</si>
  <si>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</si>
  <si>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</si>
  <si>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</si>
  <si>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</si>
  <si>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</si>
  <si>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</si>
  <si>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</si>
  <si>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</si>
  <si>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</si>
  <si>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</si>
  <si>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</si>
  <si>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</si>
  <si>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</si>
  <si>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</si>
  <si>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</si>
  <si>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</si>
  <si>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</si>
  <si>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</si>
  <si>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</si>
  <si>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</si>
  <si>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</si>
  <si>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</si>
  <si>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</si>
  <si>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</si>
  <si>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</si>
  <si>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</si>
  <si>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</si>
  <si>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</si>
  <si>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</si>
  <si>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</si>
  <si>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</si>
  <si>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</si>
  <si>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</si>
  <si>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</si>
  <si>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</si>
  <si>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</si>
  <si>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</si>
  <si>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</si>
  <si>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</si>
  <si>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</si>
  <si>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</si>
  <si>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</si>
  <si>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</si>
  <si>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</si>
  <si>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</si>
  <si>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</si>
  <si>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</si>
  <si>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</si>
  <si>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</si>
  <si>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</si>
  <si>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</si>
  <si>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</si>
  <si>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</si>
  <si>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</si>
  <si>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</si>
  <si>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</si>
  <si>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</si>
  <si>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</si>
  <si>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</si>
  <si>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</si>
  <si>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</si>
  <si>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</si>
  <si>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</si>
  <si>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</si>
  <si>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</si>
  <si>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</si>
  <si>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</si>
  <si>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</si>
  <si>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</si>
  <si>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</si>
  <si>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</si>
  <si>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</si>
  <si>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</si>
  <si>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</si>
  <si>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</si>
  <si>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</si>
  <si>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</si>
  <si>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</si>
  <si>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</si>
  <si>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</si>
  <si>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</si>
  <si>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</si>
  <si>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</si>
  <si>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</si>
  <si>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</si>
  <si>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</si>
  <si>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</si>
  <si>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</si>
  <si>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</si>
  <si>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</si>
  <si>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</si>
  <si>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</si>
  <si>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</si>
  <si>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</si>
  <si>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</si>
  <si>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</si>
  <si>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</si>
  <si>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</si>
  <si>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</si>
  <si>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</si>
  <si>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</si>
  <si>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</si>
  <si>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</si>
  <si>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</si>
  <si>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</si>
  <si>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</si>
  <si>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</si>
  <si>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</si>
  <si>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</si>
  <si>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</si>
  <si>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</si>
  <si>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</si>
  <si>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</si>
  <si>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</si>
  <si>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</si>
  <si>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</si>
  <si>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</si>
  <si>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</si>
  <si>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</si>
  <si>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</si>
  <si>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</si>
  <si>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</si>
  <si>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</si>
  <si>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</si>
  <si>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</si>
  <si>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</si>
  <si>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</si>
  <si>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</si>
  <si>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</si>
  <si>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</si>
  <si>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</si>
  <si>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</si>
  <si>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</si>
  <si>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</si>
  <si>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</si>
  <si>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</si>
  <si>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</si>
  <si>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</si>
  <si>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</si>
  <si>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</si>
  <si>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</si>
  <si>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</si>
  <si>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</si>
  <si>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</si>
  <si>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</si>
  <si>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</si>
  <si>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</si>
  <si>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</si>
  <si>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</si>
  <si>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</si>
  <si>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</si>
  <si>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</si>
  <si>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</si>
  <si>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</si>
  <si>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</si>
  <si>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</si>
  <si>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</si>
  <si>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</si>
  <si>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</si>
  <si>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</si>
  <si>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</si>
  <si>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</si>
  <si>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</si>
  <si>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</si>
  <si>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</si>
  <si>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</si>
  <si>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</si>
  <si>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</si>
  <si>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</si>
  <si>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</si>
  <si>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</si>
  <si>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</si>
  <si>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</si>
  <si>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</si>
  <si>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</si>
  <si>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</si>
  <si>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</si>
  <si>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</si>
  <si>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</si>
  <si>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</si>
  <si>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</si>
  <si>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</si>
  <si>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</si>
  <si>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</si>
  <si>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</si>
  <si>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</si>
  <si>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</si>
  <si>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</si>
  <si>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</si>
  <si>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</si>
  <si>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</si>
  <si>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</si>
  <si>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</si>
  <si>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</si>
  <si>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</si>
  <si>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</si>
  <si>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</si>
  <si>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</si>
  <si>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</si>
  <si>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</si>
  <si>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</si>
  <si>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</si>
  <si>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</si>
  <si>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</si>
  <si>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</si>
  <si>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</si>
  <si>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</si>
  <si>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</si>
  <si>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</si>
  <si>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</si>
  <si>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</si>
  <si>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</si>
  <si>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</si>
  <si>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</si>
  <si>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</si>
  <si>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</si>
  <si>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</si>
  <si>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</si>
  <si>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</si>
  <si>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</si>
  <si>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</si>
  <si>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</si>
  <si>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</si>
  <si>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</si>
  <si>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</si>
  <si>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</si>
  <si>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</si>
  <si>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</si>
  <si>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</si>
  <si>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</si>
  <si>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</si>
  <si>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</si>
  <si>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</si>
  <si>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</si>
  <si>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</si>
  <si>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</si>
  <si>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</si>
  <si>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</si>
  <si>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</si>
  <si>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</si>
  <si>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</si>
  <si>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</si>
  <si>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</si>
  <si>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</si>
  <si>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</si>
  <si>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</si>
  <si>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</si>
  <si>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</si>
  <si>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</si>
  <si>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</si>
  <si>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</si>
  <si>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</si>
  <si>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</si>
  <si>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</si>
  <si>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</si>
  <si>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</si>
  <si>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</si>
  <si>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</si>
  <si>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</si>
  <si>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</si>
  <si>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</si>
  <si>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</si>
  <si>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</si>
  <si>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</si>
  <si>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</si>
  <si>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</si>
  <si>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</si>
  <si>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</si>
  <si>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</si>
  <si>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</si>
  <si>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</si>
  <si>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</si>
  <si>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</si>
  <si>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</si>
  <si>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</si>
  <si>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</si>
  <si>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</si>
  <si>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</si>
  <si>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</si>
  <si>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</si>
  <si>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</si>
  <si>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</si>
  <si>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</si>
  <si>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</si>
  <si>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</si>
  <si>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</si>
  <si>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</si>
  <si>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</si>
  <si>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</si>
  <si>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</si>
  <si>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</si>
  <si>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</si>
  <si>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</si>
  <si>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</si>
  <si>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</si>
  <si>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</si>
  <si>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</si>
  <si>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</si>
  <si>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</si>
  <si>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</si>
  <si>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</si>
  <si>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</si>
  <si>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</si>
  <si>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</si>
  <si>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</si>
  <si>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</si>
  <si>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</si>
  <si>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</si>
  <si>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</si>
  <si>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</si>
  <si>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</si>
  <si>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</si>
  <si>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</si>
  <si>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</si>
  <si>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</si>
  <si>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</si>
  <si>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</si>
  <si>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</si>
  <si>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</si>
  <si>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</si>
  <si>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</si>
  <si>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</si>
  <si>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</si>
  <si>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</si>
  <si>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</si>
  <si>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</si>
  <si>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</si>
  <si>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</si>
  <si>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</si>
  <si>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</si>
  <si>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</si>
  <si>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</si>
  <si>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</si>
  <si>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</si>
  <si>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</si>
  <si>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</si>
  <si>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</si>
  <si>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</si>
  <si>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</si>
  <si>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</si>
  <si>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</si>
  <si>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</si>
  <si>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</si>
  <si>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</si>
  <si>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</si>
  <si>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</si>
  <si>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</si>
  <si>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</si>
  <si>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</si>
  <si>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</si>
  <si>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</si>
  <si>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</si>
  <si>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</si>
  <si>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</si>
  <si>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</si>
  <si>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</si>
  <si>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</si>
  <si>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</si>
  <si>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</si>
  <si>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</si>
  <si>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</si>
  <si>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</si>
  <si>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</si>
  <si>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</si>
  <si>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</si>
  <si>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</si>
  <si>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</si>
  <si>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</si>
  <si>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</si>
  <si>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</si>
  <si>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</si>
  <si>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</si>
  <si>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</si>
  <si>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</si>
  <si>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</si>
  <si>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</si>
  <si>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</si>
  <si>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</si>
  <si>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</si>
  <si>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</si>
  <si>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</si>
  <si>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</si>
  <si>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</si>
  <si>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</si>
  <si>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</si>
  <si>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</si>
  <si>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</si>
  <si>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</si>
  <si>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</si>
  <si>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</si>
  <si>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</si>
  <si>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</si>
  <si>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</si>
  <si>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</si>
  <si>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</si>
  <si>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</si>
  <si>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</si>
  <si>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</si>
  <si>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</si>
  <si>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</si>
  <si>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</si>
  <si>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</si>
  <si>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</si>
  <si>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</si>
  <si>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</si>
  <si>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</si>
  <si>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</si>
  <si>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</si>
  <si>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</si>
  <si>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</si>
  <si>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</si>
  <si>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</si>
  <si>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</si>
  <si>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</si>
  <si>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</si>
  <si>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</si>
  <si>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</si>
  <si>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</si>
  <si>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</si>
  <si>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</si>
  <si>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</si>
  <si>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</si>
  <si>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</si>
  <si>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</si>
  <si>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</si>
  <si>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</si>
  <si>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</si>
  <si>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</si>
  <si>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</si>
  <si>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</si>
  <si>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</si>
  <si>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</si>
  <si>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</si>
  <si>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</si>
  <si>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</si>
  <si>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</si>
  <si>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</si>
  <si>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</si>
  <si>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</si>
  <si>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</si>
  <si>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</si>
  <si>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</si>
  <si>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</si>
  <si>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</si>
  <si>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</si>
  <si>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</si>
  <si>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</si>
  <si>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</si>
  <si>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</si>
  <si>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</si>
  <si>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</si>
  <si>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</si>
  <si>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</si>
  <si>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</si>
  <si>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</si>
  <si>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</si>
  <si>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</si>
  <si>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</si>
  <si>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</si>
  <si>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</si>
  <si>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</si>
  <si>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</si>
  <si>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</si>
  <si>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</si>
  <si>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</si>
  <si>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</si>
  <si>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</si>
  <si>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</si>
  <si>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</si>
  <si>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</si>
  <si>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</si>
  <si>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</si>
  <si>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</si>
  <si>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</si>
  <si>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</si>
  <si>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</si>
  <si>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</si>
  <si>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</si>
  <si>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</si>
  <si>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</si>
  <si>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</si>
  <si>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</si>
  <si>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</si>
  <si>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</si>
  <si>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</si>
  <si>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</si>
  <si>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</si>
  <si>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</si>
  <si>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</si>
  <si>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</si>
  <si>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</si>
  <si>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</si>
  <si>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</si>
  <si>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</si>
  <si>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</si>
  <si>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</si>
  <si>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</si>
  <si>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</si>
  <si>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</si>
  <si>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</si>
  <si>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</si>
  <si>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</si>
  <si>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</si>
  <si>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</si>
  <si>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</si>
  <si>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</si>
  <si>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</si>
  <si>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</si>
  <si>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</si>
  <si>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</si>
  <si>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</si>
  <si>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</si>
  <si>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</si>
  <si>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</si>
  <si>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</si>
  <si>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</si>
  <si>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</si>
  <si>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</si>
  <si>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</si>
  <si>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</si>
  <si>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</si>
  <si>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</si>
  <si>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</si>
  <si>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</si>
  <si>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</si>
  <si>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</si>
  <si>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</si>
  <si>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</si>
  <si>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</si>
  <si>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</si>
  <si>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</si>
  <si>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</si>
  <si>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</si>
  <si>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</si>
  <si>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</si>
  <si>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</si>
  <si>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</si>
  <si>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</si>
  <si>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</si>
  <si>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</si>
  <si>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</si>
  <si>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</si>
  <si>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</si>
  <si>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</si>
  <si>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</si>
  <si>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</si>
  <si>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</si>
  <si>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</si>
  <si>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</si>
  <si>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</si>
  <si>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</si>
  <si>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</si>
  <si>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</si>
  <si>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</si>
  <si>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</si>
  <si>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</si>
  <si>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</si>
  <si>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</si>
  <si>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</si>
  <si>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</si>
  <si>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</si>
  <si>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</si>
  <si>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</si>
  <si>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</si>
  <si>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</si>
  <si>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</si>
  <si>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</si>
  <si>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</si>
  <si>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</si>
  <si>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</si>
  <si>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</si>
  <si>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</si>
  <si>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</si>
  <si>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</si>
  <si>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</si>
  <si>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</si>
  <si>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</si>
  <si>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</si>
  <si>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</si>
  <si>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</si>
  <si>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</si>
  <si>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</si>
  <si>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</si>
  <si>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</si>
  <si>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</si>
  <si>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</si>
  <si>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</si>
  <si>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</si>
  <si>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</si>
  <si>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</si>
  <si>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</si>
  <si>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</si>
  <si>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</si>
  <si>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</si>
  <si>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</si>
  <si>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</si>
  <si>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</si>
  <si>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</si>
  <si>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</si>
  <si>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</si>
  <si>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</si>
  <si>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</si>
  <si>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</si>
  <si>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</si>
  <si>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</si>
  <si>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</si>
  <si>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</si>
  <si>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</si>
  <si>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</si>
  <si>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</si>
  <si>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</si>
  <si>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</si>
  <si>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</si>
  <si>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</si>
  <si>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</si>
  <si>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</si>
  <si>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</si>
  <si>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</si>
  <si>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</si>
  <si>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</si>
  <si>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</si>
  <si>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</si>
  <si>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</si>
  <si>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</si>
  <si>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</si>
  <si>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</si>
  <si>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</si>
  <si>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</si>
  <si>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</si>
  <si>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</si>
  <si>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</si>
  <si>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</si>
  <si>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</si>
  <si>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</si>
  <si>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</si>
  <si>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</si>
  <si>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</si>
  <si>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</si>
  <si>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</si>
  <si>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</si>
  <si>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</si>
  <si>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</si>
  <si>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</si>
  <si>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</si>
  <si>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</si>
  <si>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</si>
  <si>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</si>
  <si>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</si>
  <si>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</si>
  <si>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</si>
  <si>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</si>
  <si>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</si>
  <si>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</si>
  <si>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</si>
  <si>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</si>
  <si>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</si>
  <si>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</si>
  <si>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</si>
  <si>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</si>
  <si>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</si>
  <si>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</si>
  <si>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</si>
  <si>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</si>
  <si>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</si>
  <si>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</si>
  <si>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</si>
  <si>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</si>
  <si>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</si>
  <si>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</si>
  <si>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</si>
  <si>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</si>
  <si>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</si>
  <si>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</si>
  <si>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</si>
  <si>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</si>
  <si>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</si>
  <si>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</si>
  <si>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</si>
  <si>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</si>
  <si>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</si>
  <si>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</si>
  <si>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</si>
  <si>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</si>
  <si>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</si>
  <si>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</si>
  <si>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</si>
  <si>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</si>
  <si>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</si>
  <si>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</si>
  <si>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</si>
  <si>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</si>
  <si>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</si>
  <si>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</si>
  <si>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</si>
  <si>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</si>
  <si>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</si>
  <si>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</si>
  <si>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</si>
  <si>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</si>
  <si>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</si>
  <si>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</si>
  <si>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</si>
  <si>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</si>
  <si>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</si>
  <si>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</si>
  <si>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</si>
  <si>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</si>
  <si>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</si>
  <si>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</si>
  <si>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</si>
  <si>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</si>
  <si>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</si>
  <si>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</si>
  <si>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</si>
  <si>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</si>
  <si>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</si>
  <si>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</si>
  <si>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</si>
  <si>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</si>
  <si>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</si>
  <si>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</si>
  <si>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</si>
  <si>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</si>
  <si>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</si>
  <si>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</si>
  <si>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</si>
  <si>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</si>
  <si>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</si>
  <si>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</si>
  <si>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</si>
  <si>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</si>
  <si>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</si>
  <si>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</si>
  <si>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</si>
  <si>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</si>
  <si>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</si>
  <si>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</si>
  <si>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</si>
  <si>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</si>
  <si>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</si>
  <si>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</si>
  <si>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</si>
  <si>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</si>
  <si>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</si>
  <si>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</si>
  <si>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</si>
  <si>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</si>
  <si>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</si>
  <si>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</si>
  <si>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</si>
  <si>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</si>
  <si>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</si>
  <si>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</si>
  <si>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</si>
  <si>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</si>
  <si>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</si>
  <si>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</si>
  <si>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</si>
  <si>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</si>
  <si>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</si>
  <si>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</si>
  <si>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</si>
  <si>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</si>
  <si>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</si>
  <si>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</si>
  <si>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</si>
  <si>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</si>
  <si>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</si>
  <si>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</si>
  <si>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</si>
  <si>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</si>
  <si>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</si>
  <si>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</si>
  <si>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</si>
  <si>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</si>
  <si>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</si>
  <si>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</si>
  <si>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</si>
  <si>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</si>
  <si>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</si>
  <si>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</si>
  <si>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</si>
  <si>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</si>
  <si>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</si>
  <si>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</si>
  <si>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</si>
  <si>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</si>
  <si>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</si>
  <si>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</si>
  <si>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</si>
  <si>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</si>
  <si>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</si>
  <si>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</si>
  <si>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</si>
  <si>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</si>
  <si>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</si>
  <si>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</si>
  <si>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</si>
  <si>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</si>
  <si>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</si>
  <si>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</si>
  <si>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</si>
  <si>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</si>
  <si>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</si>
  <si>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</si>
  <si>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</si>
  <si>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</si>
  <si>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</si>
  <si>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</si>
  <si>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</si>
  <si>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</si>
  <si>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</si>
  <si>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</si>
  <si>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</si>
  <si>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</si>
  <si>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</si>
  <si>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</si>
  <si>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</si>
  <si>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</si>
  <si>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</si>
  <si>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</si>
  <si>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</si>
  <si>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</si>
  <si>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</si>
  <si>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</si>
  <si>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</si>
  <si>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</si>
  <si>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</si>
  <si>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</si>
  <si>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</si>
  <si>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</si>
  <si>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</si>
  <si>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</si>
  <si>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</si>
  <si>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</si>
  <si>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</si>
  <si>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</si>
  <si>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</si>
  <si>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</si>
  <si>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</si>
  <si>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</si>
  <si>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</si>
  <si>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</si>
  <si>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</si>
  <si>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</si>
  <si>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</si>
  <si>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</si>
  <si>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</si>
  <si>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</si>
  <si>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</si>
  <si>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</si>
  <si>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</si>
  <si>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</si>
  <si>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</si>
  <si>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</si>
  <si>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</si>
  <si>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</si>
  <si>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</si>
  <si>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</si>
  <si>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</si>
  <si>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</si>
  <si>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</si>
  <si>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</si>
  <si>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</si>
  <si>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</si>
  <si>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</si>
  <si>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</si>
  <si>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</si>
  <si>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</si>
  <si>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</si>
  <si>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</si>
  <si>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</si>
  <si>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</si>
  <si>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</si>
  <si>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</si>
  <si>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</si>
  <si>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</si>
  <si>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</si>
  <si>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</si>
  <si>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</si>
  <si>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</si>
  <si>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</si>
  <si>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</si>
  <si>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</si>
  <si>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</si>
  <si>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</si>
  <si>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</si>
  <si>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</si>
  <si>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</si>
  <si>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</si>
  <si>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</si>
  <si>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</si>
  <si>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</si>
  <si>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</si>
  <si>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</si>
  <si>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</si>
  <si>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</si>
  <si>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</si>
  <si>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</si>
  <si>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</si>
  <si>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</si>
  <si>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</si>
  <si>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</si>
  <si>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</si>
  <si>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</si>
  <si>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</si>
  <si>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</si>
  <si>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</si>
  <si>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</si>
  <si>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</si>
  <si>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</si>
  <si>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</si>
  <si>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</si>
  <si>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</si>
  <si>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</si>
  <si>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</si>
  <si>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</si>
  <si>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</si>
  <si>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</si>
  <si>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</si>
  <si>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</si>
  <si>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</si>
  <si>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</si>
  <si>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</si>
  <si>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</si>
  <si>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</si>
  <si>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</si>
  <si>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</si>
  <si>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</si>
  <si>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</si>
  <si>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</si>
  <si>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</si>
  <si>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</si>
  <si>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</si>
  <si>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</si>
  <si>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</si>
  <si>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</si>
  <si>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</si>
  <si>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</si>
  <si>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</si>
  <si>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</si>
  <si>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</si>
  <si>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</si>
  <si>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</si>
  <si>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</si>
  <si>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</si>
  <si>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</si>
  <si>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</si>
  <si>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</si>
  <si>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</si>
  <si>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</si>
  <si>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</si>
  <si>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</si>
  <si>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</si>
  <si>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</si>
  <si>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</si>
  <si>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</si>
  <si>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</si>
  <si>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</si>
  <si>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</si>
  <si>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</si>
  <si>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</si>
  <si>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</si>
  <si>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</si>
  <si>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</si>
  <si>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</si>
  <si>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</si>
  <si>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</si>
  <si>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</si>
  <si>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</si>
  <si>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</si>
  <si>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</si>
  <si>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</si>
  <si>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</si>
  <si>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</si>
  <si>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</si>
  <si>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</si>
  <si>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</si>
  <si>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</si>
  <si>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</si>
  <si>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</si>
  <si>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</si>
  <si>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</si>
  <si>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</si>
  <si>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</si>
  <si>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</si>
  <si>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</si>
  <si>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</si>
  <si>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</si>
  <si>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</si>
  <si>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</si>
  <si>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</si>
  <si>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</si>
  <si>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</si>
  <si>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</si>
  <si>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</si>
  <si>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</si>
  <si>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</si>
  <si>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</si>
  <si>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</si>
  <si>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</si>
  <si>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</si>
  <si>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</si>
  <si>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</si>
  <si>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</si>
  <si>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</si>
  <si>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</si>
  <si>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</si>
  <si>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</si>
  <si>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</si>
  <si>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</si>
  <si>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</si>
  <si>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</si>
  <si>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</si>
  <si>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</si>
  <si>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</si>
  <si>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</si>
  <si>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</si>
  <si>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</si>
  <si>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</si>
  <si>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</si>
  <si>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</si>
  <si>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</si>
  <si>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</si>
  <si>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</si>
  <si>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</si>
  <si>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</si>
  <si>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</si>
  <si>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</si>
  <si>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</si>
  <si>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</si>
  <si>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</si>
  <si>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</si>
  <si>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</si>
  <si>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</si>
  <si>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</si>
  <si>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</si>
  <si>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</si>
  <si>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</si>
  <si>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</si>
  <si>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</si>
  <si>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</si>
  <si>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</si>
  <si>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</si>
  <si>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</si>
  <si>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</si>
  <si>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</si>
  <si>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</si>
  <si>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</si>
  <si>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</si>
  <si>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</si>
  <si>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</si>
  <si>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</si>
  <si>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</si>
  <si>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</si>
  <si>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</si>
  <si>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</si>
  <si>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</si>
  <si>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</si>
  <si>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</si>
  <si>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</si>
  <si>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</si>
  <si>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</si>
  <si>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</si>
  <si>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</si>
  <si>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</si>
  <si>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</si>
  <si>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</si>
  <si>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</si>
  <si>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</si>
  <si>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</si>
  <si>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</si>
  <si>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</si>
  <si>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</si>
  <si>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</si>
  <si>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</si>
  <si>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</si>
  <si>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</si>
  <si>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</si>
  <si>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</si>
  <si>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</si>
  <si>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</si>
  <si>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</si>
  <si>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</si>
  <si>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</si>
  <si>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</si>
  <si>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</si>
  <si>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</si>
  <si>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</si>
  <si>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</si>
  <si>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</si>
  <si>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</si>
  <si>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</si>
  <si>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</si>
  <si>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</si>
  <si>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</si>
  <si>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</si>
  <si>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</si>
  <si>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</si>
  <si>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</si>
  <si>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</si>
  <si>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</si>
  <si>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</si>
  <si>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</si>
  <si>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</si>
  <si>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</si>
  <si>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</si>
  <si>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</si>
  <si>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</si>
  <si>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</si>
  <si>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</si>
  <si>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</si>
  <si>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</si>
  <si>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</si>
  <si>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</si>
  <si>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</si>
  <si>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</si>
  <si>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</si>
  <si>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</si>
  <si>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</si>
  <si>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</si>
  <si>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</si>
  <si>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</si>
  <si>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</si>
  <si>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</si>
  <si>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</si>
  <si>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</si>
  <si>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</si>
  <si>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</si>
  <si>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</si>
  <si>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</si>
  <si>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</si>
  <si>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</si>
  <si>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</si>
  <si>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</si>
  <si>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</si>
  <si>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</si>
  <si>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</si>
  <si>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</si>
  <si>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</si>
  <si>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</si>
  <si>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</si>
  <si>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</si>
  <si>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</si>
  <si>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</si>
  <si>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</si>
  <si>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</si>
  <si>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</si>
  <si>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</si>
  <si>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</si>
  <si>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</si>
  <si>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</si>
  <si>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</si>
  <si>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</si>
  <si>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</si>
  <si>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</si>
  <si>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</si>
  <si>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</si>
  <si>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</si>
  <si>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</si>
  <si>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</si>
  <si>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</si>
  <si>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</si>
  <si>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</si>
  <si>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</si>
  <si>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</si>
  <si>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</si>
  <si>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</si>
  <si>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</si>
  <si>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</si>
  <si>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</si>
  <si>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</si>
  <si>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</si>
  <si>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</si>
  <si>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</si>
  <si>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</si>
  <si>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</si>
  <si>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</si>
  <si>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</si>
  <si>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</si>
  <si>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</si>
  <si>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</si>
  <si>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</si>
  <si>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</si>
  <si>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</si>
  <si>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</si>
  <si>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</si>
  <si>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</si>
  <si>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</si>
  <si>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</si>
  <si>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</si>
  <si>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</si>
  <si>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</si>
  <si>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</si>
  <si>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</si>
  <si>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</si>
  <si>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</si>
  <si>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</si>
  <si>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</si>
  <si>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</si>
  <si>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</si>
  <si>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</si>
  <si>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</si>
  <si>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</si>
  <si>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</si>
  <si>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</si>
  <si>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</si>
  <si>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</si>
  <si>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</si>
  <si>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</si>
  <si>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</si>
  <si>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</si>
  <si>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</si>
  <si>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</si>
  <si>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</si>
  <si>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</si>
  <si>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</si>
  <si>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</si>
  <si>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</si>
  <si>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</si>
  <si>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</si>
  <si>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</si>
  <si>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</si>
  <si>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</si>
  <si>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</si>
  <si>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</si>
  <si>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</si>
  <si>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</si>
  <si>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</si>
  <si>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</si>
  <si>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</si>
  <si>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</si>
  <si>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</si>
  <si>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</si>
  <si>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</si>
  <si>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</si>
  <si>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</si>
  <si>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</si>
  <si>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</si>
  <si>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</si>
  <si>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</si>
  <si>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</si>
  <si>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</si>
  <si>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</si>
  <si>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</si>
  <si>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</si>
  <si>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</si>
  <si>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</si>
  <si>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</si>
  <si>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</si>
  <si>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</si>
  <si>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</si>
  <si>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</si>
  <si>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</si>
  <si>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</si>
  <si>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</si>
  <si>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</si>
  <si>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</si>
  <si>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</si>
  <si>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</si>
  <si>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</si>
  <si>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</si>
  <si>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</si>
  <si>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</si>
  <si>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</si>
  <si>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</si>
  <si>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</si>
  <si>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</si>
  <si>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</si>
  <si>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</si>
  <si>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</si>
  <si>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</si>
  <si>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</si>
  <si>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</si>
  <si>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</si>
  <si>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</si>
  <si>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</si>
  <si>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</si>
  <si>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</si>
  <si>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</si>
  <si>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</si>
  <si>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</si>
  <si>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</si>
  <si>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</si>
  <si>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</si>
  <si>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</si>
  <si>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</si>
  <si>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</si>
  <si>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</si>
  <si>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</si>
  <si>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</si>
  <si>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</si>
  <si>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</si>
  <si>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</si>
  <si>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</si>
  <si>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</si>
  <si>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</si>
  <si>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</si>
  <si>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</si>
  <si>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</si>
  <si>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</si>
  <si>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</si>
  <si>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</si>
  <si>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</si>
  <si>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</si>
  <si>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</si>
  <si>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</si>
  <si>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</si>
  <si>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</si>
  <si>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</si>
  <si>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</si>
  <si>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</si>
  <si>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</si>
  <si>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</si>
  <si>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</si>
  <si>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</si>
  <si>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</si>
  <si>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</si>
  <si>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</si>
  <si>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</si>
  <si>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</si>
  <si>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</si>
  <si>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</si>
  <si>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</si>
  <si>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</si>
  <si>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</si>
  <si>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</si>
  <si>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</si>
  <si>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</si>
  <si>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</si>
  <si>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</si>
  <si>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</si>
  <si>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</si>
  <si>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</si>
  <si>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</si>
  <si>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</si>
  <si>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</si>
  <si>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</si>
  <si>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</si>
  <si>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</si>
  <si>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</si>
  <si>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</si>
  <si>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</si>
  <si>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</si>
  <si>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</si>
  <si>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</si>
  <si>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</si>
  <si>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</si>
  <si>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</si>
  <si>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</si>
  <si>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</si>
  <si>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</si>
  <si>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</si>
  <si>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</si>
  <si>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</si>
  <si>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</si>
  <si>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</si>
  <si>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</si>
  <si>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</si>
  <si>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</si>
  <si>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</si>
  <si>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</si>
  <si>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</si>
  <si>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</si>
  <si>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</si>
  <si>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</si>
  <si>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</si>
  <si>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</si>
  <si>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</si>
  <si>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</si>
  <si>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</si>
  <si>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</si>
  <si>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</si>
  <si>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</si>
  <si>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</si>
  <si>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</si>
  <si>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</si>
  <si>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</si>
  <si>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</si>
  <si>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</si>
  <si>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</si>
  <si>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</si>
  <si>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</si>
  <si>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</si>
  <si>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</si>
  <si>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</si>
  <si>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</si>
  <si>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</si>
  <si>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</si>
  <si>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</si>
  <si>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</si>
  <si>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</si>
  <si>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</si>
  <si>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</si>
  <si>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</si>
  <si>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</si>
  <si>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</si>
  <si>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</si>
  <si>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</si>
  <si>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</si>
  <si>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</si>
  <si>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</si>
  <si>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</si>
  <si>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</si>
  <si>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</si>
  <si>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</si>
  <si>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</si>
  <si>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</si>
  <si>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</si>
  <si>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</si>
  <si>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</si>
  <si>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</si>
  <si>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</si>
  <si>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</si>
  <si>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</si>
  <si>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</si>
  <si>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</si>
  <si>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</si>
  <si>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</si>
  <si>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</si>
  <si>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</si>
  <si>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</si>
  <si>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</si>
  <si>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</si>
  <si>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</si>
  <si>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</si>
  <si>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</si>
  <si>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</si>
  <si>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</si>
  <si>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</si>
  <si>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</si>
  <si>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</si>
  <si>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</si>
  <si>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</si>
  <si>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</si>
  <si>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</si>
  <si>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</si>
  <si>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</si>
  <si>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</si>
  <si>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</si>
  <si>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</si>
  <si>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</si>
  <si>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</si>
  <si>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</si>
  <si>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</si>
  <si>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</si>
  <si>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</si>
  <si>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</si>
  <si>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</si>
  <si>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</si>
  <si>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</si>
  <si>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</si>
  <si>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</si>
  <si>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</si>
  <si>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</si>
  <si>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</si>
  <si>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</si>
  <si>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</si>
  <si>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</si>
  <si>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</si>
  <si>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</si>
  <si>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</si>
  <si>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</si>
  <si>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</si>
  <si>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</si>
  <si>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</si>
  <si>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</si>
  <si>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</si>
  <si>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</si>
  <si>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</si>
  <si>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</si>
  <si>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</si>
  <si>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</si>
  <si>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</si>
  <si>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</si>
  <si>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</si>
  <si>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</si>
  <si>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</si>
  <si>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</si>
  <si>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</si>
  <si>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</si>
  <si>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</si>
  <si>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</si>
  <si>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</si>
  <si>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</si>
  <si>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</si>
  <si>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</si>
  <si>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</si>
  <si>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</si>
  <si>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</si>
  <si>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</si>
  <si>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</si>
  <si>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</si>
  <si>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</si>
  <si>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</si>
  <si>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</si>
  <si>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</si>
  <si>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</si>
  <si>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</si>
  <si>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</si>
  <si>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</si>
  <si>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</si>
  <si>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</si>
  <si>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</si>
  <si>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</si>
  <si>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</si>
  <si>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</si>
  <si>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</si>
  <si>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</si>
  <si>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</si>
  <si>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</si>
  <si>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</si>
  <si>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</si>
  <si>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</si>
  <si>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</si>
  <si>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</si>
  <si>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</si>
  <si>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</si>
  <si>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</si>
  <si>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</si>
  <si>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</si>
  <si>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</si>
  <si>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</si>
  <si>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</si>
  <si>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</si>
  <si>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</si>
  <si>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</si>
  <si>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</si>
  <si>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</si>
  <si>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</si>
  <si>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</si>
  <si>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</si>
  <si>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</si>
  <si>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</si>
  <si>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</si>
  <si>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</si>
  <si>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</si>
  <si>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</si>
  <si>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</si>
  <si>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</si>
  <si>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</si>
  <si>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</si>
  <si>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</si>
  <si>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</si>
  <si>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</si>
  <si>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</si>
  <si>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</si>
  <si>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</si>
  <si>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</si>
  <si>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</si>
  <si>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</si>
  <si>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</si>
  <si>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</si>
  <si>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</si>
  <si>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</si>
  <si>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</si>
  <si>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</si>
  <si>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</si>
  <si>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</si>
  <si>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</si>
  <si>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</si>
  <si>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</si>
  <si>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</si>
  <si>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</si>
  <si>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</si>
  <si>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</si>
  <si>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</si>
  <si>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</si>
  <si>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</si>
  <si>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</si>
  <si>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</si>
  <si>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</si>
  <si>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</si>
  <si>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</si>
  <si>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</si>
  <si>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</si>
  <si>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</si>
  <si>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</si>
  <si>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</si>
  <si>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</si>
  <si>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</si>
  <si>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</si>
  <si>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</si>
  <si>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</si>
  <si>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</si>
  <si>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</si>
  <si>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</si>
  <si>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</si>
  <si>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</si>
  <si>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</si>
  <si>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</si>
  <si>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</si>
  <si>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</si>
  <si>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</si>
  <si>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</si>
  <si>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</si>
  <si>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</si>
  <si>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</si>
  <si>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</si>
  <si>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</si>
  <si>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</si>
  <si>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</si>
  <si>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</si>
  <si>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</si>
  <si>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</si>
  <si>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</si>
  <si>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</si>
  <si>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</si>
  <si>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</si>
  <si>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</si>
  <si>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</si>
  <si>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</si>
  <si>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</si>
  <si>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</si>
  <si>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</si>
  <si>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</si>
  <si>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</si>
  <si>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</si>
  <si>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</si>
  <si>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</si>
  <si>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</si>
  <si>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</si>
  <si>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</si>
  <si>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</si>
  <si>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</si>
  <si>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</si>
  <si>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</si>
  <si>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</si>
  <si>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</si>
  <si>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</si>
  <si>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</si>
  <si>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</si>
  <si>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</si>
  <si>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</si>
  <si>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</si>
  <si>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</si>
  <si>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</si>
  <si>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</si>
  <si>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</si>
  <si>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</si>
  <si>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</si>
  <si>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</si>
  <si>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</si>
  <si>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</si>
  <si>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</si>
  <si>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</si>
  <si>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</si>
  <si>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</si>
  <si>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</si>
  <si>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</si>
  <si>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</si>
  <si>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</si>
  <si>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</si>
  <si>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</si>
  <si>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</si>
  <si>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</si>
  <si>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</si>
  <si>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</si>
  <si>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</si>
  <si>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</si>
  <si>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</si>
  <si>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</si>
  <si>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</si>
  <si>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</si>
  <si>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</si>
  <si>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</si>
  <si>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</si>
  <si>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</si>
  <si>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</si>
  <si>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</si>
  <si>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</si>
  <si>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</si>
  <si>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</si>
  <si>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</si>
  <si>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</si>
  <si>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</si>
  <si>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</si>
  <si>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</si>
  <si>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</si>
  <si>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</si>
  <si>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</si>
  <si>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</si>
  <si>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</si>
  <si>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</si>
  <si>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</si>
  <si>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</si>
  <si>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</si>
  <si>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</si>
  <si>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</si>
  <si>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</si>
  <si>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</si>
  <si>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</si>
  <si>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</si>
  <si>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</si>
  <si>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</si>
  <si>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</si>
  <si>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</si>
  <si>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</si>
  <si>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</si>
  <si>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</si>
  <si>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</si>
  <si>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</si>
  <si>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</si>
  <si>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</si>
  <si>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</si>
  <si>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</si>
  <si>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</si>
  <si>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</si>
  <si>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</si>
  <si>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</si>
  <si>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</si>
  <si>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</si>
  <si>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</si>
  <si>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</si>
  <si>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</si>
  <si>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</si>
  <si>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</si>
  <si>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</si>
  <si>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</si>
  <si>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</si>
  <si>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</si>
  <si>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</si>
  <si>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</si>
  <si>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</si>
  <si>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</si>
  <si>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</si>
  <si>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</si>
  <si>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</si>
  <si>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</si>
  <si>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</si>
  <si>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</si>
  <si>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</si>
  <si>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</si>
  <si>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</si>
  <si>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</si>
  <si>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</si>
  <si>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</si>
  <si>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</si>
  <si>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</si>
  <si>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</si>
  <si>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</si>
  <si>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</si>
  <si>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</si>
  <si>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</si>
  <si>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</si>
  <si>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</si>
  <si>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</si>
  <si>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</si>
  <si>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</si>
  <si>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</si>
  <si>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</si>
  <si>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</si>
  <si>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</si>
  <si>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</si>
  <si>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</si>
  <si>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</si>
  <si>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</si>
  <si>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</si>
  <si>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</si>
  <si>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</si>
  <si>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</si>
  <si>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</si>
  <si>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</si>
  <si>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</si>
  <si>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</si>
  <si>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</si>
  <si>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</si>
  <si>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</si>
  <si>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</si>
  <si>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</si>
  <si>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</si>
  <si>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</si>
  <si>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</si>
  <si>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</si>
  <si>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</si>
  <si>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</si>
  <si>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</si>
  <si>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</si>
  <si>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</si>
  <si>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</si>
  <si>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</si>
  <si>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</si>
  <si>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</si>
  <si>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</si>
  <si>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</si>
  <si>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</si>
  <si>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</si>
  <si>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</si>
  <si>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</si>
  <si>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</si>
  <si>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</si>
  <si>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</si>
  <si>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</si>
  <si>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</si>
  <si>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</si>
  <si>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</si>
  <si>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</si>
  <si>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</si>
  <si>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</si>
  <si>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</si>
  <si>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</si>
  <si>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</si>
  <si>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</si>
  <si>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</si>
  <si>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</si>
  <si>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</si>
  <si>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</si>
  <si>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</si>
  <si>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</si>
  <si>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</si>
  <si>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</si>
  <si>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</si>
  <si>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</si>
  <si>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</si>
  <si>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</si>
  <si>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</si>
  <si>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</si>
  <si>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</si>
  <si>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</si>
  <si>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</si>
  <si>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</si>
  <si>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</si>
  <si>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</si>
  <si>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</si>
  <si>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</si>
  <si>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</si>
  <si>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</si>
  <si>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</si>
  <si>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</si>
  <si>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</si>
  <si>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</si>
  <si>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</si>
  <si>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</si>
  <si>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</si>
  <si>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</si>
  <si>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</si>
  <si>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</si>
  <si>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</si>
  <si>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</si>
  <si>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</si>
  <si>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</si>
  <si>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</si>
  <si>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</si>
  <si>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</si>
  <si>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</si>
  <si>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</si>
  <si>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</si>
  <si>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</si>
  <si>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</si>
  <si>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</si>
  <si>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</si>
  <si>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</si>
  <si>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</si>
  <si>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</si>
  <si>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</si>
  <si>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</si>
  <si>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</si>
  <si>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</si>
  <si>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</si>
  <si>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</si>
  <si>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</si>
  <si>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</si>
  <si>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</si>
  <si>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</si>
  <si>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</si>
  <si>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</si>
  <si>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</si>
  <si>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</si>
  <si>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</si>
  <si>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</si>
  <si>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</si>
  <si>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</si>
  <si>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</si>
  <si>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</si>
  <si>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</si>
  <si>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</si>
  <si>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</si>
  <si>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</si>
  <si>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</si>
  <si>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</si>
  <si>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</si>
  <si>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</si>
  <si>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</si>
  <si>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</si>
  <si>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</si>
  <si>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</si>
  <si>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</si>
  <si>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</si>
  <si>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</si>
  <si>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</si>
  <si>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</si>
  <si>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</si>
  <si>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</si>
  <si>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</si>
  <si>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</si>
  <si>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</si>
  <si>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</si>
  <si>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</si>
  <si>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</si>
  <si>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</si>
  <si>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</si>
  <si>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</si>
  <si>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</si>
  <si>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</si>
  <si>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</si>
  <si>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</si>
  <si>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</si>
  <si>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</si>
  <si>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</si>
  <si>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</si>
  <si>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</si>
  <si>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</si>
  <si>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</si>
  <si>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</si>
  <si>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</si>
  <si>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</si>
  <si>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</si>
  <si>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</si>
  <si>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</si>
  <si>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</si>
  <si>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</si>
  <si>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</si>
  <si>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</si>
  <si>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</si>
  <si>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</si>
  <si>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</si>
  <si>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</si>
  <si>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</si>
  <si>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</si>
  <si>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</si>
  <si>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</si>
  <si>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</si>
  <si>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</si>
  <si>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</si>
  <si>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</si>
  <si>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</si>
  <si>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</si>
  <si>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</si>
  <si>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</si>
  <si>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</si>
  <si>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</si>
  <si>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</si>
  <si>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</si>
  <si>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</si>
  <si>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</si>
  <si>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</si>
  <si>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</si>
  <si>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</si>
  <si>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</si>
  <si>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</si>
  <si>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</si>
  <si>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</si>
  <si>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</si>
  <si>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</si>
  <si>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</si>
  <si>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</si>
  <si>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</si>
  <si>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</si>
  <si>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</si>
  <si>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</si>
  <si>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</si>
  <si>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</si>
  <si>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</si>
  <si>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</si>
  <si>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</si>
  <si>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</si>
  <si>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</si>
  <si>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</si>
  <si>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</si>
  <si>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</si>
  <si>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</si>
  <si>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</si>
  <si>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</si>
  <si>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</si>
  <si>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</si>
  <si>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</si>
  <si>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</si>
  <si>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</si>
  <si>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</si>
  <si>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</si>
  <si>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</si>
  <si>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</si>
  <si>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</si>
  <si>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</si>
  <si>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</si>
  <si>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</si>
  <si>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</si>
  <si>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</si>
  <si>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</si>
  <si>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</si>
  <si>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</si>
  <si>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</si>
  <si>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</si>
  <si>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</si>
  <si>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</si>
  <si>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</si>
  <si>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</si>
  <si>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</si>
  <si>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</si>
  <si>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</si>
  <si>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</si>
  <si>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</si>
  <si>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</si>
  <si>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</si>
  <si>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</si>
  <si>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</si>
  <si>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</si>
  <si>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</si>
  <si>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</si>
  <si>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</si>
  <si>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</si>
  <si>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</si>
  <si>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</si>
  <si>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</si>
  <si>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</si>
  <si>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</si>
  <si>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</si>
  <si>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</si>
  <si>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</si>
  <si>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</si>
  <si>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</si>
  <si>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</si>
  <si>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</si>
  <si>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</si>
  <si>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</si>
  <si>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</si>
  <si>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</si>
  <si>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</si>
  <si>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</si>
  <si>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</si>
  <si>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</si>
  <si>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</si>
  <si>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</si>
  <si>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</si>
  <si>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</si>
  <si>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</si>
  <si>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</si>
  <si>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</si>
  <si>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</si>
  <si>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</si>
  <si>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</si>
  <si>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</si>
  <si>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</si>
  <si>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</si>
  <si>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</si>
  <si>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</si>
  <si>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</si>
  <si>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</si>
  <si>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</si>
  <si>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</si>
  <si>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</si>
  <si>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</si>
  <si>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</si>
  <si>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</si>
  <si>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</si>
  <si>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</si>
  <si>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</si>
  <si>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</si>
  <si>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</si>
  <si>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</si>
  <si>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</si>
  <si>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</si>
  <si>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</si>
  <si>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</si>
  <si>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</si>
  <si>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</si>
  <si>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</si>
  <si>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</si>
  <si>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</si>
  <si>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</si>
  <si>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</si>
  <si>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</si>
  <si>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</si>
  <si>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</si>
  <si>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</si>
  <si>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</si>
  <si>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</si>
  <si>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</si>
  <si>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</si>
  <si>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</si>
  <si>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</si>
  <si>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</si>
  <si>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</si>
  <si>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</si>
  <si>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</si>
  <si>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</si>
  <si>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</si>
  <si>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</si>
  <si>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</si>
  <si>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</si>
  <si>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</si>
  <si>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</si>
  <si>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</si>
  <si>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</si>
  <si>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</si>
  <si>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</si>
  <si>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</si>
  <si>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</si>
  <si>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</si>
  <si>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</si>
  <si>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</si>
  <si>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</si>
  <si>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</si>
  <si>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</si>
  <si>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</si>
  <si>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</si>
  <si>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</si>
  <si>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</si>
  <si>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</si>
  <si>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</si>
  <si>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</si>
  <si>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</si>
  <si>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</si>
  <si>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</si>
  <si>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</si>
  <si>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</si>
  <si>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</si>
  <si>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</si>
  <si>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</si>
  <si>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</si>
  <si>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</si>
  <si>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</si>
  <si>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</si>
  <si>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</si>
  <si>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</si>
  <si>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</si>
  <si>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</si>
  <si>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</si>
  <si>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</si>
  <si>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</si>
  <si>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</si>
  <si>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</si>
  <si>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</si>
  <si>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</si>
  <si>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</si>
  <si>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</si>
  <si>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</si>
  <si>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</si>
  <si>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</si>
  <si>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</si>
  <si>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</si>
  <si>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</si>
  <si>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</si>
  <si>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</si>
  <si>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</si>
  <si>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</si>
  <si>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</si>
  <si>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</si>
  <si>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</si>
  <si>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</si>
  <si>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</si>
  <si>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</si>
  <si>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</si>
  <si>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</si>
  <si>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</si>
  <si>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</si>
  <si>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</si>
  <si>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</si>
  <si>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</si>
  <si>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</si>
  <si>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</si>
  <si>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</si>
  <si>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</si>
  <si>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</si>
  <si>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</si>
  <si>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</si>
  <si>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</si>
  <si>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</si>
  <si>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</si>
  <si>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</si>
  <si>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</si>
  <si>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</si>
  <si>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</si>
  <si>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</si>
  <si>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</si>
  <si>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</si>
  <si>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</si>
  <si>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</si>
  <si>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</si>
  <si>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</si>
  <si>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</si>
  <si>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</si>
  <si>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</si>
  <si>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</si>
  <si>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</si>
  <si>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</si>
  <si>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</si>
  <si>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</si>
  <si>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</si>
  <si>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</si>
  <si>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</si>
  <si>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</si>
  <si>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</si>
  <si>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</si>
  <si>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</si>
  <si>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</si>
  <si>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</si>
  <si>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</si>
  <si>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</si>
  <si>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</si>
  <si>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</si>
  <si>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</si>
  <si>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</si>
  <si>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</si>
  <si>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</si>
  <si>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</si>
  <si>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</si>
  <si>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</si>
  <si>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</si>
  <si>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</si>
  <si>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</si>
  <si>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</si>
  <si>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</si>
  <si>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</si>
  <si>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</si>
  <si>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</si>
  <si>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</si>
  <si>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</si>
  <si>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</si>
  <si>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</si>
  <si>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</si>
  <si>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</si>
  <si>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</si>
  <si>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</si>
  <si>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</si>
  <si>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</si>
  <si>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</si>
  <si>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</si>
  <si>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</si>
  <si>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</si>
  <si>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</si>
  <si>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</si>
  <si>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</si>
  <si>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</si>
  <si>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</si>
  <si>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</si>
  <si>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</si>
  <si>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</si>
  <si>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</si>
  <si>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</si>
  <si>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</si>
  <si>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</si>
  <si>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</si>
  <si>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</si>
  <si>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</si>
  <si>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</si>
  <si>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</si>
  <si>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</si>
  <si>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</si>
  <si>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</si>
  <si>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</si>
  <si>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</si>
  <si>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</si>
  <si>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</si>
  <si>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</si>
  <si>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</si>
  <si>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</si>
  <si>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</si>
  <si>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</si>
  <si>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</si>
  <si>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</si>
  <si>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</si>
  <si>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</si>
  <si>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</si>
  <si>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</si>
  <si>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</si>
  <si>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</si>
  <si>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</si>
  <si>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</si>
  <si>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</si>
  <si>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</si>
  <si>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</si>
  <si>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</si>
  <si>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</si>
  <si>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</si>
  <si>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</si>
  <si>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</si>
  <si>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</si>
  <si>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</si>
  <si>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</si>
  <si>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</si>
  <si>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</si>
  <si>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</si>
  <si>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</si>
  <si>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</si>
  <si>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</si>
  <si>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</si>
  <si>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</si>
  <si>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</si>
  <si>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</si>
  <si>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</si>
  <si>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</si>
  <si>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</si>
  <si>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</si>
  <si>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</si>
  <si>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</si>
  <si>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</si>
  <si>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</si>
  <si>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</si>
  <si>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</si>
  <si>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</si>
  <si>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</si>
  <si>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</si>
  <si>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</si>
  <si>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</si>
  <si>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</si>
  <si>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</si>
  <si>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</si>
  <si>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</si>
  <si>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</si>
  <si>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</si>
  <si>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</si>
  <si>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</si>
  <si>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</si>
  <si>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</si>
  <si>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</si>
  <si>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</si>
  <si>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</si>
  <si>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</si>
  <si>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</si>
  <si>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</si>
  <si>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</si>
  <si>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</si>
  <si>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</si>
  <si>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</si>
  <si>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</si>
  <si>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</si>
  <si>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</si>
  <si>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</si>
  <si>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</si>
  <si>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</si>
  <si>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</si>
  <si>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</si>
  <si>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</si>
  <si>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</si>
  <si>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</si>
  <si>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</si>
  <si>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</si>
  <si>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</si>
  <si>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</si>
  <si>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</si>
  <si>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</si>
  <si>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</si>
  <si>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</si>
  <si>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</si>
  <si>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</si>
  <si>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</si>
  <si>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</si>
  <si>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</si>
  <si>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</si>
  <si>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</si>
  <si>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</si>
  <si>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</si>
  <si>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</si>
  <si>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</si>
  <si>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</si>
  <si>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</si>
  <si>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</si>
  <si>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</si>
  <si>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</si>
  <si>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</si>
  <si>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</si>
  <si>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</si>
  <si>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</si>
  <si>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</si>
  <si>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</si>
  <si>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</si>
  <si>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</si>
  <si>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</si>
  <si>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</si>
  <si>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</si>
  <si>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</si>
  <si>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</si>
  <si>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</si>
  <si>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</si>
  <si>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</si>
  <si>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</si>
  <si>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</si>
  <si>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</si>
  <si>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</si>
  <si>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</si>
  <si>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</si>
  <si>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</si>
  <si>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</si>
  <si>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</si>
  <si>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</si>
  <si>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</si>
  <si>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</si>
  <si>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</si>
  <si>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</si>
  <si>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</si>
  <si>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</si>
  <si>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</si>
  <si>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</si>
  <si>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</si>
  <si>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</si>
  <si>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</si>
  <si>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</si>
  <si>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</si>
  <si>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</si>
  <si>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</si>
  <si>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</si>
  <si>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</si>
  <si>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</si>
  <si>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</si>
  <si>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</si>
  <si>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</si>
  <si>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</si>
  <si>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</si>
  <si>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</si>
  <si>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</si>
  <si>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</si>
  <si>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</si>
  <si>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</si>
  <si>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</si>
  <si>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</si>
  <si>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</si>
  <si>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</si>
  <si>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</si>
  <si>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</si>
  <si>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</si>
  <si>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</si>
  <si>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</si>
  <si>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</si>
  <si>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</si>
  <si>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</si>
  <si>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</si>
  <si>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</si>
  <si>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</si>
  <si>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</si>
  <si>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</si>
  <si>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</si>
  <si>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</si>
  <si>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</si>
  <si>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</si>
  <si>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</si>
  <si>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</si>
  <si>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</si>
  <si>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</si>
  <si>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</si>
  <si>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</si>
  <si>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</si>
  <si>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</si>
  <si>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</si>
  <si>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</si>
  <si>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</si>
  <si>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</si>
  <si>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</si>
  <si>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</si>
  <si>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</si>
  <si>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</si>
  <si>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</si>
  <si>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</si>
  <si>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</si>
  <si>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</si>
  <si>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</si>
  <si>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</si>
  <si>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</si>
  <si>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</si>
  <si>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</si>
  <si>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</si>
  <si>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</si>
  <si>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</si>
  <si>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</si>
  <si>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</si>
  <si>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</si>
  <si>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</si>
  <si>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</si>
  <si>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</si>
  <si>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</si>
  <si>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</si>
  <si>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</si>
  <si>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</si>
  <si>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</si>
  <si>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</si>
  <si>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</si>
  <si>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</si>
  <si>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</si>
  <si>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</si>
  <si>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</si>
  <si>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</si>
  <si>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</si>
  <si>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</si>
  <si>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</si>
  <si>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</si>
  <si>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</si>
  <si>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</si>
  <si>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</si>
  <si>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</si>
  <si>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</si>
  <si>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</si>
  <si>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</si>
  <si>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</si>
  <si>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</si>
  <si>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</si>
  <si>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</si>
  <si>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</si>
  <si>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</si>
  <si>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</si>
  <si>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</si>
  <si>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</si>
  <si>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</si>
  <si>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</si>
  <si>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</si>
  <si>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</si>
  <si>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</si>
  <si>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</si>
  <si>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</si>
  <si>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</si>
  <si>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</si>
  <si>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</si>
  <si>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</si>
  <si>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</si>
  <si>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</si>
  <si>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</si>
  <si>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</si>
  <si>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</si>
  <si>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</si>
  <si>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</si>
  <si>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</si>
  <si>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</si>
  <si>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</si>
  <si>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</si>
  <si>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</si>
  <si>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</si>
  <si>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</si>
  <si>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</si>
  <si>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</si>
  <si>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</si>
  <si>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</si>
  <si>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</si>
  <si>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</si>
  <si>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</si>
  <si>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</si>
  <si>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</si>
  <si>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</si>
  <si>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</si>
  <si>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</si>
  <si>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</si>
  <si>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</si>
  <si>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</si>
  <si>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</si>
  <si>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</si>
  <si>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</si>
  <si>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</si>
  <si>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</si>
  <si>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</si>
  <si>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</si>
  <si>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</si>
  <si>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</si>
  <si>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</si>
  <si>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</si>
  <si>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</si>
  <si>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</si>
  <si>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</si>
  <si>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</si>
  <si>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</si>
  <si>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</si>
  <si>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</si>
  <si>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</si>
  <si>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</si>
  <si>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</si>
  <si>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</si>
  <si>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</si>
  <si>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</si>
  <si>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</si>
  <si>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</si>
  <si>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</si>
  <si>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</si>
  <si>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</si>
  <si>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</si>
  <si>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</si>
  <si>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</si>
  <si>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</si>
  <si>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</si>
  <si>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</si>
  <si>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</si>
  <si>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</si>
  <si>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</si>
  <si>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</si>
  <si>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</si>
  <si>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</si>
  <si>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</si>
  <si>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</si>
  <si>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</si>
  <si>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</si>
  <si>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</si>
  <si>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</si>
  <si>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</si>
  <si>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</si>
  <si>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</si>
  <si>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</si>
  <si>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</si>
  <si>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</si>
  <si>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</si>
  <si>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</si>
  <si>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</si>
  <si>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</si>
  <si>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</si>
  <si>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</si>
  <si>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</si>
  <si>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</si>
  <si>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</si>
  <si>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</si>
  <si>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</si>
  <si>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</si>
  <si>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</si>
  <si>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</si>
  <si>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</si>
  <si>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</si>
  <si>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</si>
  <si>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</si>
  <si>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</si>
  <si>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</si>
  <si>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</si>
  <si>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</si>
  <si>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</si>
  <si>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</si>
  <si>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</si>
  <si>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</si>
  <si>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</si>
  <si>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</si>
  <si>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</si>
  <si>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</si>
  <si>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</si>
  <si>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</si>
  <si>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</si>
  <si>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</si>
  <si>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</si>
  <si>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</si>
  <si>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</si>
  <si>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</si>
  <si>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</si>
  <si>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</si>
  <si>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</si>
  <si>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</si>
  <si>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</si>
  <si>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</si>
  <si>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</si>
  <si>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</si>
  <si>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</si>
  <si>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</si>
  <si>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</si>
  <si>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</si>
  <si>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</si>
  <si>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</si>
  <si>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</si>
  <si>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</si>
  <si>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</si>
  <si>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</si>
  <si>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</si>
  <si>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</si>
  <si>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</si>
  <si>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</si>
  <si>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</si>
  <si>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</si>
  <si>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</si>
  <si>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</si>
  <si>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</si>
  <si>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</si>
  <si>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</si>
  <si>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</si>
  <si>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</si>
  <si>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</si>
  <si>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</si>
  <si>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</si>
  <si>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</si>
  <si>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</si>
  <si>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</si>
  <si>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</si>
  <si>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</si>
  <si>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</si>
  <si>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</si>
  <si>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</si>
  <si>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</si>
  <si>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</si>
  <si>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</si>
  <si>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</si>
  <si>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</si>
  <si>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</si>
  <si>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</si>
  <si>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</si>
  <si>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</si>
  <si>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</si>
  <si>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</si>
  <si>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</si>
  <si>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</si>
  <si>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</si>
  <si>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</si>
  <si>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</si>
  <si>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</si>
  <si>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</si>
  <si>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</si>
  <si>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</si>
  <si>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</si>
  <si>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</si>
  <si>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</si>
  <si>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</si>
  <si>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</si>
  <si>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</si>
  <si>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</si>
  <si>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</si>
  <si>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</si>
  <si>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</si>
  <si>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</si>
  <si>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</si>
  <si>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</si>
  <si>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</si>
  <si>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</si>
  <si>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</si>
  <si>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</si>
  <si>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</si>
  <si>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</si>
  <si>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</si>
  <si>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</si>
  <si>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</si>
  <si>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</si>
  <si>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</si>
  <si>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</si>
  <si>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</si>
  <si>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</si>
  <si>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</si>
  <si>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</si>
  <si>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</si>
  <si>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</si>
  <si>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</si>
  <si>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</si>
  <si>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</si>
  <si>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</si>
  <si>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</si>
  <si>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</si>
  <si>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</si>
  <si>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</si>
  <si>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</si>
  <si>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</si>
  <si>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</si>
  <si>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</si>
  <si>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</si>
  <si>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</si>
  <si>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</si>
  <si>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</si>
  <si>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</si>
  <si>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</si>
  <si>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</si>
  <si>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</si>
  <si>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</si>
  <si>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</si>
  <si>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</si>
  <si>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</si>
  <si>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</si>
  <si>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</si>
  <si>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</si>
  <si>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</si>
  <si>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</si>
  <si>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</si>
  <si>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</si>
  <si>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</si>
  <si>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</si>
  <si>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</si>
  <si>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</si>
  <si>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</si>
  <si>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</si>
  <si>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</si>
  <si>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</si>
  <si>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</si>
  <si>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</si>
  <si>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</si>
  <si>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</si>
  <si>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</si>
  <si>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</si>
  <si>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</si>
  <si>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</si>
  <si>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</si>
  <si>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</si>
  <si>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</si>
  <si>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</si>
  <si>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</si>
  <si>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</si>
  <si>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</si>
  <si>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</si>
  <si>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</si>
  <si>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</si>
  <si>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</si>
  <si>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</si>
  <si>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</si>
  <si>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</si>
  <si>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</si>
  <si>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</si>
  <si>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</si>
  <si>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</si>
  <si>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</si>
  <si>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</si>
  <si>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</si>
  <si>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</si>
  <si>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</si>
  <si>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</si>
  <si>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</si>
  <si>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</si>
  <si>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</si>
  <si>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</si>
  <si>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</si>
  <si>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</si>
  <si>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</si>
  <si>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</si>
  <si>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</si>
  <si>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</si>
  <si>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</si>
  <si>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</si>
  <si>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</si>
  <si>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</si>
  <si>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</si>
  <si>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</si>
  <si>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</si>
  <si>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</si>
  <si>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</si>
  <si>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</si>
  <si>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</si>
  <si>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</si>
  <si>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</si>
  <si>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</si>
  <si>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</si>
  <si>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</si>
  <si>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</si>
  <si>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</si>
  <si>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</si>
  <si>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</si>
  <si>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</si>
  <si>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</si>
  <si>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</si>
  <si>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</si>
  <si>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</si>
  <si>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</si>
  <si>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</si>
  <si>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</si>
  <si>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</si>
  <si>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</si>
  <si>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</si>
  <si>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</si>
  <si>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</si>
  <si>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</si>
  <si>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</si>
  <si>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</si>
  <si>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</si>
  <si>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</si>
  <si>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</si>
  <si>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</si>
  <si>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</si>
  <si>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</si>
  <si>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</si>
  <si>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</si>
  <si>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</si>
  <si>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</si>
  <si>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</si>
  <si>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</si>
  <si>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</si>
  <si>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</si>
  <si>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</si>
  <si>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</si>
  <si>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</si>
  <si>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</si>
  <si>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</si>
  <si>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</si>
  <si>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</si>
  <si>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</si>
  <si>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</si>
  <si>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</si>
  <si>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</si>
  <si>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</si>
  <si>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</si>
  <si>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</si>
  <si>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</si>
  <si>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</si>
  <si>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</si>
  <si>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</si>
  <si>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</si>
  <si>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</si>
  <si>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</si>
  <si>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</si>
  <si>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</si>
  <si>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</si>
  <si>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</si>
  <si>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</si>
  <si>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</si>
  <si>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</si>
  <si>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</si>
  <si>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</si>
  <si>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</si>
  <si>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</si>
  <si>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</si>
  <si>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</si>
  <si>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</si>
  <si>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</si>
  <si>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</si>
  <si>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</si>
  <si>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</si>
  <si>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</si>
  <si>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</si>
  <si>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</si>
  <si>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</si>
  <si>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</si>
  <si>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</si>
  <si>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</si>
  <si>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</si>
  <si>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</si>
  <si>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</si>
  <si>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</si>
  <si>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</si>
  <si>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</si>
  <si>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</si>
  <si>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</si>
  <si>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</si>
  <si>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</si>
  <si>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</si>
  <si>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</si>
  <si>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</si>
  <si>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</si>
  <si>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</si>
  <si>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</si>
  <si>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</si>
  <si>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</si>
  <si>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</si>
  <si>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</si>
  <si>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</si>
  <si>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</si>
  <si>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</si>
  <si>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</si>
  <si>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</si>
  <si>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</si>
  <si>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</si>
  <si>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</si>
  <si>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</si>
  <si>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</si>
  <si>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</si>
  <si>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</si>
  <si>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</si>
  <si>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</si>
  <si>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</si>
  <si>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</si>
  <si>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</si>
  <si>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</si>
  <si>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</si>
  <si>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</si>
  <si>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</si>
  <si>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</si>
  <si>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</si>
  <si>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</si>
  <si>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</si>
  <si>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</si>
  <si>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</si>
  <si>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</si>
  <si>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</si>
  <si>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</si>
  <si>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</si>
  <si>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</si>
  <si>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</si>
  <si>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</si>
  <si>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</si>
  <si>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</si>
  <si>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</si>
  <si>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</si>
  <si>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</si>
  <si>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</si>
  <si>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</si>
  <si>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</si>
  <si>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</si>
  <si>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</si>
  <si>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</si>
  <si>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</si>
  <si>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</si>
  <si>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</si>
  <si>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</si>
  <si>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</si>
  <si>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</si>
  <si>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</si>
  <si>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</si>
  <si>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</si>
  <si>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</si>
  <si>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</si>
  <si>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</si>
  <si>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</si>
  <si>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</si>
  <si>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</si>
  <si>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</si>
  <si>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</si>
  <si>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</si>
  <si>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</si>
  <si>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</si>
  <si>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</si>
  <si>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</si>
  <si>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</si>
  <si>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</si>
  <si>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</si>
  <si>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</si>
  <si>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</si>
  <si>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</si>
  <si>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</si>
  <si>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</si>
  <si>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</si>
  <si>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</si>
  <si>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</si>
  <si>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</si>
  <si>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</si>
  <si>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</si>
  <si>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</si>
  <si>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</si>
  <si>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</si>
  <si>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</si>
  <si>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</si>
  <si>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</si>
  <si>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</si>
  <si>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</si>
  <si>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</si>
  <si>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</si>
  <si>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</si>
  <si>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</si>
  <si>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</si>
  <si>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</si>
  <si>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</si>
  <si>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</si>
  <si>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</si>
  <si>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</si>
  <si>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</si>
  <si>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</si>
  <si>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</si>
  <si>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</si>
  <si>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</si>
  <si>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</si>
  <si>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</si>
  <si>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</si>
  <si>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</si>
  <si>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</si>
  <si>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</si>
  <si>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</si>
  <si>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</si>
  <si>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</si>
  <si>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</si>
  <si>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</si>
  <si>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</si>
  <si>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</si>
  <si>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</si>
  <si>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</si>
  <si>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</si>
  <si>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</si>
  <si>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</si>
  <si>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</si>
  <si>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</si>
  <si>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</si>
  <si>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</si>
  <si>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</si>
  <si>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</si>
  <si>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</si>
  <si>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</si>
  <si>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</si>
  <si>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</si>
  <si>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</si>
  <si>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</si>
  <si>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</si>
  <si>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</si>
  <si>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</si>
  <si>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</si>
  <si>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</si>
  <si>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</si>
  <si>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</si>
  <si>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</si>
  <si>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</si>
  <si>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</si>
  <si>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</si>
  <si>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</si>
  <si>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</si>
  <si>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</si>
  <si>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</si>
  <si>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</si>
  <si>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</si>
  <si>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</si>
  <si>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</si>
  <si>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</si>
  <si>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</si>
  <si>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</si>
  <si>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</si>
  <si>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</si>
  <si>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</si>
  <si>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</si>
  <si>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</si>
  <si>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</si>
  <si>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</si>
  <si>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</si>
  <si>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</si>
  <si>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</si>
  <si>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</si>
  <si>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</si>
  <si>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</si>
  <si>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</si>
  <si>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</si>
  <si>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</si>
  <si>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</si>
  <si>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</si>
  <si>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</si>
  <si>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</si>
  <si>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</si>
  <si>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</si>
  <si>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</si>
  <si>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</si>
  <si>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</si>
  <si>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</si>
  <si>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</si>
  <si>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</si>
  <si>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</si>
  <si>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</si>
  <si>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</si>
  <si>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</si>
  <si>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</si>
  <si>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</si>
  <si>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</si>
  <si>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</si>
  <si>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</si>
  <si>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</si>
  <si>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</si>
  <si>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</si>
  <si>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</si>
  <si>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</si>
  <si>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</si>
  <si>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</si>
  <si>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</si>
  <si>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</si>
  <si>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</si>
  <si>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</si>
  <si>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</si>
  <si>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</si>
  <si>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</si>
  <si>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</si>
  <si>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</si>
  <si>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</si>
  <si>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</si>
  <si>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</si>
  <si>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</si>
  <si>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</si>
  <si>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</si>
  <si>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</si>
  <si>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</si>
  <si>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</si>
  <si>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</si>
  <si>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</si>
  <si>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</si>
  <si>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</si>
  <si>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</si>
  <si>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</si>
  <si>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</si>
  <si>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</si>
  <si>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</si>
  <si>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</si>
  <si>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</si>
  <si>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</si>
  <si>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</si>
  <si>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</si>
  <si>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</si>
  <si>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</si>
  <si>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</si>
  <si>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</si>
  <si>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</si>
  <si>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</si>
  <si>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</si>
  <si>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</si>
  <si>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</si>
  <si>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</si>
  <si>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</si>
  <si>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</si>
  <si>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</si>
  <si>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</si>
  <si>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</si>
  <si>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</si>
  <si>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</si>
  <si>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</si>
  <si>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</si>
  <si>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</si>
  <si>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</si>
  <si>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</si>
  <si>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</si>
  <si>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</si>
  <si>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</si>
  <si>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</si>
  <si>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</si>
  <si>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</si>
  <si>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</si>
  <si>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</si>
  <si>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</si>
  <si>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</si>
  <si>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</si>
  <si>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</si>
  <si>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</si>
  <si>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</si>
  <si>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</si>
  <si>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</si>
  <si>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</si>
  <si>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</si>
  <si>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</si>
  <si>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</si>
  <si>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</si>
  <si>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</si>
  <si>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</si>
  <si>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</si>
  <si>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</si>
  <si>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</si>
  <si>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</si>
  <si>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</si>
  <si>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</si>
  <si>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</si>
  <si>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</si>
  <si>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</si>
  <si>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</si>
  <si>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</si>
  <si>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</si>
  <si>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</si>
  <si>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</si>
  <si>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</si>
  <si>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</si>
  <si>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</si>
  <si>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</si>
  <si>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</si>
  <si>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</si>
  <si>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</si>
  <si>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</si>
  <si>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</si>
  <si>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</si>
  <si>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</si>
  <si>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</si>
  <si>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</si>
  <si>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</si>
  <si>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</si>
  <si>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</si>
  <si>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</si>
  <si>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</si>
  <si>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</si>
  <si>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</si>
  <si>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</si>
  <si>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</si>
  <si>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</si>
  <si>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</si>
  <si>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</si>
  <si>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</si>
  <si>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</si>
  <si>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</si>
  <si>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</si>
  <si>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</si>
  <si>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</si>
  <si>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</si>
  <si>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</si>
  <si>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</si>
  <si>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</si>
  <si>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</si>
  <si>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</si>
  <si>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</si>
  <si>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</si>
  <si>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</si>
  <si>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</si>
  <si>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</si>
  <si>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</si>
  <si>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</si>
  <si>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</si>
  <si>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</si>
  <si>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</si>
  <si>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</si>
  <si>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</si>
  <si>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</si>
  <si>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</si>
  <si>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</si>
  <si>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</si>
  <si>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</si>
  <si>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</si>
  <si>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</si>
  <si>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</si>
  <si>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</si>
  <si>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</si>
  <si>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</si>
  <si>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</si>
  <si>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</si>
  <si>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</si>
  <si>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</si>
  <si>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</si>
  <si>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</si>
  <si>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</si>
  <si>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</si>
  <si>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</si>
  <si>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</si>
  <si>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</si>
  <si>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</si>
  <si>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</si>
  <si>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</si>
  <si>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</si>
  <si>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</si>
  <si>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</si>
  <si>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</si>
  <si>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</si>
  <si>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</si>
  <si>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</si>
  <si>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</si>
  <si>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</si>
  <si>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</si>
  <si>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</si>
  <si>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</si>
  <si>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</si>
  <si>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</si>
  <si>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</si>
  <si>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</si>
  <si>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</si>
  <si>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</si>
  <si>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</si>
  <si>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</si>
  <si>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</si>
  <si>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</si>
  <si>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</si>
  <si>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</si>
  <si>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</si>
  <si>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</si>
  <si>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</si>
  <si>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</si>
  <si>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</si>
  <si>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</si>
  <si>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</si>
  <si>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</si>
  <si>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</si>
  <si>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</si>
  <si>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</si>
  <si>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</si>
  <si>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</si>
  <si>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</si>
  <si>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</si>
  <si>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</si>
  <si>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</si>
  <si>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</si>
  <si>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</si>
  <si>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</si>
  <si>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</si>
  <si>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</si>
  <si>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</si>
  <si>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</si>
  <si>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</si>
  <si>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</si>
  <si>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</si>
  <si>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</si>
  <si>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</si>
  <si>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</si>
  <si>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</si>
  <si>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</si>
  <si>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</si>
  <si>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</si>
  <si>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</si>
  <si>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</si>
  <si>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</si>
  <si>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</si>
  <si>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</si>
  <si>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</si>
  <si>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</si>
  <si>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</si>
  <si>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</si>
  <si>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</si>
  <si>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</si>
  <si>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</si>
  <si>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</si>
  <si>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</si>
  <si>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</si>
  <si>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</si>
  <si>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</si>
  <si>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</si>
  <si>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</si>
  <si>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</si>
  <si>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</si>
  <si>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</si>
  <si>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</si>
  <si>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</si>
  <si>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</si>
  <si>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</si>
  <si>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</si>
  <si>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</si>
  <si>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</si>
  <si>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</si>
  <si>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</si>
  <si>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</si>
  <si>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</si>
  <si>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</si>
  <si>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</si>
  <si>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</si>
  <si>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</si>
  <si>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</si>
  <si>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</si>
  <si>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</si>
  <si>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</si>
  <si>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</si>
  <si>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</si>
  <si>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</si>
  <si>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</si>
  <si>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</si>
  <si>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</si>
  <si>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</si>
  <si>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</si>
  <si>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</si>
  <si>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</si>
  <si>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</si>
  <si>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</si>
  <si>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</si>
  <si>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</si>
  <si>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</si>
  <si>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</si>
  <si>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</si>
  <si>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</si>
  <si>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</si>
  <si>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</si>
  <si>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</si>
  <si>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</si>
  <si>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</si>
  <si>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</si>
  <si>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</si>
  <si>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</si>
  <si>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</si>
  <si>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</si>
  <si>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</si>
  <si>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</si>
  <si>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</si>
  <si>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</si>
  <si>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</si>
  <si>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</si>
  <si>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</si>
  <si>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</si>
  <si>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</si>
  <si>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</si>
  <si>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</si>
  <si>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</si>
  <si>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</si>
  <si>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</si>
  <si>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</si>
  <si>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</si>
  <si>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</si>
  <si>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</si>
  <si>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</si>
  <si>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</si>
  <si>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</si>
  <si>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</si>
  <si>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</si>
  <si>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</si>
  <si>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</si>
  <si>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</si>
  <si>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</si>
  <si>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</si>
  <si>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</si>
  <si>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</si>
  <si>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</si>
  <si>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</si>
  <si>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</si>
  <si>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</si>
  <si>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</si>
  <si>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</si>
  <si>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</si>
  <si>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</si>
  <si>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</si>
  <si>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</si>
  <si>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</si>
  <si>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</si>
  <si>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</si>
  <si>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</si>
  <si>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</si>
  <si>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</si>
  <si>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</si>
  <si>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</si>
  <si>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</si>
  <si>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</si>
  <si>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</si>
  <si>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</si>
  <si>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</si>
  <si>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</si>
  <si>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</si>
  <si>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</si>
  <si>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</si>
  <si>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</si>
  <si>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</si>
  <si>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</si>
  <si>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</si>
  <si>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</si>
  <si>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</si>
  <si>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</si>
  <si>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</si>
  <si>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</si>
  <si>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</si>
  <si>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</si>
  <si>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</si>
  <si>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</si>
  <si>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</si>
  <si>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</si>
  <si>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</si>
  <si>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</si>
  <si>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</si>
  <si>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</si>
  <si>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</si>
  <si>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</si>
  <si>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</si>
  <si>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</si>
  <si>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</si>
  <si>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</si>
  <si>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</si>
  <si>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</si>
  <si>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</si>
  <si>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</si>
  <si>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</si>
  <si>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</si>
  <si>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</si>
  <si>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</si>
  <si>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</si>
  <si>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</si>
  <si>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</si>
  <si>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</si>
  <si>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</si>
  <si>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</si>
  <si>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</si>
  <si>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</si>
  <si>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</si>
  <si>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</si>
  <si>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</si>
  <si>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</si>
  <si>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</si>
  <si>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</si>
  <si>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</si>
  <si>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</si>
  <si>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</si>
  <si>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</si>
  <si>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</si>
  <si>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</si>
  <si>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</si>
  <si>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</si>
  <si>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</si>
  <si>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</si>
  <si>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</si>
  <si>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</si>
  <si>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</si>
  <si>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</si>
  <si>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</si>
  <si>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</si>
  <si>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</si>
  <si>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</si>
  <si>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</si>
  <si>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</si>
  <si>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</si>
  <si>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</si>
  <si>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</si>
  <si>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</si>
  <si>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</si>
  <si>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</si>
  <si>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</si>
  <si>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</si>
  <si>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</si>
  <si>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</si>
  <si>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</si>
  <si>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</si>
  <si>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</si>
  <si>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</si>
  <si>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</si>
  <si>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</si>
  <si>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</si>
  <si>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</si>
  <si>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</si>
  <si>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</si>
  <si>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</si>
  <si>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</si>
  <si>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</si>
  <si>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</si>
  <si>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</si>
  <si>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</si>
  <si>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</si>
  <si>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</si>
  <si>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</si>
  <si>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</si>
  <si>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</si>
  <si>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</si>
  <si>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</si>
  <si>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</si>
  <si>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</si>
  <si>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</si>
  <si>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</si>
  <si>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</si>
  <si>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</si>
  <si>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</si>
  <si>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</si>
  <si>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</si>
  <si>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</si>
  <si>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</si>
  <si>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</si>
  <si>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</si>
  <si>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</si>
  <si>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</si>
  <si>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</si>
  <si>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</si>
  <si>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</si>
  <si>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</si>
  <si>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</si>
  <si>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</si>
  <si>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</si>
  <si>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</si>
  <si>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</si>
  <si>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</si>
  <si>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</si>
  <si>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</si>
  <si>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</si>
  <si>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</si>
  <si>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</si>
  <si>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</si>
  <si>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</si>
  <si>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</si>
  <si>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</si>
  <si>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</si>
  <si>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</si>
  <si>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</si>
  <si>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</si>
  <si>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</si>
  <si>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</si>
  <si>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</si>
  <si>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</si>
  <si>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</si>
  <si>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</si>
  <si>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</si>
  <si>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</si>
  <si>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</si>
  <si>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</si>
  <si>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</si>
  <si>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</si>
  <si>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</si>
  <si>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</si>
  <si>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</si>
  <si>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</si>
  <si>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</si>
  <si>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</si>
  <si>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</si>
  <si>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</si>
  <si>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</si>
  <si>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</si>
  <si>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</si>
  <si>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</si>
  <si>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</si>
  <si>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</si>
  <si>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</si>
  <si>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</si>
  <si>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</si>
  <si>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</si>
  <si>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</si>
  <si>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</si>
  <si>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</si>
  <si>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</si>
  <si>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</si>
  <si>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</si>
  <si>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</si>
  <si>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</si>
  <si>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</si>
  <si>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</si>
  <si>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</si>
  <si>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</si>
  <si>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</si>
  <si>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</si>
  <si>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</si>
  <si>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</si>
  <si>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</si>
  <si>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</si>
  <si>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</si>
  <si>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</si>
  <si>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</si>
  <si>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</si>
  <si>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</si>
  <si>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</si>
  <si>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</si>
  <si>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</si>
  <si>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</si>
  <si>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</si>
  <si>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</si>
  <si>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</si>
  <si>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</si>
  <si>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</si>
  <si>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</si>
  <si>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</si>
  <si>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</si>
  <si>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</si>
  <si>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</si>
  <si>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</si>
  <si>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</si>
  <si>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</si>
  <si>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</si>
  <si>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</si>
  <si>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</si>
  <si>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</si>
  <si>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</si>
  <si>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</si>
  <si>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</si>
  <si>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</si>
  <si>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</si>
  <si>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</si>
  <si>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</si>
  <si>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</si>
  <si>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</si>
  <si>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</si>
  <si>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</si>
  <si>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</si>
  <si>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</si>
  <si>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</si>
  <si>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</si>
  <si>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</si>
  <si>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</si>
  <si>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</si>
  <si>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</si>
  <si>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</si>
  <si>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</si>
  <si>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</si>
  <si>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</si>
  <si>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</si>
  <si>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</si>
  <si>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</si>
  <si>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</si>
  <si>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</si>
  <si>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</si>
  <si>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</si>
  <si>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</si>
  <si>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</si>
  <si>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</si>
  <si>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</si>
  <si>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</si>
  <si>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</si>
  <si>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</si>
  <si>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</si>
  <si>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</si>
  <si>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</si>
  <si>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</si>
  <si>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</si>
  <si>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</si>
  <si>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</si>
  <si>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</si>
  <si>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</si>
  <si>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</si>
  <si>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</si>
  <si>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</si>
  <si>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</si>
  <si>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</si>
  <si>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</si>
  <si>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</si>
  <si>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</si>
  <si>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</si>
  <si>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</si>
  <si>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</si>
  <si>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</si>
  <si>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</si>
  <si>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</si>
  <si>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</si>
  <si>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</si>
  <si>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</si>
  <si>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</si>
  <si>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</si>
  <si>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</si>
  <si>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</si>
  <si>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</si>
  <si>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</si>
  <si>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</si>
  <si>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</si>
  <si>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</si>
  <si>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</si>
  <si>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</si>
  <si>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</si>
  <si>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</si>
  <si>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</si>
  <si>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</si>
  <si>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</si>
  <si>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</si>
  <si>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</si>
  <si>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</si>
  <si>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</si>
  <si>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</si>
  <si>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</si>
  <si>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</si>
  <si>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</si>
  <si>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</si>
  <si>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</si>
  <si>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</si>
  <si>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</si>
  <si>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</si>
  <si>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</si>
  <si>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</si>
  <si>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</si>
  <si>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</si>
  <si>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</si>
  <si>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</si>
  <si>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</si>
  <si>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</si>
  <si>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</si>
  <si>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</si>
  <si>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</si>
  <si>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</si>
  <si>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</si>
  <si>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</si>
  <si>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</si>
  <si>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</si>
  <si>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</si>
  <si>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</si>
  <si>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</si>
  <si>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</si>
  <si>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</si>
  <si>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</si>
  <si>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</si>
  <si>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</si>
  <si>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</si>
  <si>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</si>
  <si>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</si>
  <si>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</si>
  <si>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</si>
  <si>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</si>
  <si>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</si>
  <si>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</si>
  <si>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</si>
  <si>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</si>
  <si>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</si>
  <si>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</si>
  <si>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</si>
  <si>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</si>
  <si>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</si>
  <si>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</si>
  <si>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</si>
  <si>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</si>
  <si>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</si>
  <si>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</si>
  <si>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</si>
  <si>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</si>
  <si>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</si>
  <si>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</si>
  <si>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</si>
  <si>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</si>
  <si>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</si>
  <si>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</si>
  <si>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</si>
  <si>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</si>
  <si>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</si>
  <si>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</si>
  <si>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</si>
  <si>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</si>
  <si>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</si>
  <si>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</si>
  <si>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</si>
  <si>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</si>
  <si>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</si>
  <si>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</si>
  <si>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</si>
  <si>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</si>
  <si>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</si>
  <si>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</si>
  <si>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</si>
  <si>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</si>
  <si>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</si>
  <si>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</si>
  <si>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</si>
  <si>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</si>
  <si>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</si>
  <si>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</si>
  <si>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</si>
  <si>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</si>
  <si>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</si>
  <si>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</si>
  <si>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</si>
  <si>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</si>
  <si>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</si>
  <si>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</si>
  <si>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</si>
  <si>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</si>
  <si>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</si>
  <si>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</si>
  <si>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</si>
  <si>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</si>
  <si>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</si>
  <si>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</si>
  <si>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</si>
  <si>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</si>
  <si>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</si>
  <si>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</si>
  <si>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</si>
  <si>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</si>
  <si>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</si>
  <si>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</si>
  <si>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</si>
  <si>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</si>
  <si>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</si>
  <si>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</si>
  <si>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</si>
  <si>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</si>
  <si>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</si>
  <si>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</si>
  <si>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</si>
  <si>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</si>
  <si>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</si>
  <si>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</si>
  <si>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</si>
  <si>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</si>
  <si>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</si>
  <si>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</si>
  <si>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</si>
  <si>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</si>
  <si>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</si>
  <si>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</si>
  <si>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</si>
  <si>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</si>
  <si>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</si>
  <si>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</si>
  <si>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</si>
  <si>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</si>
  <si>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</si>
  <si>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</si>
  <si>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</si>
  <si>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</si>
  <si>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</si>
  <si>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</si>
  <si>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</si>
  <si>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</si>
  <si>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</si>
  <si>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</si>
  <si>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</si>
  <si>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</si>
  <si>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</si>
  <si>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</si>
  <si>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</si>
  <si>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</si>
  <si>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</si>
  <si>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</si>
  <si>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</si>
  <si>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</si>
  <si>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</si>
  <si>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</si>
  <si>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</si>
  <si>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</si>
  <si>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</si>
  <si>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</si>
  <si>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</si>
  <si>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</si>
  <si>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</si>
  <si>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</si>
  <si>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</si>
  <si>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</si>
  <si>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</si>
  <si>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</si>
  <si>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</si>
  <si>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</si>
  <si>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</si>
  <si>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</si>
  <si>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</si>
  <si>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</si>
  <si>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</si>
  <si>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</si>
  <si>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</si>
  <si>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</si>
  <si>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</si>
  <si>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</si>
  <si>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</si>
  <si>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</si>
  <si>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</si>
  <si>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</si>
  <si>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</si>
  <si>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</si>
  <si>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</si>
  <si>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</si>
  <si>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</si>
  <si>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</si>
  <si>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</si>
  <si>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</si>
  <si>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</si>
  <si>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</si>
  <si>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</si>
  <si>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</si>
  <si>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</si>
  <si>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</si>
  <si>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</si>
  <si>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</si>
  <si>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</si>
  <si>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</si>
  <si>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</si>
  <si>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</si>
  <si>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</si>
  <si>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</si>
  <si>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</si>
  <si>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</si>
  <si>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</si>
  <si>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</si>
  <si>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</si>
  <si>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</si>
  <si>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</si>
  <si>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</si>
  <si>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</si>
  <si>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</si>
  <si>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</si>
  <si>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</si>
  <si>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</si>
  <si>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</si>
  <si>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</si>
  <si>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</si>
  <si>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</si>
  <si>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</si>
  <si>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</si>
  <si>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</si>
  <si>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</si>
  <si>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</si>
  <si>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</si>
  <si>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</si>
  <si>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</si>
  <si>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</si>
  <si>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</si>
  <si>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</si>
  <si>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</si>
  <si>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</si>
  <si>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</si>
  <si>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</si>
  <si>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</si>
  <si>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</si>
  <si>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</si>
  <si>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</si>
  <si>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</si>
  <si>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</si>
  <si>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</si>
  <si>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</si>
  <si>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</si>
  <si>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</si>
  <si>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</si>
  <si>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</si>
  <si>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</si>
  <si>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</si>
  <si>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</si>
  <si>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</si>
  <si>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</si>
  <si>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</si>
  <si>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</si>
  <si>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</si>
  <si>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</si>
  <si>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</si>
  <si>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</si>
  <si>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</si>
  <si>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</si>
  <si>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</si>
  <si>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</si>
  <si>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</si>
  <si>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</si>
  <si>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</si>
  <si>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</si>
  <si>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</si>
  <si>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</si>
  <si>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</si>
  <si>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</si>
  <si>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</si>
  <si>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</si>
  <si>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</si>
  <si>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</si>
  <si>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</si>
  <si>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</si>
  <si>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</si>
  <si>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</si>
  <si>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</si>
  <si>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</si>
  <si>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</si>
  <si>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</si>
  <si>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</si>
  <si>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</si>
  <si>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</si>
  <si>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</si>
  <si>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</si>
  <si>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</si>
  <si>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</si>
  <si>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</si>
  <si>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</si>
  <si>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</si>
  <si>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</si>
  <si>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</si>
  <si>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</si>
  <si>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</si>
  <si>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</si>
  <si>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</si>
  <si>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</si>
  <si>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</si>
  <si>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</si>
  <si>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</si>
  <si>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</si>
  <si>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</si>
  <si>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</si>
  <si>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</si>
  <si>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</si>
  <si>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</si>
  <si>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</si>
  <si>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</si>
  <si>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</si>
  <si>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</si>
  <si>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</si>
  <si>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</si>
  <si>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</si>
  <si>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</si>
  <si>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</si>
  <si>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</si>
  <si>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</si>
  <si>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</si>
  <si>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</si>
  <si>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</si>
  <si>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</si>
  <si>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</si>
  <si>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</si>
  <si>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</si>
  <si>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</si>
  <si>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</si>
  <si>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</si>
  <si>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</si>
  <si>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</si>
  <si>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</si>
  <si>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</si>
  <si>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</si>
  <si>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</si>
  <si>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</si>
  <si>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</si>
  <si>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</si>
  <si>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</si>
  <si>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</si>
  <si>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</si>
  <si>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</si>
  <si>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</si>
  <si>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</si>
  <si>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</si>
  <si>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</si>
  <si>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</si>
  <si>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</si>
  <si>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</si>
  <si>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</si>
  <si>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</si>
  <si>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</si>
  <si>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</si>
  <si>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</si>
  <si>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</si>
  <si>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</si>
  <si>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</si>
  <si>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</si>
  <si>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</si>
  <si>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</si>
  <si>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</si>
  <si>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</si>
  <si>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</si>
  <si>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</si>
  <si>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</si>
  <si>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</si>
  <si>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</si>
  <si>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</si>
  <si>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</si>
  <si>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</si>
  <si>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</si>
  <si>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</si>
  <si>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</si>
  <si>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</si>
  <si>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</si>
  <si>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</si>
  <si>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</si>
  <si>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</si>
  <si>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</si>
  <si>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</si>
  <si>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</si>
  <si>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</si>
  <si>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</si>
  <si>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</si>
  <si>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</si>
  <si>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</si>
  <si>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</si>
  <si>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</si>
  <si>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</si>
  <si>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</si>
  <si>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</si>
  <si>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</si>
  <si>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</si>
  <si>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</si>
  <si>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</si>
  <si>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</si>
  <si>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</si>
  <si>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</si>
  <si>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</si>
  <si>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</si>
  <si>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</si>
  <si>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</si>
  <si>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</si>
  <si>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</si>
  <si>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</si>
  <si>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</si>
  <si>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</si>
  <si>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</si>
  <si>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</si>
  <si>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</si>
  <si>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</si>
  <si>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</si>
  <si>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</si>
  <si>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</si>
  <si>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</si>
  <si>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</si>
  <si>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</si>
  <si>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</si>
  <si>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</si>
  <si>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</si>
  <si>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</si>
  <si>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</si>
  <si>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</si>
  <si>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</si>
  <si>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</si>
  <si>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</si>
  <si>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</si>
  <si>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</si>
  <si>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</si>
  <si>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</si>
  <si>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</si>
  <si>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</si>
  <si>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</si>
  <si>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</si>
  <si>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</si>
  <si>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</si>
  <si>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</si>
  <si>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</si>
  <si>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</si>
  <si>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</si>
  <si>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</si>
  <si>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</si>
  <si>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</si>
  <si>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</si>
  <si>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</si>
  <si>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</si>
  <si>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</si>
  <si>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</si>
  <si>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</si>
  <si>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</si>
  <si>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</si>
  <si>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</si>
  <si>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</si>
  <si>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</si>
  <si>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</si>
  <si>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</si>
  <si>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</si>
  <si>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</si>
  <si>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</si>
  <si>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</si>
  <si>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</si>
  <si>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</si>
  <si>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</si>
  <si>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</si>
  <si>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</si>
  <si>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</si>
  <si>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</si>
  <si>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</si>
  <si>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</si>
  <si>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</si>
  <si>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</si>
  <si>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</si>
  <si>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</si>
  <si>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</si>
  <si>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</si>
  <si>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</si>
  <si>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</si>
  <si>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</si>
  <si>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</si>
  <si>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</si>
  <si>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</si>
  <si>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</si>
  <si>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</si>
  <si>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</si>
  <si>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</si>
  <si>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</si>
  <si>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</si>
  <si>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</si>
  <si>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</si>
  <si>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</si>
  <si>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</si>
  <si>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</si>
  <si>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</si>
  <si>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</si>
  <si>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</si>
  <si>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</si>
  <si>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</si>
  <si>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</si>
  <si>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</si>
  <si>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</si>
  <si>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</si>
  <si>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</si>
  <si>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</si>
  <si>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</si>
  <si>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</si>
  <si>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</si>
  <si>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</si>
  <si>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</si>
  <si>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</si>
  <si>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</si>
  <si>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</si>
  <si>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</si>
  <si>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</si>
  <si>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</si>
  <si>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</si>
  <si>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</si>
  <si>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</si>
  <si>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</si>
  <si>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</si>
  <si>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</si>
  <si>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</si>
  <si>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</si>
  <si>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</si>
  <si>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</si>
  <si>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</si>
  <si>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</si>
  <si>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</si>
  <si>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</si>
  <si>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</si>
  <si>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</si>
  <si>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</si>
  <si>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</si>
  <si>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</si>
  <si>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</si>
  <si>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</si>
  <si>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</si>
  <si>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</si>
  <si>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</si>
  <si>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</si>
  <si>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</si>
  <si>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</si>
  <si>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</si>
  <si>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</si>
  <si>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</si>
  <si>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</si>
  <si>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</si>
  <si>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</si>
  <si>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</si>
  <si>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</si>
  <si>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</si>
  <si>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</si>
  <si>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</si>
  <si>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</si>
  <si>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</si>
  <si>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</si>
  <si>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</si>
  <si>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</si>
  <si>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</si>
  <si>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</si>
  <si>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</si>
  <si>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</si>
  <si>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</si>
  <si>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</si>
  <si>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</si>
  <si>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</si>
  <si>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</si>
  <si>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</si>
  <si>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</si>
  <si>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</si>
  <si>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</si>
  <si>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</si>
  <si>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</si>
  <si>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</si>
  <si>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</si>
  <si>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</si>
  <si>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</si>
  <si>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</si>
  <si>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</si>
  <si>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</si>
  <si>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</si>
  <si>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</si>
  <si>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</si>
  <si>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</si>
  <si>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</si>
  <si>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</si>
  <si>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</si>
  <si>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</si>
  <si>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</si>
  <si>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</si>
  <si>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</si>
  <si>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</si>
  <si>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</si>
  <si>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</si>
  <si>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</si>
  <si>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</si>
  <si>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</si>
  <si>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</si>
  <si>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</si>
  <si>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</si>
  <si>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</si>
  <si>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</si>
  <si>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</si>
  <si>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</si>
  <si>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</si>
  <si>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</si>
  <si>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</si>
  <si>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</si>
  <si>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</si>
  <si>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</si>
  <si>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</si>
  <si>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</si>
  <si>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</si>
  <si>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</si>
  <si>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</si>
  <si>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</si>
  <si>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</si>
  <si>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</si>
  <si>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</si>
  <si>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</si>
  <si>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</si>
  <si>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</si>
  <si>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</si>
  <si>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</si>
  <si>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</si>
  <si>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</si>
  <si>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</si>
  <si>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</si>
  <si>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</si>
  <si>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</si>
  <si>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</si>
  <si>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</si>
  <si>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</si>
  <si>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</si>
  <si>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</si>
  <si>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</si>
  <si>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</si>
  <si>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</si>
  <si>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</si>
  <si>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</si>
  <si>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</si>
  <si>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</si>
  <si>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</si>
  <si>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</si>
  <si>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</si>
  <si>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</si>
  <si>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</si>
  <si>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</si>
  <si>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</si>
  <si>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</si>
  <si>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</si>
  <si>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</si>
  <si>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</si>
  <si>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</si>
  <si>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</si>
  <si>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</si>
  <si>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</si>
  <si>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</si>
  <si>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</si>
  <si>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</si>
  <si>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</si>
  <si>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</si>
  <si>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</si>
  <si>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</si>
  <si>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</si>
  <si>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</si>
  <si>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</si>
  <si>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</si>
  <si>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</si>
  <si>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</si>
  <si>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</si>
  <si>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</si>
  <si>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</si>
  <si>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</si>
  <si>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</si>
  <si>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</si>
  <si>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</si>
  <si>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</si>
  <si>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</si>
  <si>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</si>
  <si>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</si>
  <si>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</si>
  <si>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</si>
  <si>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</si>
  <si>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</si>
  <si>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</si>
  <si>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</si>
  <si>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</si>
  <si>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</si>
  <si>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</si>
  <si>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</si>
  <si>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</si>
  <si>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</si>
  <si>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</si>
  <si>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</si>
  <si>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</si>
  <si>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</si>
  <si>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</si>
  <si>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</si>
  <si>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</si>
  <si>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</si>
  <si>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</si>
  <si>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</si>
  <si>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</si>
  <si>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</si>
  <si>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</si>
  <si>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</si>
  <si>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</si>
  <si>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</si>
  <si>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</si>
  <si>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</si>
  <si>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</si>
  <si>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</si>
  <si>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</si>
  <si>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</si>
  <si>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</si>
  <si>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</si>
  <si>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</si>
  <si>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</si>
  <si>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</si>
  <si>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</si>
  <si>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</si>
  <si>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</si>
  <si>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</si>
  <si>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</si>
  <si>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</si>
  <si>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</si>
  <si>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</si>
  <si>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</si>
  <si>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</si>
  <si>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</si>
  <si>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</si>
  <si>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</si>
  <si>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</si>
  <si>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</si>
  <si>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</si>
  <si>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</si>
  <si>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</si>
  <si>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</si>
  <si>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</si>
  <si>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</si>
  <si>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</si>
  <si>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</si>
  <si>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</si>
  <si>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</si>
  <si>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</si>
  <si>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</si>
  <si>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</si>
  <si>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</si>
  <si>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</si>
  <si>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</si>
  <si>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</si>
  <si>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</si>
  <si>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</si>
  <si>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</si>
  <si>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</si>
  <si>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</si>
  <si>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</si>
  <si>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</si>
  <si>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</si>
  <si>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</si>
  <si>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</si>
  <si>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</si>
  <si>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</si>
  <si>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</si>
  <si>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</si>
  <si>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</si>
  <si>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</si>
  <si>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</si>
  <si>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</si>
  <si>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</si>
  <si>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</si>
  <si>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</si>
  <si>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</si>
  <si>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</si>
  <si>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</si>
  <si>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</si>
  <si>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</si>
  <si>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</si>
  <si>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</si>
  <si>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</si>
  <si>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</si>
  <si>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</si>
  <si>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</si>
  <si>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</si>
  <si>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</si>
  <si>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</si>
  <si>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</si>
  <si>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</si>
  <si>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</si>
  <si>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</si>
  <si>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</si>
  <si>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</si>
  <si>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</si>
  <si>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</si>
  <si>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</si>
  <si>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</si>
  <si>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</si>
  <si>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</si>
  <si>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</si>
  <si>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</si>
  <si>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</si>
  <si>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</si>
  <si>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</si>
  <si>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</si>
  <si>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</si>
  <si>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</si>
  <si>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</si>
  <si>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</si>
  <si>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</si>
  <si>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</si>
  <si>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</si>
  <si>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</si>
  <si>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</si>
  <si>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</si>
  <si>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</si>
  <si>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</si>
  <si>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</si>
  <si>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</si>
  <si>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</si>
  <si>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</si>
  <si>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</si>
  <si>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</si>
  <si>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</si>
  <si>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</si>
  <si>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</si>
  <si>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</si>
  <si>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</si>
  <si>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</si>
  <si>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</si>
  <si>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</si>
  <si>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</si>
  <si>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</si>
  <si>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</si>
  <si>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</si>
  <si>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</si>
  <si>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</si>
  <si>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</si>
  <si>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</si>
  <si>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</si>
  <si>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</si>
  <si>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</si>
  <si>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</si>
  <si>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</si>
  <si>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</si>
  <si>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</si>
  <si>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</si>
  <si>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</si>
  <si>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</si>
  <si>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</si>
  <si>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</si>
  <si>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</si>
  <si>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</si>
  <si>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</si>
  <si>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</si>
  <si>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</si>
  <si>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</si>
  <si>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</si>
  <si>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</si>
  <si>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</si>
  <si>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</si>
  <si>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</si>
  <si>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</si>
  <si>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</si>
  <si>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</si>
  <si>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</si>
  <si>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</si>
  <si>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</si>
  <si>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</si>
  <si>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</si>
  <si>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</si>
  <si>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</si>
  <si>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</si>
  <si>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</si>
  <si>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</si>
  <si>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</si>
  <si>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</si>
  <si>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</si>
  <si>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</si>
  <si>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</si>
  <si>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</si>
  <si>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</si>
  <si>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</si>
  <si>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</si>
  <si>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</si>
  <si>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</si>
  <si>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</si>
  <si>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</si>
  <si>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</si>
  <si>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</si>
  <si>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</si>
  <si>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</si>
  <si>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</si>
  <si>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</si>
  <si>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</si>
  <si>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</si>
  <si>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</si>
  <si>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</si>
  <si>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</si>
  <si>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</si>
  <si>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</si>
  <si>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</si>
  <si>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</si>
  <si>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</si>
  <si>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</si>
  <si>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</si>
  <si>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</si>
  <si>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</si>
  <si>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</si>
  <si>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</si>
  <si>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</si>
  <si>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</si>
  <si>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</si>
  <si>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</si>
  <si>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</si>
  <si>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</si>
  <si>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</si>
  <si>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</si>
  <si>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</si>
  <si>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</si>
  <si>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</si>
  <si>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</si>
  <si>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</si>
  <si>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</si>
  <si>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</si>
  <si>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</si>
  <si>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</si>
  <si>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</si>
  <si>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</si>
  <si>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</si>
  <si>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</si>
  <si>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</si>
  <si>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</si>
  <si>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</si>
  <si>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</si>
  <si>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</si>
  <si>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</si>
  <si>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</si>
  <si>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</si>
  <si>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</si>
  <si>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</si>
  <si>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</si>
  <si>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</si>
  <si>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</si>
  <si>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</si>
  <si>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</si>
  <si>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</si>
  <si>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</si>
  <si>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</si>
  <si>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</si>
  <si>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</si>
  <si>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</si>
  <si>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</si>
  <si>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</si>
  <si>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</si>
  <si>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</si>
  <si>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</si>
  <si>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</si>
  <si>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</si>
  <si>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</si>
  <si>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</si>
  <si>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</si>
  <si>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</si>
  <si>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</si>
  <si>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</si>
  <si>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</si>
  <si>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</si>
  <si>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</si>
  <si>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</si>
  <si>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</si>
  <si>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</si>
  <si>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</si>
  <si>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</si>
  <si>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</si>
  <si>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</si>
  <si>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</si>
  <si>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</si>
  <si>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</si>
  <si>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</si>
  <si>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</si>
  <si>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</si>
  <si>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</si>
  <si>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</si>
  <si>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</si>
  <si>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</si>
  <si>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</si>
  <si>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</si>
  <si>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</si>
  <si>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</si>
  <si>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</si>
  <si>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</si>
  <si>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</si>
  <si>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</si>
  <si>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</si>
  <si>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</si>
  <si>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</si>
  <si>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</si>
  <si>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</si>
  <si>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</si>
  <si>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</si>
  <si>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</si>
  <si>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</si>
  <si>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</si>
  <si>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</si>
  <si>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</si>
  <si>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</si>
  <si>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</si>
  <si>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</si>
  <si>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</si>
  <si>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</si>
  <si>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</si>
  <si>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</si>
  <si>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</si>
  <si>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</si>
  <si>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</si>
  <si>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</si>
  <si>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</si>
  <si>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</si>
  <si>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</si>
  <si>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</si>
  <si>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</si>
  <si>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</si>
  <si>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</si>
  <si>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</si>
  <si>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</si>
  <si>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</si>
  <si>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</si>
  <si>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</si>
  <si>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</si>
  <si>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</si>
  <si>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</si>
  <si>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</si>
  <si>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</si>
  <si>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</si>
  <si>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</si>
  <si>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</si>
  <si>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</si>
  <si>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</si>
  <si>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</si>
  <si>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</si>
  <si>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</si>
  <si>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</si>
  <si>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</si>
  <si>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</si>
  <si>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</si>
  <si>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</si>
  <si>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</si>
  <si>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</si>
  <si>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</si>
  <si>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</si>
  <si>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</si>
  <si>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</si>
  <si>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</si>
  <si>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</si>
  <si>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</si>
  <si>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</si>
  <si>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</si>
  <si>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</si>
  <si>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</si>
  <si>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</si>
  <si>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</si>
  <si>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</si>
  <si>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</si>
  <si>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</si>
  <si>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</si>
  <si>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</si>
  <si>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</si>
  <si>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</si>
  <si>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</si>
  <si>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</si>
  <si>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</si>
  <si>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</si>
  <si>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</si>
  <si>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</si>
  <si>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</si>
  <si>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</si>
  <si>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</si>
  <si>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</si>
  <si>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</si>
  <si>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</si>
  <si>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</si>
  <si>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</si>
  <si>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</si>
  <si>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</si>
  <si>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</si>
  <si>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</si>
  <si>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</si>
  <si>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</si>
  <si>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</si>
  <si>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</si>
  <si>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</si>
  <si>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</si>
  <si>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</si>
  <si>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</si>
  <si>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</si>
  <si>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</si>
  <si>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</si>
  <si>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</si>
  <si>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</si>
  <si>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</si>
  <si>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</si>
  <si>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</si>
  <si>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</si>
  <si>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</si>
  <si>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</si>
  <si>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</si>
  <si>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</si>
  <si>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</si>
  <si>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</si>
  <si>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</si>
  <si>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</si>
  <si>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</si>
  <si>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</si>
  <si>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</si>
  <si>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</si>
  <si>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</si>
  <si>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</si>
  <si>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</si>
  <si>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</si>
  <si>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</si>
  <si>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</si>
  <si>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</si>
  <si>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</si>
  <si>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</si>
  <si>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</si>
  <si>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</si>
  <si>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</si>
  <si>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</si>
  <si>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</si>
  <si>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</si>
  <si>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</si>
  <si>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</si>
  <si>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</si>
  <si>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</si>
  <si>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</si>
  <si>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</si>
  <si>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</si>
  <si>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</si>
  <si>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</si>
  <si>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</si>
  <si>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</si>
  <si>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</si>
  <si>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</si>
  <si>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</si>
  <si>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</si>
  <si>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</si>
  <si>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</si>
  <si>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</si>
  <si>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</si>
  <si>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</si>
  <si>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</si>
  <si>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</si>
  <si>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</si>
  <si>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</si>
  <si>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</si>
  <si>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</si>
  <si>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</si>
  <si>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</si>
  <si>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</si>
  <si>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</si>
  <si>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</si>
  <si>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</si>
  <si>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</si>
  <si>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</si>
  <si>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</si>
  <si>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</si>
  <si>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</si>
  <si>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</si>
  <si>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</si>
  <si>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</si>
  <si>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</si>
  <si>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</si>
  <si>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</si>
  <si>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</si>
  <si>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</si>
  <si>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</si>
  <si>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</si>
  <si>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</si>
  <si>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</si>
  <si>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</si>
  <si>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</si>
  <si>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</si>
  <si>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</si>
  <si>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</si>
  <si>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</si>
  <si>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</si>
  <si>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</si>
  <si>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</si>
  <si>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</si>
  <si>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</si>
  <si>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</si>
  <si>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</si>
  <si>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</si>
  <si>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</si>
  <si>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</si>
  <si>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</si>
  <si>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</si>
  <si>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</si>
  <si>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</si>
  <si>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</si>
  <si>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</si>
  <si>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</si>
  <si>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</si>
  <si>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</si>
  <si>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</si>
  <si>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</si>
  <si>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</si>
  <si>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</si>
  <si>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</si>
  <si>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</si>
  <si>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</si>
  <si>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</si>
  <si>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</si>
  <si>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</si>
  <si>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</si>
  <si>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</si>
  <si>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</si>
  <si>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</si>
  <si>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</si>
  <si>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</si>
  <si>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</si>
  <si>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</si>
  <si>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</si>
  <si>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</si>
  <si>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</si>
  <si>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</si>
  <si>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</si>
  <si>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</si>
  <si>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</si>
  <si>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</si>
  <si>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</si>
  <si>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</si>
  <si>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</si>
  <si>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</si>
  <si>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</si>
  <si>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</si>
  <si>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</si>
  <si>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</si>
  <si>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</si>
  <si>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</si>
  <si>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</si>
  <si>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</si>
  <si>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</si>
  <si>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</si>
  <si>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</si>
  <si>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</si>
  <si>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</si>
  <si>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</si>
  <si>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</si>
  <si>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</si>
  <si>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</si>
  <si>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</si>
  <si>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</si>
  <si>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</si>
  <si>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</si>
  <si>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</si>
  <si>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</si>
  <si>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</si>
  <si>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</si>
  <si>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</si>
  <si>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</si>
  <si>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</si>
  <si>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</si>
  <si>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</si>
  <si>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</si>
  <si>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</si>
  <si>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</si>
  <si>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</si>
  <si>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</si>
  <si>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</si>
  <si>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</si>
  <si>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</si>
  <si>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</si>
  <si>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</si>
  <si>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</si>
  <si>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</si>
  <si>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</si>
  <si>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</si>
  <si>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</si>
  <si>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</si>
  <si>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</si>
  <si>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</si>
  <si>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</si>
  <si>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</si>
  <si>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</si>
  <si>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</si>
  <si>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</si>
  <si>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</si>
  <si>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</si>
  <si>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</si>
  <si>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</si>
  <si>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</si>
  <si>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</si>
  <si>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</si>
  <si>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</si>
  <si>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</si>
  <si>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</si>
  <si>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</si>
  <si>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</si>
  <si>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</si>
  <si>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</si>
  <si>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</si>
  <si>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</si>
  <si>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</si>
  <si>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</si>
  <si>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</si>
  <si>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</si>
  <si>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</si>
  <si>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</si>
  <si>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</si>
  <si>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</si>
  <si>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</si>
  <si>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</si>
  <si>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</si>
  <si>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</si>
  <si>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</si>
  <si>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</si>
  <si>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</si>
  <si>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</si>
  <si>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</si>
  <si>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</si>
  <si>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</si>
  <si>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</si>
  <si>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</si>
  <si>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</si>
  <si>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</si>
  <si>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</si>
  <si>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</si>
  <si>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</si>
  <si>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</si>
  <si>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</si>
  <si>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</si>
  <si>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</si>
  <si>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</si>
  <si>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</si>
  <si>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</si>
  <si>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</si>
  <si>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</si>
  <si>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</si>
  <si>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</si>
  <si>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</si>
  <si>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</si>
  <si>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</si>
  <si>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</si>
  <si>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</si>
  <si>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</si>
  <si>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</si>
  <si>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</si>
  <si>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</si>
  <si>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</si>
  <si>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</si>
  <si>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</si>
  <si>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</si>
  <si>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</si>
  <si>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</si>
  <si>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</si>
  <si>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</si>
  <si>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</si>
  <si>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</si>
  <si>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</si>
  <si>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</si>
  <si>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</si>
  <si>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</si>
  <si>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</si>
  <si>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</si>
  <si>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</si>
  <si>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</si>
  <si>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</si>
  <si>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</si>
  <si>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</si>
  <si>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</si>
  <si>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</si>
  <si>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</si>
  <si>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</si>
  <si>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</si>
  <si>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</si>
  <si>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</si>
  <si>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</si>
  <si>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</si>
  <si>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</si>
  <si>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</si>
  <si>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</si>
  <si>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</si>
  <si>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</si>
  <si>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</si>
  <si>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</si>
  <si>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</si>
  <si>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</si>
  <si>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</si>
  <si>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</si>
  <si>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</si>
  <si>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</si>
  <si>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</si>
  <si>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</si>
  <si>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</si>
  <si>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</si>
  <si>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</si>
  <si>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</si>
  <si>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</si>
  <si>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</si>
  <si>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</si>
  <si>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</si>
  <si>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</si>
  <si>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</si>
  <si>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</si>
  <si>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</si>
  <si>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</si>
  <si>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</si>
  <si>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</si>
  <si>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</si>
  <si>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</si>
  <si>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</si>
  <si>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</si>
  <si>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</si>
  <si>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</si>
  <si>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</si>
  <si>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</si>
  <si>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</si>
  <si>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</si>
  <si>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</si>
  <si>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</si>
  <si>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</si>
  <si>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</si>
  <si>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</si>
  <si>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</si>
  <si>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</si>
  <si>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</si>
  <si>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</si>
  <si>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</si>
  <si>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</si>
  <si>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</si>
  <si>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</si>
  <si>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</si>
  <si>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</si>
  <si>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</si>
  <si>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</si>
  <si>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</si>
  <si>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</si>
  <si>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</si>
  <si>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</si>
  <si>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</si>
  <si>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</si>
  <si>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</si>
  <si>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</si>
  <si>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</si>
  <si>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</si>
  <si>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</si>
  <si>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</si>
  <si>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</si>
  <si>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</si>
  <si>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</si>
  <si>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</si>
  <si>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</si>
  <si>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</si>
  <si>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</si>
  <si>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</si>
  <si>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</si>
  <si>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</si>
  <si>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</si>
  <si>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</si>
  <si>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</si>
  <si>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</si>
  <si>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</si>
  <si>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</si>
  <si>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</si>
  <si>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</si>
  <si>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</si>
  <si>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</si>
  <si>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</si>
  <si>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</si>
  <si>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</si>
  <si>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</si>
  <si>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</si>
  <si>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</si>
  <si>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</si>
  <si>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</si>
  <si>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</si>
  <si>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</si>
  <si>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</si>
  <si>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</si>
  <si>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</si>
  <si>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</si>
  <si>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</si>
  <si>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</si>
  <si>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</si>
  <si>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</si>
  <si>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</si>
  <si>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</si>
  <si>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</si>
  <si>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</si>
  <si>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</si>
  <si>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</si>
  <si>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</si>
  <si>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</si>
  <si>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</si>
  <si>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</si>
  <si>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</si>
  <si>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</si>
  <si>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</si>
  <si>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</si>
  <si>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</si>
  <si>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</si>
  <si>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</si>
  <si>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</si>
  <si>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</si>
  <si>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</si>
  <si>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</si>
  <si>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</si>
  <si>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</si>
  <si>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</si>
  <si>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</si>
  <si>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</si>
  <si>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</si>
  <si>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</si>
  <si>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</si>
  <si>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</si>
  <si>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</si>
  <si>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</si>
  <si>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</si>
  <si>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</si>
  <si>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</si>
  <si>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</si>
  <si>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</si>
  <si>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</si>
  <si>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</si>
  <si>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</si>
  <si>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</si>
  <si>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</si>
  <si>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</si>
  <si>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</si>
  <si>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</si>
  <si>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</si>
  <si>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</si>
  <si>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</si>
  <si>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</si>
  <si>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</si>
  <si>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</si>
  <si>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</si>
  <si>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</si>
  <si>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</si>
  <si>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</si>
  <si>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</si>
  <si>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</si>
  <si>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</si>
  <si>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</si>
  <si>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</si>
  <si>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</si>
  <si>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</si>
  <si>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</si>
  <si>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</si>
  <si>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</si>
  <si>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</si>
  <si>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</si>
  <si>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</si>
  <si>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</si>
  <si>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</si>
  <si>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</si>
  <si>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</si>
  <si>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</si>
  <si>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</si>
  <si>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</si>
  <si>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</si>
  <si>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</si>
  <si>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</si>
  <si>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</si>
  <si>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</si>
  <si>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</si>
  <si>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</si>
  <si>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</si>
  <si>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</si>
  <si>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</si>
  <si>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</si>
  <si>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</si>
  <si>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</si>
  <si>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</si>
  <si>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</si>
  <si>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</si>
  <si>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</si>
  <si>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</si>
  <si>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</si>
  <si>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</si>
  <si>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</si>
  <si>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</si>
  <si>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</si>
  <si>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</si>
  <si>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</si>
  <si>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</si>
  <si>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</si>
  <si>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</si>
  <si>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</si>
  <si>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</si>
  <si>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</si>
  <si>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</si>
  <si>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</si>
  <si>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</si>
  <si>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</si>
  <si>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</si>
  <si>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</si>
  <si>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</si>
  <si>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</si>
  <si>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</si>
  <si>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</si>
  <si>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</si>
  <si>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</si>
  <si>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</si>
  <si>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</si>
  <si>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</si>
  <si>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</si>
  <si>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</si>
  <si>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</si>
  <si>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</si>
  <si>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</si>
  <si>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</si>
  <si>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</si>
  <si>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</si>
  <si>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</si>
  <si>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</si>
  <si>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</si>
  <si>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</si>
  <si>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</si>
  <si>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</si>
  <si>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</si>
  <si>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</si>
  <si>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</si>
  <si>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</si>
  <si>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</si>
  <si>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</si>
  <si>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</si>
  <si>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</si>
  <si>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</si>
  <si>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</si>
  <si>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</si>
  <si>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</si>
  <si>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</si>
  <si>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</si>
  <si>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</si>
  <si>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</si>
  <si>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</si>
  <si>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</si>
  <si>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</si>
  <si>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</si>
  <si>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</si>
  <si>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</si>
  <si>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</si>
  <si>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</si>
  <si>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</si>
  <si>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</si>
  <si>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</si>
  <si>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</si>
  <si>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</si>
  <si>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</si>
  <si>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</si>
  <si>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</si>
  <si>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</si>
  <si>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</si>
  <si>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</si>
  <si>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</si>
  <si>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</si>
  <si>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</si>
  <si>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</si>
  <si>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</si>
  <si>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</si>
  <si>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</si>
  <si>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</si>
  <si>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</si>
  <si>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</si>
  <si>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</si>
  <si>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</si>
  <si>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</si>
  <si>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</si>
  <si>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</si>
  <si>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</si>
  <si>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</si>
  <si>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</si>
  <si>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</si>
  <si>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</si>
  <si>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</si>
  <si>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</si>
  <si>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</si>
  <si>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</si>
  <si>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</si>
  <si>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</si>
  <si>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</si>
  <si>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</si>
  <si>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</si>
  <si>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</si>
  <si>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</si>
  <si>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</si>
  <si>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</si>
  <si>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</si>
  <si>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</si>
  <si>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</si>
  <si>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</si>
  <si>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</si>
  <si>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</si>
  <si>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</si>
  <si>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</si>
  <si>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</si>
  <si>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</si>
  <si>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</si>
  <si>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</si>
  <si>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</si>
  <si>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</si>
  <si>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</si>
  <si>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</si>
  <si>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</si>
  <si>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</si>
  <si>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</si>
  <si>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</si>
  <si>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</si>
  <si>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</si>
  <si>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</si>
  <si>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</si>
  <si>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</si>
  <si>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</si>
  <si>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</si>
  <si>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</si>
  <si>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</si>
  <si>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</si>
  <si>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</si>
  <si>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</si>
  <si>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</si>
  <si>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</si>
  <si>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</si>
  <si>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</si>
  <si>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</si>
  <si>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</si>
  <si>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</si>
  <si>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</si>
  <si>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</si>
  <si>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</si>
  <si>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</si>
  <si>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</si>
  <si>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</si>
  <si>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</si>
  <si>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</si>
  <si>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</si>
  <si>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</si>
  <si>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</si>
  <si>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</si>
  <si>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</si>
  <si>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</si>
  <si>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</si>
  <si>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</si>
  <si>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</si>
  <si>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</si>
  <si>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</si>
  <si>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</si>
  <si>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</si>
  <si>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</si>
  <si>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</si>
  <si>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</si>
  <si>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</si>
  <si>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</si>
  <si>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</si>
  <si>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</si>
  <si>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</si>
  <si>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</si>
  <si>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</si>
  <si>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</si>
  <si>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</si>
  <si>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</si>
  <si>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</si>
  <si>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</si>
  <si>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</si>
  <si>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</si>
  <si>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</si>
  <si>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</si>
  <si>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</si>
  <si>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</si>
  <si>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</si>
  <si>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</si>
  <si>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</si>
  <si>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</si>
  <si>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</si>
  <si>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</si>
  <si>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</si>
  <si>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</si>
  <si>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</si>
  <si>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</si>
  <si>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</si>
  <si>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</si>
  <si>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</si>
  <si>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</si>
  <si>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</si>
  <si>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</si>
  <si>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</si>
  <si>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</si>
  <si>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</si>
  <si>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</si>
  <si>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</si>
  <si>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</si>
  <si>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</si>
  <si>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</si>
  <si>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</si>
  <si>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</si>
  <si>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</si>
  <si>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</si>
  <si>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</si>
  <si>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</si>
  <si>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</si>
  <si>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</si>
  <si>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</si>
  <si>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</si>
  <si>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</si>
  <si>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</si>
  <si>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</si>
  <si>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</si>
  <si>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</si>
  <si>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</si>
  <si>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</si>
  <si>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</si>
  <si>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</si>
  <si>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</si>
  <si>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</si>
  <si>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</si>
  <si>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</si>
  <si>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</si>
  <si>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</si>
  <si>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</si>
  <si>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</si>
  <si>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</si>
  <si>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</si>
  <si>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</si>
  <si>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</si>
  <si>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</si>
  <si>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</si>
  <si>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</si>
  <si>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</si>
  <si>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</si>
  <si>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</si>
  <si>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</si>
  <si>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</si>
  <si>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</si>
  <si>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</si>
  <si>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</si>
  <si>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</si>
  <si>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</si>
  <si>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</si>
  <si>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</si>
  <si>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</si>
  <si>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</si>
  <si>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</si>
  <si>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</si>
  <si>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</si>
  <si>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</si>
  <si>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</si>
  <si>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</si>
  <si>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</si>
  <si>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</si>
  <si>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</si>
  <si>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</si>
  <si>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</si>
  <si>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</si>
  <si>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</si>
  <si>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</si>
  <si>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</si>
  <si>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</si>
  <si>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</si>
  <si>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</si>
  <si>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</si>
  <si>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</si>
  <si>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</si>
  <si>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</si>
  <si>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</si>
  <si>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</si>
  <si>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</si>
  <si>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</si>
  <si>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</si>
  <si>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</si>
  <si>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</si>
  <si>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</si>
  <si>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</si>
  <si>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</si>
  <si>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</si>
  <si>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</si>
  <si>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</si>
  <si>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</si>
  <si>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</si>
  <si>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</si>
  <si>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</si>
  <si>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</si>
  <si>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</si>
  <si>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</si>
  <si>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</si>
  <si>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</si>
  <si>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</si>
  <si>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</si>
  <si>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</si>
  <si>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</si>
  <si>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</si>
  <si>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</si>
  <si>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</si>
  <si>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</si>
  <si>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</si>
  <si>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</si>
  <si>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</si>
  <si>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</si>
  <si>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</si>
  <si>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</si>
  <si>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</si>
  <si>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</si>
  <si>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</si>
  <si>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</si>
  <si>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</si>
  <si>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</si>
  <si>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</si>
  <si>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</si>
  <si>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</si>
  <si>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</si>
  <si>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</si>
  <si>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</si>
  <si>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</si>
  <si>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</si>
  <si>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</si>
  <si>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</si>
  <si>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</si>
  <si>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</si>
  <si>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</si>
  <si>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</si>
  <si>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</si>
  <si>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</si>
  <si>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</si>
  <si>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</si>
  <si>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</si>
  <si>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</si>
  <si>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</si>
  <si>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</si>
  <si>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</si>
  <si>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</si>
  <si>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</si>
  <si>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</si>
  <si>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</si>
  <si>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</si>
  <si>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</si>
  <si>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</si>
  <si>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</si>
  <si>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</si>
  <si>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</si>
  <si>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</si>
  <si>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</si>
  <si>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</si>
  <si>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</si>
  <si>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</si>
  <si>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</si>
  <si>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</si>
  <si>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</si>
  <si>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</si>
  <si>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</si>
  <si>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</si>
  <si>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</si>
  <si>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</si>
  <si>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</si>
  <si>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</si>
  <si>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</si>
  <si>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</si>
  <si>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</si>
  <si>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</si>
  <si>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</si>
  <si>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</si>
  <si>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</si>
  <si>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</si>
  <si>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</si>
  <si>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</si>
  <si>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</si>
  <si>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</si>
  <si>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</si>
  <si>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</si>
  <si>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</si>
  <si>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</si>
  <si>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</si>
  <si>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</si>
  <si>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</si>
  <si>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</si>
  <si>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</si>
  <si>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</si>
  <si>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</si>
  <si>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</si>
  <si>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</si>
  <si>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</si>
  <si>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</si>
  <si>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</si>
  <si>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</si>
  <si>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</si>
  <si>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</si>
  <si>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</si>
  <si>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</si>
  <si>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</si>
  <si>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</si>
  <si>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</si>
  <si>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</si>
  <si>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</si>
  <si>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</si>
  <si>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</si>
  <si>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</si>
  <si>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</si>
  <si>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</si>
  <si>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</si>
  <si>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</si>
  <si>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</si>
  <si>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</si>
  <si>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</si>
  <si>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</si>
  <si>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</si>
  <si>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</si>
  <si>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</si>
  <si>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</si>
  <si>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</si>
  <si>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</si>
  <si>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</si>
  <si>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</si>
  <si>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</si>
  <si>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</si>
  <si>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</si>
  <si>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</si>
  <si>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</si>
  <si>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</si>
  <si>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</si>
  <si>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</si>
  <si>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</si>
  <si>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</si>
  <si>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</si>
  <si>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</si>
  <si>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</si>
  <si>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</si>
  <si>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</si>
  <si>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</si>
  <si>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</si>
  <si>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</si>
  <si>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</si>
  <si>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</si>
  <si>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</si>
  <si>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</si>
  <si>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</si>
  <si>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</si>
  <si>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</si>
  <si>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</si>
  <si>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</si>
  <si>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</si>
  <si>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</si>
  <si>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</si>
  <si>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</si>
  <si>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</si>
  <si>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</si>
  <si>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</si>
  <si>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</si>
  <si>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</si>
  <si>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</si>
  <si>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</si>
  <si>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</si>
  <si>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</si>
  <si>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</si>
  <si>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</si>
  <si>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</si>
  <si>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</si>
  <si>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</si>
  <si>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</si>
  <si>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</si>
  <si>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</si>
  <si>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</si>
  <si>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</si>
  <si>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</si>
  <si>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</si>
  <si>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</si>
  <si>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</si>
  <si>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</si>
  <si>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</si>
  <si>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</si>
  <si>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</si>
  <si>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</si>
  <si>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</si>
  <si>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</si>
  <si>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</si>
  <si>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</si>
  <si>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</si>
  <si>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</si>
  <si>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</si>
  <si>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</si>
  <si>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</si>
  <si>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</si>
  <si>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</si>
  <si>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</si>
  <si>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</si>
  <si>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</si>
  <si>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</si>
  <si>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</si>
  <si>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</si>
  <si>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</si>
  <si>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</si>
  <si>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</si>
  <si>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</si>
  <si>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</si>
  <si>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</si>
  <si>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</si>
  <si>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</si>
  <si>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</si>
  <si>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</si>
  <si>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</si>
  <si>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</si>
  <si>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</si>
  <si>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</si>
  <si>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</si>
  <si>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</si>
  <si>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</si>
  <si>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</si>
  <si>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</si>
  <si>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</si>
  <si>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</si>
  <si>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</si>
  <si>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</si>
  <si>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</si>
  <si>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</si>
  <si>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</si>
  <si>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</si>
  <si>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</si>
  <si>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</si>
  <si>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</si>
  <si>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</si>
  <si>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</si>
  <si>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</si>
  <si>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</si>
  <si>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</si>
  <si>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</si>
  <si>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</si>
  <si>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</si>
  <si>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</si>
  <si>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</si>
  <si>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</si>
  <si>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</si>
  <si>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</si>
  <si>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</si>
  <si>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</si>
  <si>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</si>
  <si>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</si>
  <si>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</si>
  <si>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</si>
  <si>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</si>
  <si>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</si>
  <si>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</si>
  <si>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</si>
  <si>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</si>
  <si>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</si>
  <si>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</si>
  <si>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</si>
  <si>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</si>
  <si>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</si>
  <si>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</si>
  <si>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</si>
  <si>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</si>
  <si>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</si>
  <si>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</si>
  <si>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</si>
  <si>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</si>
  <si>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</si>
  <si>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</si>
  <si>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</si>
  <si>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</si>
  <si>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</si>
  <si>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</si>
  <si>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</si>
  <si>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</si>
  <si>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</si>
  <si>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</si>
  <si>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</si>
  <si>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</si>
  <si>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</si>
  <si>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</si>
  <si>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</si>
  <si>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</si>
  <si>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</si>
  <si>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</si>
  <si>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</si>
  <si>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</si>
  <si>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</si>
  <si>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</si>
  <si>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</si>
  <si>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</si>
  <si>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</si>
  <si>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</si>
  <si>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</si>
  <si>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</si>
  <si>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</si>
  <si>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</si>
  <si>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</si>
  <si>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</si>
  <si>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</si>
  <si>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</si>
  <si>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</si>
  <si>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</si>
  <si>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</si>
  <si>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</si>
  <si>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</si>
  <si>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</si>
  <si>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</si>
  <si>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</si>
  <si>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</si>
  <si>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</si>
  <si>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</si>
  <si>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</si>
  <si>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</si>
  <si>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</si>
  <si>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</si>
  <si>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</si>
  <si>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</si>
  <si>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</si>
  <si>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</si>
  <si>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</si>
  <si>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</si>
  <si>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</si>
  <si>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</si>
  <si>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</si>
  <si>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</si>
  <si>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</si>
  <si>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</si>
  <si>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</si>
  <si>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</si>
  <si>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</si>
  <si>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</si>
  <si>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</si>
  <si>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</si>
  <si>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</si>
  <si>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</si>
  <si>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</si>
  <si>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</si>
  <si>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</si>
  <si>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</si>
  <si>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</si>
  <si>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</si>
  <si>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</si>
  <si>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</si>
  <si>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</si>
  <si>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</si>
  <si>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</si>
  <si>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</si>
  <si>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</si>
  <si>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</si>
  <si>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</si>
  <si>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</si>
  <si>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</si>
  <si>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</si>
  <si>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</si>
  <si>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</si>
  <si>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</si>
  <si>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</si>
  <si>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</si>
  <si>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</si>
  <si>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</si>
  <si>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</si>
  <si>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</si>
  <si>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</si>
  <si>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</si>
  <si>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</si>
  <si>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</si>
  <si>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</si>
  <si>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</si>
  <si>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</si>
  <si>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</si>
  <si>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</si>
  <si>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</si>
  <si>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</si>
  <si>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</si>
  <si>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</si>
  <si>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</si>
  <si>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</si>
  <si>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</si>
  <si>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</si>
  <si>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</si>
  <si>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</si>
  <si>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</si>
  <si>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</si>
  <si>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</si>
  <si>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</si>
  <si>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</si>
  <si>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</si>
  <si>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</si>
  <si>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</si>
  <si>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</si>
  <si>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</si>
  <si>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</si>
  <si>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</si>
  <si>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</si>
  <si>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</si>
  <si>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</si>
  <si>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</si>
  <si>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</si>
  <si>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</si>
  <si>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</si>
  <si>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</si>
  <si>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</si>
  <si>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</si>
  <si>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</si>
  <si>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</si>
  <si>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</si>
  <si>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</si>
  <si>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</si>
  <si>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</si>
  <si>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</si>
  <si>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</si>
  <si>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</si>
  <si>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</si>
  <si>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</si>
  <si>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</si>
  <si>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</si>
  <si>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</si>
  <si>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</si>
  <si>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</si>
  <si>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</si>
  <si>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</si>
  <si>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</si>
  <si>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</si>
  <si>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</si>
  <si>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</si>
  <si>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</si>
  <si>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</si>
  <si>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</si>
  <si>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</si>
  <si>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</si>
  <si>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</si>
  <si>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</si>
  <si>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</si>
  <si>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</si>
  <si>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</si>
  <si>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</si>
  <si>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</si>
  <si>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</si>
  <si>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</si>
  <si>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</si>
  <si>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</si>
  <si>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</si>
  <si>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</si>
  <si>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</si>
  <si>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</si>
  <si>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</si>
  <si>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</si>
  <si>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</si>
  <si>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</si>
  <si>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</si>
  <si>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</si>
  <si>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</si>
  <si>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</si>
  <si>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</si>
  <si>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</si>
  <si>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</si>
  <si>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</si>
  <si>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</si>
  <si>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</si>
  <si>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</si>
  <si>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</si>
  <si>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</si>
  <si>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</si>
  <si>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</si>
  <si>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</si>
  <si>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</si>
  <si>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</si>
  <si>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</si>
  <si>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</si>
  <si>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</si>
  <si>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</si>
  <si>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</si>
  <si>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</si>
  <si>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</si>
  <si>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</si>
  <si>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</si>
  <si>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</si>
  <si>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</si>
  <si>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</si>
  <si>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</si>
  <si>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</si>
  <si>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</si>
  <si>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</si>
  <si>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</si>
  <si>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</si>
  <si>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</si>
  <si>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</si>
  <si>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</si>
  <si>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</si>
  <si>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</si>
  <si>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</si>
  <si>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</si>
  <si>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</si>
  <si>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</si>
  <si>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</si>
  <si>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</si>
  <si>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</si>
  <si>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</si>
  <si>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</si>
  <si>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</si>
  <si>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</si>
  <si>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</si>
  <si>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</si>
  <si>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</si>
  <si>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</si>
  <si>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</si>
  <si>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</si>
  <si>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</si>
  <si>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</si>
  <si>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</si>
  <si>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</si>
  <si>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</si>
  <si>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</si>
  <si>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</si>
  <si>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</si>
  <si>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</si>
  <si>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</si>
  <si>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</si>
  <si>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</si>
  <si>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</si>
  <si>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</si>
  <si>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</si>
  <si>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</si>
  <si>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</si>
  <si>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</si>
  <si>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</si>
  <si>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</si>
  <si>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</si>
  <si>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</si>
  <si>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</si>
  <si>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</si>
  <si>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</si>
  <si>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</si>
  <si>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</si>
  <si>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</si>
  <si>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</si>
  <si>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</si>
  <si>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</si>
  <si>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</si>
  <si>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</si>
  <si>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</si>
  <si>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</si>
  <si>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</si>
  <si>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</si>
  <si>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</si>
  <si>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</si>
  <si>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</si>
  <si>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</si>
  <si>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</si>
  <si>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</si>
  <si>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</si>
  <si>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</si>
  <si>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</si>
  <si>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</si>
  <si>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</si>
  <si>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</si>
  <si>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</si>
  <si>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</si>
  <si>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</si>
  <si>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</si>
  <si>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</si>
  <si>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</si>
  <si>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</si>
  <si>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</si>
  <si>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</si>
  <si>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</si>
  <si>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</si>
  <si>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</si>
  <si>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</si>
  <si>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</si>
  <si>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</si>
  <si>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</si>
  <si>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</si>
  <si>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</si>
  <si>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</si>
  <si>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</si>
  <si>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</si>
  <si>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</si>
  <si>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</si>
  <si>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</si>
  <si>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</si>
  <si>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</si>
  <si>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</si>
  <si>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</si>
  <si>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</si>
  <si>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</si>
  <si>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</si>
  <si>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</si>
  <si>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</si>
  <si>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</si>
  <si>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</si>
  <si>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</si>
  <si>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</si>
  <si>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</si>
  <si>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</si>
  <si>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</si>
  <si>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</si>
  <si>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</si>
  <si>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</si>
  <si>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</si>
  <si>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</si>
  <si>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</si>
  <si>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</si>
  <si>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</si>
  <si>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</si>
  <si>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</si>
  <si>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</si>
  <si>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</si>
  <si>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</si>
  <si>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</si>
  <si>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</si>
  <si>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</si>
  <si>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</si>
  <si>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</si>
  <si>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</si>
  <si>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</si>
  <si>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</si>
  <si>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</si>
  <si>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</si>
  <si>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</si>
  <si>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</si>
  <si>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</si>
  <si>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</si>
  <si>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</si>
  <si>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</si>
  <si>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</si>
  <si>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</si>
  <si>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</si>
  <si>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</si>
  <si>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</si>
  <si>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</si>
  <si>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</si>
  <si>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</si>
  <si>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</si>
  <si>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</si>
  <si>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</si>
  <si>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</si>
  <si>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</si>
  <si>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</si>
  <si>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</si>
  <si>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</si>
  <si>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</si>
  <si>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</si>
  <si>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</si>
  <si>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</si>
  <si>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</si>
  <si>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</si>
  <si>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</si>
  <si>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</si>
  <si>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</si>
  <si>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</si>
  <si>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</si>
  <si>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</si>
  <si>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</si>
  <si>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</si>
  <si>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</si>
  <si>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</si>
  <si>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</si>
  <si>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</si>
  <si>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</si>
  <si>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</si>
  <si>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</si>
  <si>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</si>
  <si>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</si>
  <si>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</si>
  <si>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</si>
  <si>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</si>
  <si>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</si>
  <si>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</si>
  <si>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</si>
  <si>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</si>
  <si>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</si>
  <si>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</si>
  <si>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</si>
  <si>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</si>
  <si>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</si>
  <si>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</si>
  <si>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</si>
  <si>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</si>
  <si>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</si>
  <si>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</si>
  <si>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</si>
  <si>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</si>
  <si>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</si>
  <si>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</si>
  <si>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</si>
  <si>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</si>
  <si>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</si>
  <si>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</si>
  <si>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</si>
  <si>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</si>
  <si>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</si>
  <si>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</si>
  <si>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</si>
  <si>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</si>
  <si>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</si>
  <si>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</si>
  <si>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</si>
  <si>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</si>
  <si>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</si>
  <si>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</si>
  <si>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</si>
  <si>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</si>
  <si>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</si>
  <si>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</si>
  <si>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</si>
  <si>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</si>
  <si>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</si>
  <si>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</si>
  <si>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</si>
  <si>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</si>
  <si>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</si>
  <si>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</si>
  <si>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</si>
  <si>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</si>
  <si>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</si>
  <si>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</si>
  <si>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</si>
  <si>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</si>
  <si>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</si>
  <si>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</si>
  <si>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</si>
  <si>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</si>
  <si>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</si>
  <si>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</si>
  <si>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</si>
  <si>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</si>
  <si>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</si>
  <si>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</si>
  <si>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</si>
  <si>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</si>
  <si>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</si>
  <si>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</si>
  <si>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</si>
  <si>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</si>
  <si>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</si>
  <si>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</si>
  <si>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</si>
  <si>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</si>
  <si>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</si>
  <si>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</si>
  <si>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</si>
  <si>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</si>
  <si>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</si>
  <si>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</si>
  <si>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</si>
  <si>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</si>
  <si>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</si>
  <si>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</si>
  <si>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</si>
  <si>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</si>
  <si>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</si>
  <si>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</si>
  <si>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</si>
  <si>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</si>
  <si>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</si>
  <si>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</si>
  <si>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</si>
  <si>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</si>
  <si>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</si>
  <si>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</si>
  <si>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</si>
  <si>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</si>
  <si>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</si>
  <si>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</si>
  <si>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</si>
  <si>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</si>
  <si>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</si>
  <si>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</si>
  <si>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</si>
  <si>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</si>
  <si>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</si>
  <si>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</si>
  <si>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</si>
  <si>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</si>
  <si>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</si>
  <si>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</si>
  <si>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</si>
  <si>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</si>
  <si>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</si>
  <si>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</si>
  <si>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</si>
  <si>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</si>
  <si>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</si>
  <si>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</si>
  <si>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</si>
  <si>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</si>
  <si>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</si>
  <si>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</si>
  <si>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</si>
  <si>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</si>
  <si>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</si>
  <si>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</si>
  <si>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</si>
  <si>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</si>
  <si>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</si>
  <si>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</si>
  <si>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</si>
  <si>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</si>
  <si>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</si>
  <si>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</si>
  <si>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</si>
  <si>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</si>
  <si>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</si>
  <si>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</si>
  <si>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</si>
  <si>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</si>
  <si>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</si>
  <si>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</si>
  <si>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</si>
  <si>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</si>
  <si>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</si>
  <si>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</si>
  <si>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</si>
  <si>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</si>
  <si>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</si>
  <si>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</si>
  <si>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</si>
  <si>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</si>
  <si>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</si>
  <si>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</si>
  <si>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</si>
  <si>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</si>
  <si>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</si>
  <si>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</si>
  <si>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</si>
  <si>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</si>
  <si>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</si>
  <si>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</si>
  <si>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</si>
  <si>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</si>
  <si>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</si>
  <si>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</si>
  <si>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</si>
  <si>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</si>
  <si>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</si>
  <si>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</si>
  <si>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</si>
  <si>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</si>
  <si>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</si>
  <si>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</si>
  <si>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</si>
  <si>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</si>
  <si>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</si>
  <si>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</si>
  <si>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</si>
  <si>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</si>
  <si>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</si>
  <si>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</si>
  <si>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</si>
  <si>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</si>
  <si>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</si>
  <si>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</si>
  <si>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</si>
  <si>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</si>
  <si>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</si>
  <si>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</si>
  <si>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</si>
  <si>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</si>
  <si>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</si>
  <si>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</si>
  <si>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</si>
  <si>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</si>
  <si>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</si>
  <si>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</si>
  <si>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</si>
  <si>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</si>
  <si>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</si>
  <si>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</si>
  <si>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</si>
  <si>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</si>
  <si>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</si>
  <si>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</si>
  <si>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</si>
  <si>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</si>
  <si>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</si>
  <si>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</si>
  <si>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</si>
  <si>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</si>
  <si>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</si>
  <si>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</si>
  <si>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</si>
  <si>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</si>
  <si>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</si>
  <si>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</si>
  <si>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</si>
  <si>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</si>
  <si>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</si>
  <si>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</si>
  <si>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</si>
  <si>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</si>
  <si>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</si>
  <si>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</si>
  <si>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</si>
  <si>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</si>
  <si>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</si>
  <si>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</si>
  <si>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</si>
  <si>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</si>
  <si>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</si>
  <si>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</si>
  <si>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</si>
  <si>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</si>
  <si>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</si>
  <si>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</si>
  <si>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</si>
  <si>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</si>
  <si>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</si>
  <si>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</si>
  <si>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</si>
  <si>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</si>
  <si>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</si>
  <si>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</si>
  <si>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</si>
  <si>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</si>
  <si>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</si>
  <si>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</si>
  <si>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</si>
  <si>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</si>
  <si>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</si>
  <si>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</si>
  <si>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</si>
  <si>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</si>
  <si>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</si>
  <si>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</si>
  <si>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</si>
  <si>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</si>
  <si>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</si>
  <si>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</si>
  <si>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</si>
  <si>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</si>
  <si>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</si>
  <si>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</si>
  <si>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</si>
  <si>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</si>
  <si>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</si>
  <si>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</si>
  <si>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</si>
  <si>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</si>
  <si>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</si>
  <si>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</si>
  <si>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</si>
  <si>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</si>
  <si>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</si>
  <si>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</si>
  <si>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</si>
  <si>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</si>
  <si>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</si>
  <si>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</si>
  <si>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</si>
  <si>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</si>
  <si>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</si>
  <si>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</si>
  <si>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</si>
  <si>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</si>
  <si>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</si>
  <si>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</si>
  <si>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</si>
  <si>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</si>
  <si>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</si>
  <si>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</si>
  <si>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</si>
  <si>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</si>
  <si>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</si>
  <si>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</si>
  <si>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</si>
  <si>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</si>
  <si>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</si>
  <si>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</si>
  <si>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</si>
  <si>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</si>
  <si>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</si>
  <si>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</si>
  <si>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</si>
  <si>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</si>
  <si>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</si>
  <si>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</si>
  <si>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</si>
  <si>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</si>
  <si>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</si>
  <si>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</si>
  <si>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</si>
  <si>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</si>
  <si>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</si>
  <si>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</si>
  <si>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</si>
  <si>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</si>
  <si>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</si>
  <si>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</si>
  <si>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</si>
  <si>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</si>
  <si>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</si>
  <si>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</si>
  <si>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</si>
  <si>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</si>
  <si>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</si>
  <si>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</si>
  <si>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</si>
  <si>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</si>
  <si>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</si>
  <si>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</si>
  <si>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</si>
  <si>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</si>
  <si>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</si>
  <si>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</si>
  <si>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</si>
  <si>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</si>
  <si>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</si>
  <si>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</si>
  <si>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</si>
  <si>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</si>
  <si>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</si>
  <si>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</si>
  <si>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</si>
  <si>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</si>
  <si>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</si>
  <si>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</si>
  <si>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</si>
  <si>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</si>
  <si>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</si>
  <si>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</si>
  <si>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</si>
  <si>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</si>
  <si>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</si>
  <si>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</si>
  <si>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</si>
  <si>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</si>
  <si>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</si>
  <si>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</si>
  <si>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</si>
  <si>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</si>
  <si>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</si>
  <si>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</si>
  <si>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</si>
  <si>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</si>
  <si>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</si>
  <si>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</si>
  <si>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</si>
  <si>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</si>
  <si>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</si>
  <si>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</si>
  <si>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</si>
  <si>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</si>
  <si>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</si>
  <si>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</si>
  <si>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</si>
  <si>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</si>
  <si>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</si>
  <si>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</si>
  <si>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</si>
  <si>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</si>
  <si>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</si>
  <si>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</si>
  <si>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</si>
  <si>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</si>
  <si>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</si>
  <si>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</si>
  <si>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</si>
  <si>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</si>
  <si>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</si>
  <si>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</si>
  <si>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</si>
  <si>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</si>
  <si>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</si>
  <si>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</si>
  <si>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</si>
  <si>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</si>
  <si>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</si>
  <si>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</si>
  <si>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</si>
  <si>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</si>
  <si>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</si>
  <si>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</si>
  <si>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</si>
  <si>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</si>
  <si>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</si>
  <si>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</si>
  <si>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</si>
  <si>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</si>
  <si>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</si>
  <si>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</si>
  <si>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</si>
  <si>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</si>
  <si>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</si>
  <si>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</si>
  <si>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</si>
  <si>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</si>
  <si>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</si>
  <si>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</si>
  <si>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</si>
  <si>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</si>
  <si>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</si>
  <si>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</si>
  <si>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</si>
  <si>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</si>
  <si>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</si>
  <si>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</si>
  <si>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</si>
  <si>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</si>
  <si>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</si>
  <si>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</si>
  <si>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</si>
  <si>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</si>
  <si>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</si>
  <si>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</si>
  <si>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</si>
  <si>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</si>
  <si>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</si>
  <si>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</si>
  <si>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</si>
  <si>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</si>
  <si>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</si>
  <si>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</si>
  <si>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</si>
  <si>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</si>
  <si>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</si>
  <si>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</si>
  <si>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</si>
  <si>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</si>
  <si>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</si>
  <si>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</si>
  <si>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</si>
  <si>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</si>
  <si>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</si>
  <si>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</si>
  <si>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</si>
  <si>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</si>
  <si>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</si>
  <si>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</si>
  <si>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</si>
  <si>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</si>
  <si>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</si>
  <si>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</si>
  <si>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</si>
  <si>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</si>
  <si>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</si>
  <si>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</si>
  <si>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</si>
  <si>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</si>
  <si>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</si>
  <si>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</si>
  <si>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</si>
  <si>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</si>
  <si>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</si>
  <si>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</si>
  <si>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</si>
  <si>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</si>
  <si>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</si>
  <si>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</si>
  <si>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</si>
  <si>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</si>
  <si>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</si>
  <si>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</si>
  <si>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</si>
  <si>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</si>
  <si>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</si>
  <si>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</si>
  <si>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</si>
  <si>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</si>
  <si>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</si>
  <si>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</si>
  <si>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</si>
  <si>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</si>
  <si>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</si>
  <si>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</si>
  <si>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</si>
  <si>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</si>
  <si>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</si>
  <si>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</si>
  <si>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</si>
  <si>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</si>
  <si>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</si>
  <si>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</si>
  <si>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</si>
  <si>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</si>
  <si>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</si>
  <si>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</si>
  <si>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</si>
  <si>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</si>
  <si>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</si>
  <si>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</si>
  <si>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</si>
  <si>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</si>
  <si>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</si>
  <si>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</si>
  <si>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</si>
  <si>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</si>
  <si>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</si>
  <si>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</si>
  <si>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</si>
  <si>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</si>
  <si>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</si>
  <si>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</si>
  <si>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</si>
  <si>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</si>
  <si>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</si>
  <si>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</si>
  <si>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</si>
  <si>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</si>
  <si>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</si>
  <si>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</si>
  <si>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</si>
  <si>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</si>
  <si>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</si>
  <si>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</si>
  <si>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</si>
  <si>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</si>
  <si>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</si>
  <si>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</si>
  <si>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</si>
  <si>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</si>
  <si>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</si>
  <si>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</si>
  <si>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</si>
  <si>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</si>
  <si>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</si>
  <si>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</si>
  <si>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</si>
  <si>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</si>
  <si>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</si>
  <si>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</si>
  <si>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</si>
  <si>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</si>
  <si>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</si>
  <si>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</si>
  <si>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</si>
  <si>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</si>
  <si>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</si>
  <si>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</si>
  <si>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</si>
  <si>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</si>
  <si>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</si>
  <si>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</si>
  <si>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</si>
  <si>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</si>
  <si>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</si>
  <si>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</si>
  <si>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</si>
  <si>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</si>
  <si>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</si>
  <si>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</si>
  <si>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</si>
  <si>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</si>
  <si>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</si>
  <si>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</si>
  <si>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</si>
  <si>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</si>
  <si>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</si>
  <si>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</si>
  <si>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</si>
  <si>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</si>
  <si>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</si>
  <si>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</si>
  <si>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</si>
  <si>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</si>
  <si>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</si>
  <si>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</si>
  <si>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</si>
  <si>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</si>
  <si>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</si>
  <si>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</si>
  <si>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</si>
  <si>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</si>
  <si>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</si>
  <si>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</si>
  <si>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</si>
  <si>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</si>
  <si>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</si>
  <si>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</si>
  <si>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</si>
  <si>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</si>
  <si>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</si>
  <si>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</si>
  <si>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</si>
  <si>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</si>
  <si>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</si>
  <si>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</si>
  <si>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</si>
  <si>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</si>
  <si>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</si>
  <si>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</si>
  <si>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</si>
  <si>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</si>
  <si>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</si>
  <si>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</si>
  <si>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</si>
  <si>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</si>
  <si>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</si>
  <si>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</si>
  <si>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</si>
  <si>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</si>
  <si>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</si>
  <si>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</si>
  <si>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</si>
  <si>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</si>
  <si>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</si>
  <si>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</si>
  <si>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</si>
  <si>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</si>
  <si>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</si>
  <si>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</si>
  <si>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</si>
  <si>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</si>
  <si>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</si>
  <si>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</si>
  <si>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</si>
  <si>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</si>
  <si>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</si>
  <si>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</si>
  <si>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</si>
  <si>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</si>
  <si>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</si>
  <si>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</si>
  <si>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</si>
  <si>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</si>
  <si>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</si>
  <si>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</si>
  <si>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</si>
  <si>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</si>
  <si>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</si>
  <si>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</si>
  <si>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</si>
  <si>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</si>
  <si>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</si>
  <si>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</si>
  <si>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</si>
  <si>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</si>
  <si>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</si>
  <si>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</si>
  <si>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</si>
  <si>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</si>
  <si>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</si>
  <si>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</si>
  <si>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</si>
  <si>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</si>
  <si>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</si>
  <si>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</si>
  <si>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</si>
  <si>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</si>
  <si>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</si>
  <si>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</si>
  <si>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</si>
  <si>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</si>
  <si>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</si>
  <si>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</si>
  <si>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</si>
  <si>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</si>
  <si>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</si>
  <si>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</si>
  <si>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</si>
  <si>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</si>
  <si>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</si>
  <si>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</si>
  <si>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</si>
  <si>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</si>
  <si>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</si>
  <si>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</si>
  <si>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</si>
  <si>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</si>
  <si>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</si>
  <si>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</si>
  <si>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</si>
  <si>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</si>
  <si>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</si>
  <si>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</si>
  <si>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</si>
  <si>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</si>
  <si>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</si>
  <si>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</si>
  <si>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</si>
  <si>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</si>
  <si>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</si>
  <si>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</si>
  <si>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</si>
  <si>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</si>
  <si>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</si>
  <si>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</si>
  <si>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</si>
  <si>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</si>
  <si>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</si>
  <si>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</si>
  <si>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</si>
  <si>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</si>
  <si>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</si>
  <si>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</si>
  <si>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</si>
  <si>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</si>
  <si>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</si>
  <si>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</si>
  <si>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</si>
  <si>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</si>
  <si>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</si>
  <si>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</si>
  <si>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</si>
  <si>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</si>
  <si>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</si>
  <si>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</si>
  <si>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</si>
  <si>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</si>
  <si>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</si>
  <si>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</si>
  <si>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</si>
  <si>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</si>
  <si>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</si>
  <si>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</si>
  <si>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</si>
  <si>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</si>
  <si>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</si>
  <si>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</si>
  <si>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</si>
  <si>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</si>
  <si>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</si>
  <si>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</si>
  <si>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</si>
  <si>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</si>
  <si>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</si>
  <si>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</si>
  <si>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</si>
  <si>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</si>
  <si>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</si>
  <si>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</si>
  <si>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</si>
  <si>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</si>
  <si>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</si>
  <si>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</si>
  <si>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</si>
  <si>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</si>
  <si>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</si>
  <si>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</si>
  <si>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</si>
  <si>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</si>
  <si>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</si>
  <si>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</si>
  <si>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</si>
  <si>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</si>
  <si>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</si>
  <si>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</si>
  <si>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</si>
  <si>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</si>
  <si>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</si>
  <si>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</si>
  <si>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</si>
  <si>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</si>
  <si>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</si>
  <si>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</si>
  <si>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</si>
  <si>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</si>
  <si>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</si>
  <si>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</si>
  <si>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</si>
  <si>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</si>
  <si>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</si>
  <si>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</si>
  <si>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</si>
  <si>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</si>
  <si>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</si>
  <si>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</si>
  <si>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</si>
  <si>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</si>
  <si>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</si>
  <si>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</si>
  <si>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</si>
  <si>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</si>
  <si>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</si>
  <si>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</si>
  <si>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</si>
  <si>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</si>
  <si>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</si>
  <si>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</si>
  <si>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</si>
  <si>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</si>
  <si>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</si>
  <si>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</si>
  <si>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</si>
  <si>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</si>
  <si>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</si>
  <si>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</si>
  <si>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</si>
  <si>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</si>
  <si>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</si>
  <si>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</si>
  <si>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</si>
  <si>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</si>
  <si>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</si>
  <si>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</si>
  <si>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</si>
  <si>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</si>
  <si>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</si>
  <si>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</si>
  <si>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</si>
  <si>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</si>
  <si>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</si>
  <si>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</si>
  <si>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</si>
  <si>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</si>
  <si>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</si>
  <si>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</si>
  <si>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</si>
  <si>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</si>
  <si>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</si>
  <si>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</si>
  <si>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</si>
  <si>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</si>
  <si>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</si>
  <si>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</si>
  <si>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</si>
  <si>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</si>
  <si>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</si>
  <si>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</si>
  <si>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</si>
  <si>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</si>
  <si>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</si>
  <si>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</si>
  <si>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</si>
  <si>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</si>
  <si>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</si>
  <si>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</si>
  <si>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</si>
  <si>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</si>
  <si>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</si>
  <si>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</si>
  <si>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</si>
  <si>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</si>
  <si>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</si>
  <si>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</si>
  <si>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</si>
  <si>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</si>
  <si>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</si>
  <si>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</si>
  <si>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</si>
  <si>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</si>
  <si>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</si>
  <si>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</si>
  <si>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</si>
  <si>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</si>
  <si>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</si>
  <si>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</si>
  <si>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</si>
  <si>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</si>
  <si>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</si>
  <si>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</si>
  <si>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</si>
  <si>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</si>
  <si>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</si>
  <si>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</si>
  <si>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</si>
  <si>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</si>
  <si>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</si>
  <si>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</si>
  <si>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</si>
  <si>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</si>
  <si>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</si>
  <si>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</si>
  <si>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</si>
  <si>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</si>
  <si>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</si>
  <si>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</si>
  <si>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</si>
  <si>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</si>
  <si>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</si>
  <si>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</si>
  <si>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</si>
  <si>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</si>
  <si>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</si>
  <si>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</si>
  <si>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</si>
  <si>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</si>
  <si>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</si>
  <si>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</si>
  <si>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</si>
  <si>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</si>
  <si>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</si>
  <si>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</si>
  <si>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</si>
  <si>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</si>
  <si>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</si>
  <si>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</si>
  <si>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</si>
  <si>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</si>
  <si>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</si>
  <si>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</si>
  <si>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</si>
  <si>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</si>
  <si>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</si>
  <si>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</si>
  <si>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</si>
  <si>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</si>
  <si>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</si>
  <si>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</si>
  <si>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</si>
  <si>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</si>
  <si>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</si>
  <si>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</si>
  <si>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</si>
  <si>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</si>
  <si>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</si>
  <si>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</si>
  <si>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</si>
  <si>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</si>
  <si>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</si>
  <si>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</si>
  <si>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</si>
  <si>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</si>
  <si>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</si>
  <si>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</si>
  <si>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</si>
  <si>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</si>
  <si>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</si>
  <si>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</si>
  <si>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</si>
  <si>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</si>
  <si>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</si>
  <si>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</si>
  <si>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</si>
  <si>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</si>
  <si>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</si>
  <si>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</si>
  <si>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</si>
  <si>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</si>
  <si>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</si>
  <si>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</si>
  <si>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</si>
  <si>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</si>
  <si>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</si>
  <si>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</si>
  <si>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</si>
  <si>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</si>
  <si>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</si>
  <si>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</si>
  <si>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</si>
  <si>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</si>
  <si>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</si>
  <si>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</si>
  <si>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</si>
  <si>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</si>
  <si>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</si>
  <si>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</si>
  <si>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</si>
  <si>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</si>
  <si>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</si>
  <si>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</si>
  <si>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</si>
  <si>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</si>
  <si>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</si>
  <si>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</si>
  <si>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</si>
  <si>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</si>
  <si>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</si>
  <si>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</si>
  <si>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</si>
  <si>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</si>
  <si>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</si>
  <si>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</si>
  <si>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</si>
  <si>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</si>
  <si>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</si>
  <si>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</si>
  <si>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</si>
  <si>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</si>
  <si>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</si>
  <si>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</si>
  <si>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</si>
  <si>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</si>
  <si>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</si>
  <si>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</si>
  <si>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</si>
  <si>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</si>
  <si>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</si>
  <si>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</si>
  <si>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</si>
  <si>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</si>
  <si>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</si>
  <si>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</si>
  <si>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</si>
  <si>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</si>
  <si>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</si>
  <si>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</si>
  <si>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</si>
  <si>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</si>
  <si>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</si>
  <si>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</si>
  <si>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</si>
  <si>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</si>
  <si>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</si>
  <si>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</si>
  <si>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</si>
  <si>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</si>
  <si>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</si>
  <si>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</si>
  <si>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</si>
  <si>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</si>
  <si>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</si>
  <si>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</si>
  <si>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</si>
  <si>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</si>
  <si>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</si>
  <si>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</si>
  <si>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</si>
  <si>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</si>
  <si>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</si>
  <si>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</si>
  <si>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</si>
  <si>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</si>
  <si>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</si>
  <si>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</si>
  <si>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</si>
  <si>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</si>
  <si>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</si>
  <si>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</si>
  <si>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</si>
  <si>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</si>
  <si>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</si>
  <si>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</si>
  <si>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</si>
  <si>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</si>
  <si>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</si>
  <si>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</si>
  <si>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</si>
  <si>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</si>
  <si>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</si>
  <si>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</si>
  <si>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</si>
  <si>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</si>
  <si>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</si>
  <si>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</si>
  <si>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</si>
  <si>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</si>
  <si>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</si>
  <si>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</si>
  <si>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</si>
  <si>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</si>
  <si>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</si>
  <si>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</si>
  <si>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</si>
  <si>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</si>
  <si>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</si>
  <si>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</si>
  <si>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</si>
  <si>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</si>
  <si>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</si>
  <si>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</si>
  <si>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</si>
  <si>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</si>
  <si>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</si>
  <si>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</si>
  <si>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</si>
  <si>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</si>
  <si>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</si>
  <si>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</si>
  <si>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</si>
  <si>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</si>
  <si>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</si>
  <si>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</si>
  <si>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</si>
  <si>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</si>
  <si>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</si>
  <si>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</si>
  <si>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</si>
  <si>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</si>
  <si>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</si>
  <si>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</si>
  <si>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</si>
  <si>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</si>
  <si>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</si>
  <si>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</si>
  <si>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</si>
  <si>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</si>
  <si>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</si>
  <si>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</si>
  <si>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</si>
  <si>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</si>
  <si>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</si>
  <si>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</si>
  <si>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</si>
  <si>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</si>
  <si>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</si>
  <si>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</si>
  <si>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</si>
  <si>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</si>
  <si>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</si>
  <si>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</si>
  <si>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</si>
  <si>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</si>
  <si>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</si>
  <si>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</si>
  <si>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</si>
  <si>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</si>
  <si>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</si>
  <si>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</si>
  <si>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</si>
  <si>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</si>
  <si>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</si>
  <si>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</si>
  <si>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</si>
  <si>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</si>
  <si>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</si>
  <si>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</si>
  <si>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</si>
  <si>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</si>
  <si>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</si>
  <si>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</si>
  <si>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</si>
  <si>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</si>
  <si>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</si>
  <si>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</si>
  <si>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</si>
  <si>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</si>
  <si>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</si>
  <si>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</si>
  <si>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</si>
  <si>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</si>
  <si>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</si>
  <si>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</si>
  <si>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</si>
  <si>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</si>
  <si>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</si>
  <si>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</si>
  <si>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</si>
  <si>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</si>
  <si>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</si>
  <si>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</si>
  <si>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</si>
  <si>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</si>
  <si>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</si>
  <si>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</si>
  <si>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</si>
  <si>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</si>
  <si>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</si>
  <si>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</si>
  <si>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</si>
  <si>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</si>
  <si>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</si>
  <si>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</si>
  <si>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</si>
  <si>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</si>
  <si>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</si>
  <si>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</si>
  <si>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</si>
  <si>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</si>
  <si>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</si>
  <si>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</si>
  <si>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</si>
  <si>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</si>
  <si>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</si>
  <si>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</si>
  <si>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</si>
  <si>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</si>
  <si>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</si>
  <si>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</si>
  <si>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</si>
  <si>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</si>
  <si>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</si>
  <si>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</si>
  <si>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</si>
  <si>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</si>
  <si>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</si>
  <si>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</si>
  <si>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</si>
  <si>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</si>
  <si>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</si>
  <si>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</si>
  <si>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</si>
  <si>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</si>
  <si>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</si>
  <si>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</si>
  <si>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</si>
  <si>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</si>
  <si>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</si>
  <si>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</si>
  <si>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</si>
  <si>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</si>
  <si>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</si>
  <si>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</si>
  <si>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</si>
  <si>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</si>
  <si>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</si>
  <si>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</si>
  <si>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</si>
  <si>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</si>
  <si>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</si>
  <si>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</si>
  <si>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</si>
  <si>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</si>
  <si>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</si>
  <si>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</si>
  <si>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</si>
  <si>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</si>
  <si>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</si>
  <si>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</si>
  <si>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</si>
  <si>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</si>
  <si>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</si>
  <si>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</si>
  <si>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</si>
  <si>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</si>
  <si>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</si>
  <si>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</si>
  <si>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</si>
  <si>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</si>
  <si>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</si>
  <si>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</si>
  <si>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</si>
  <si>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</si>
  <si>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</si>
  <si>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</si>
  <si>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</si>
  <si>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</si>
  <si>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</si>
  <si>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</si>
  <si>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</si>
  <si>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</si>
  <si>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</si>
  <si>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</si>
  <si>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</si>
  <si>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</si>
  <si>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</si>
  <si>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</si>
  <si>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</si>
  <si>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</si>
  <si>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</si>
  <si>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</si>
  <si>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</si>
  <si>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</si>
  <si>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</si>
  <si>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</si>
  <si>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</si>
  <si>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</si>
  <si>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</si>
  <si>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</si>
  <si>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</si>
  <si>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</si>
  <si>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</si>
  <si>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</si>
  <si>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</si>
  <si>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</si>
  <si>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</si>
  <si>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</si>
  <si>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</si>
  <si>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</si>
  <si>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</si>
  <si>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</si>
  <si>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</si>
  <si>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</si>
  <si>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</si>
  <si>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</si>
  <si>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</si>
  <si>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</si>
  <si>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</si>
  <si>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</si>
  <si>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</si>
  <si>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</si>
  <si>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</si>
  <si>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</si>
  <si>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</si>
  <si>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</si>
  <si>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</si>
  <si>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</si>
  <si>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</si>
  <si>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</si>
  <si>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</si>
  <si>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</si>
  <si>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</si>
  <si>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</si>
  <si>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</si>
  <si>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</si>
  <si>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</si>
  <si>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</si>
  <si>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</si>
  <si>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</si>
  <si>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</si>
  <si>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</si>
  <si>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</si>
  <si>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</si>
  <si>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</si>
  <si>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</si>
  <si>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</si>
  <si>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</si>
  <si>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</si>
  <si>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</si>
  <si>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</si>
  <si>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</si>
  <si>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</si>
  <si>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</si>
  <si>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</si>
  <si>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</si>
  <si>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</si>
  <si>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</si>
  <si>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</si>
  <si>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</si>
  <si>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</si>
  <si>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</si>
  <si>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</si>
  <si>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</si>
  <si>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</si>
  <si>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</si>
  <si>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</si>
  <si>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</si>
  <si>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</si>
  <si>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</si>
  <si>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</si>
  <si>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</si>
  <si>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</si>
  <si>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</si>
  <si>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</si>
  <si>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</si>
  <si>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</si>
  <si>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</si>
  <si>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</si>
  <si>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</si>
  <si>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</si>
  <si>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</si>
  <si>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</si>
  <si>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</si>
  <si>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</si>
  <si>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</si>
  <si>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</si>
  <si>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</si>
  <si>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</si>
  <si>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</si>
  <si>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</si>
  <si>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</si>
  <si>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</si>
  <si>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</si>
  <si>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</si>
  <si>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</si>
  <si>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</si>
  <si>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</si>
  <si>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</si>
  <si>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</si>
  <si>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</si>
  <si>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</si>
  <si>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</si>
  <si>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</si>
  <si>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</si>
  <si>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</si>
  <si>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</si>
  <si>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</si>
  <si>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</si>
  <si>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</si>
  <si>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</si>
  <si>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</si>
  <si>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</si>
  <si>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</si>
  <si>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</si>
  <si>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</si>
  <si>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</si>
  <si>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</si>
  <si>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</si>
  <si>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</si>
  <si>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</si>
  <si>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</si>
  <si>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</si>
  <si>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</si>
  <si>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</si>
  <si>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</si>
  <si>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</si>
  <si>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</si>
  <si>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</si>
  <si>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</si>
  <si>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</si>
  <si>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</si>
  <si>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</si>
  <si>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</si>
  <si>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</si>
  <si>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</si>
  <si>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</si>
  <si>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</si>
  <si>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</si>
  <si>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</si>
  <si>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</si>
  <si>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</si>
  <si>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</si>
  <si>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</si>
  <si>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</si>
  <si>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</si>
  <si>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</si>
  <si>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</si>
  <si>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</si>
  <si>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</si>
  <si>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</si>
  <si>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</si>
  <si>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</si>
  <si>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</si>
  <si>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</si>
  <si>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</si>
  <si>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</si>
  <si>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</si>
  <si>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</si>
  <si>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</si>
  <si>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</si>
  <si>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</si>
  <si>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</si>
  <si>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</si>
  <si>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</si>
  <si>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</si>
  <si>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</si>
  <si>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</si>
  <si>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</si>
  <si>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</si>
  <si>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</si>
  <si>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</si>
  <si>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</si>
  <si>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</si>
  <si>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</si>
  <si>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</si>
  <si>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</si>
  <si>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</si>
  <si>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</si>
  <si>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</si>
  <si>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</si>
  <si>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</si>
  <si>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</si>
  <si>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</si>
  <si>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</si>
  <si>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</si>
  <si>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</si>
  <si>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</si>
  <si>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</si>
  <si>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</si>
  <si>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</si>
  <si>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</si>
  <si>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</si>
  <si>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</si>
  <si>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</si>
  <si>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</si>
  <si>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</si>
  <si>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</si>
  <si>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</si>
  <si>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</si>
  <si>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</si>
  <si>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</si>
  <si>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</si>
  <si>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</si>
  <si>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</si>
  <si>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</si>
  <si>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</si>
  <si>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</si>
  <si>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</si>
  <si>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</si>
  <si>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</si>
  <si>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</si>
  <si>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</si>
  <si>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</si>
  <si>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</si>
  <si>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</si>
  <si>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</si>
  <si>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</si>
  <si>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</si>
  <si>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</si>
  <si>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</si>
  <si>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</si>
  <si>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</si>
  <si>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</si>
  <si>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</si>
  <si>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</si>
  <si>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</si>
  <si>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</si>
  <si>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</si>
  <si>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</si>
  <si>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</si>
  <si>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</si>
  <si>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</si>
  <si>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</si>
  <si>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</si>
  <si>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</si>
  <si>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</si>
  <si>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</si>
  <si>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</si>
  <si>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</si>
  <si>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</si>
  <si>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</si>
  <si>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</si>
  <si>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</si>
  <si>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</si>
  <si>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</si>
  <si>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</si>
  <si>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</si>
  <si>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</si>
  <si>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</si>
  <si>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</si>
  <si>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</si>
  <si>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</si>
  <si>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</si>
  <si>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</si>
  <si>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</si>
  <si>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</si>
  <si>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</si>
  <si>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</si>
  <si>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</si>
  <si>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</si>
  <si>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</si>
  <si>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</si>
  <si>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</si>
  <si>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</si>
  <si>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</si>
  <si>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</si>
  <si>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</si>
  <si>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</si>
  <si>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</si>
  <si>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</si>
  <si>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</si>
  <si>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</si>
  <si>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</si>
  <si>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</si>
  <si>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</si>
  <si>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</si>
  <si>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</si>
  <si>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</si>
  <si>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</si>
  <si>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</si>
  <si>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</si>
  <si>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</si>
  <si>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</si>
  <si>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</si>
  <si>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</si>
  <si>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</si>
  <si>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</si>
  <si>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</si>
  <si>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</si>
  <si>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</si>
  <si>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</si>
  <si>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</si>
  <si>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</si>
  <si>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</si>
  <si>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</si>
  <si>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</si>
  <si>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</si>
  <si>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</si>
  <si>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</si>
  <si>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</si>
  <si>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</si>
  <si>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</si>
  <si>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</si>
  <si>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</si>
  <si>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</si>
  <si>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</si>
  <si>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</si>
  <si>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</si>
  <si>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</si>
  <si>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</si>
  <si>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</si>
  <si>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</si>
  <si>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</si>
  <si>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</si>
  <si>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</si>
  <si>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</si>
  <si>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</si>
  <si>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</si>
  <si>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</si>
  <si>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</si>
  <si>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</si>
  <si>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</si>
  <si>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</si>
  <si>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</si>
  <si>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</si>
  <si>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</si>
  <si>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</si>
  <si>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</si>
  <si>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</si>
  <si>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</si>
  <si>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</si>
  <si>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</si>
  <si>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</si>
  <si>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</si>
  <si>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</si>
  <si>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</si>
  <si>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</si>
  <si>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</si>
  <si>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</si>
  <si>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</si>
  <si>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</si>
  <si>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</si>
  <si>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</si>
  <si>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</si>
  <si>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</si>
  <si>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</si>
  <si>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</si>
  <si>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</si>
  <si>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</si>
  <si>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</si>
  <si>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</si>
  <si>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</si>
  <si>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</si>
  <si>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</si>
  <si>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</si>
  <si>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</si>
  <si>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</si>
  <si>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</si>
  <si>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</si>
  <si>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</si>
  <si>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</si>
  <si>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</si>
  <si>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</si>
  <si>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</si>
  <si>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</si>
  <si>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</si>
  <si>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</si>
  <si>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</si>
  <si>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</si>
  <si>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</si>
  <si>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</si>
  <si>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</si>
  <si>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</si>
  <si>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</si>
  <si>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</si>
  <si>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</si>
  <si>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</si>
  <si>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</si>
  <si>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</si>
  <si>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</si>
  <si>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</si>
  <si>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</si>
  <si>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</si>
  <si>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</si>
  <si>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</si>
  <si>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</si>
  <si>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</si>
  <si>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</si>
  <si>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</si>
  <si>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</si>
  <si>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</si>
  <si>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</si>
  <si>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</si>
  <si>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</si>
  <si>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</si>
  <si>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</si>
  <si>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</si>
  <si>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</si>
  <si>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</si>
  <si>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</si>
  <si>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</si>
  <si>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</si>
  <si>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</si>
  <si>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</si>
  <si>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</si>
  <si>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</si>
  <si>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</si>
  <si>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</si>
  <si>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</si>
  <si>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</si>
  <si>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</si>
  <si>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</si>
  <si>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</si>
  <si>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</si>
  <si>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</si>
  <si>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</si>
  <si>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</si>
  <si>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</si>
  <si>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</si>
  <si>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</si>
  <si>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</si>
  <si>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</si>
  <si>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</si>
  <si>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</si>
  <si>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</si>
  <si>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</si>
  <si>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</si>
  <si>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</si>
  <si>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</si>
  <si>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</si>
  <si>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</si>
  <si>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</si>
  <si>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</si>
  <si>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</si>
  <si>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</si>
  <si>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</si>
  <si>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</si>
  <si>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</si>
  <si>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</si>
  <si>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</si>
  <si>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</si>
  <si>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</si>
  <si>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</si>
  <si>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</si>
  <si>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</si>
  <si>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</si>
  <si>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</si>
  <si>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</si>
  <si>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</si>
  <si>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</si>
  <si>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</si>
  <si>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</si>
  <si>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</si>
  <si>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</si>
  <si>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</si>
  <si>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</si>
  <si>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</si>
  <si>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</si>
  <si>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</si>
  <si>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</si>
  <si>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</si>
  <si>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</si>
  <si>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</si>
  <si>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</si>
  <si>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</si>
  <si>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</si>
  <si>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</si>
  <si>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</si>
  <si>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</si>
  <si>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</si>
  <si>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</si>
  <si>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</si>
  <si>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</si>
  <si>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</si>
  <si>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</si>
  <si>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</si>
  <si>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</si>
  <si>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</si>
  <si>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</si>
  <si>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</si>
  <si>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</si>
  <si>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</si>
  <si>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</si>
  <si>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</si>
  <si>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</si>
  <si>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</si>
  <si>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</si>
  <si>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</si>
  <si>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</si>
  <si>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</si>
  <si>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</si>
  <si>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</si>
  <si>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</si>
  <si>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</si>
  <si>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</si>
  <si>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</si>
  <si>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</si>
  <si>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</si>
  <si>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</si>
  <si>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</si>
  <si>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</si>
  <si>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</si>
  <si>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</si>
  <si>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</si>
  <si>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</si>
  <si>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</si>
  <si>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</si>
  <si>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</si>
  <si>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</si>
  <si>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</si>
  <si>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</si>
  <si>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</si>
  <si>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</si>
  <si>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</si>
  <si>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</si>
  <si>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</si>
  <si>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</si>
  <si>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</si>
  <si>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</si>
  <si>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</si>
  <si>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</si>
  <si>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</si>
  <si>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</si>
  <si>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</si>
  <si>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</si>
  <si>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</si>
  <si>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</si>
  <si>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</si>
  <si>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</si>
  <si>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</si>
  <si>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</si>
  <si>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</si>
  <si>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</si>
  <si>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</si>
  <si>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</si>
  <si>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</si>
  <si>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</si>
  <si>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</si>
  <si>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</si>
  <si>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</si>
  <si>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</si>
  <si>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</si>
  <si>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</si>
  <si>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</si>
  <si>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</si>
  <si>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</si>
  <si>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</si>
  <si>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</si>
  <si>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</si>
  <si>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</si>
  <si>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</si>
  <si>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</si>
  <si>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</si>
  <si>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</si>
  <si>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</si>
  <si>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</si>
  <si>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</si>
  <si>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</si>
  <si>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</si>
  <si>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</si>
  <si>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</si>
  <si>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</si>
  <si>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</si>
  <si>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</si>
  <si>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</si>
  <si>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</si>
  <si>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</si>
  <si>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</si>
  <si>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</si>
  <si>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</si>
  <si>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</si>
  <si>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</si>
  <si>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</si>
  <si>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</si>
  <si>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</si>
  <si>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</si>
  <si>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</si>
  <si>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</si>
  <si>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</si>
  <si>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</si>
  <si>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</si>
  <si>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</si>
  <si>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</si>
  <si>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</si>
  <si>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</si>
  <si>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</si>
  <si>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</si>
  <si>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</si>
  <si>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</si>
  <si>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</si>
  <si>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</si>
  <si>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</si>
  <si>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</si>
  <si>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</si>
  <si>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</si>
  <si>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</si>
  <si>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</si>
  <si>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</si>
  <si>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</si>
  <si>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</si>
  <si>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</si>
  <si>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</si>
  <si>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</si>
  <si>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</si>
  <si>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</si>
  <si>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</si>
  <si>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</si>
  <si>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</si>
  <si>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</si>
  <si>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</si>
  <si>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</si>
  <si>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</si>
  <si>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</si>
  <si>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</si>
  <si>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</si>
  <si>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</si>
  <si>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</si>
  <si>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</si>
  <si>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</si>
  <si>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</si>
  <si>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</si>
  <si>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</si>
  <si>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</si>
  <si>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</si>
  <si>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</si>
  <si>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</si>
  <si>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</si>
  <si>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</si>
  <si>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</si>
  <si>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</si>
  <si>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</si>
  <si>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</si>
  <si>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</si>
  <si>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</si>
  <si>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</si>
  <si>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</si>
  <si>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</si>
  <si>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</si>
  <si>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</si>
  <si>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</si>
  <si>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</si>
  <si>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</si>
  <si>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</si>
  <si>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</si>
  <si>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</si>
  <si>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</si>
  <si>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</si>
  <si>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</si>
  <si>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</si>
  <si>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</si>
  <si>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</si>
  <si>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</si>
  <si>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</si>
  <si>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</si>
  <si>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</si>
  <si>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</si>
  <si>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</si>
  <si>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</si>
  <si>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</si>
  <si>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</si>
  <si>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</si>
  <si>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</si>
  <si>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</si>
  <si>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</si>
  <si>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</si>
  <si>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</si>
  <si>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</si>
  <si>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</si>
  <si>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</si>
  <si>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</si>
  <si>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</si>
  <si>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</si>
  <si>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</si>
  <si>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</si>
  <si>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</si>
  <si>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</si>
  <si>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</si>
  <si>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</si>
  <si>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</si>
  <si>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</si>
  <si>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</si>
  <si>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</si>
  <si>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</si>
  <si>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</si>
  <si>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</si>
  <si>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</si>
  <si>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</si>
  <si>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</si>
  <si>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</si>
  <si>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</si>
  <si>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</si>
  <si>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</si>
  <si>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</si>
  <si>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</si>
  <si>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</si>
  <si>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</si>
  <si>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</si>
  <si>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</si>
  <si>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</si>
  <si>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</si>
  <si>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</si>
  <si>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</si>
  <si>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</si>
  <si>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</si>
  <si>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</si>
  <si>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</si>
  <si>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</si>
  <si>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</si>
  <si>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</si>
  <si>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</si>
  <si>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</si>
  <si>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</si>
  <si>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</si>
  <si>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</si>
  <si>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</si>
  <si>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</si>
  <si>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</si>
  <si>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</si>
  <si>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</si>
  <si>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</si>
  <si>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</si>
  <si>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</si>
  <si>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</si>
  <si>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</si>
  <si>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</si>
  <si>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</si>
  <si>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</si>
  <si>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</si>
  <si>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</si>
  <si>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</si>
  <si>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</si>
  <si>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</si>
  <si>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</si>
  <si>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</si>
  <si>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</si>
  <si>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</si>
  <si>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</si>
  <si>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</si>
  <si>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</si>
  <si>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</si>
  <si>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</si>
  <si>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</si>
  <si>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</si>
  <si>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</si>
  <si>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</si>
  <si>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</si>
  <si>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</si>
  <si>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</si>
  <si>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</si>
  <si>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</si>
  <si>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</si>
  <si>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</si>
  <si>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</si>
  <si>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</si>
  <si>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</si>
  <si>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</si>
  <si>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</si>
  <si>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</si>
  <si>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</si>
  <si>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</si>
  <si>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</si>
  <si>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</si>
  <si>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</si>
  <si>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</si>
  <si>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</si>
  <si>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</si>
  <si>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</si>
  <si>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</si>
  <si>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</si>
  <si>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</si>
  <si>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</si>
  <si>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</si>
  <si>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</si>
  <si>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</si>
  <si>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</si>
  <si>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</si>
  <si>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</si>
  <si>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</si>
  <si>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</si>
  <si>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</si>
  <si>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</si>
  <si>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</si>
  <si>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</si>
  <si>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</si>
  <si>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</si>
  <si>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</si>
  <si>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</si>
  <si>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</si>
  <si>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</si>
  <si>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</si>
  <si>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</si>
  <si>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</si>
  <si>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</si>
  <si>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</si>
  <si>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</si>
  <si>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</si>
  <si>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</si>
  <si>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</si>
  <si>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</si>
  <si>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</si>
  <si>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</si>
  <si>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</si>
  <si>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</si>
  <si>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</si>
  <si>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</si>
  <si>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</si>
  <si>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</si>
  <si>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</si>
  <si>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</si>
  <si>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</si>
  <si>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</si>
  <si>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</si>
  <si>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</si>
  <si>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</si>
  <si>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</si>
  <si>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</si>
  <si>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</si>
  <si>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</si>
  <si>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</si>
  <si>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</si>
  <si>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</si>
  <si>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</si>
  <si>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</si>
  <si>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</si>
  <si>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</si>
  <si>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</si>
  <si>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</si>
  <si>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</si>
  <si>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</si>
  <si>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</si>
  <si>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</si>
  <si>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</si>
  <si>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</si>
  <si>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</si>
  <si>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</si>
  <si>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</si>
  <si>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</si>
  <si>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</si>
  <si>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</si>
  <si>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</si>
  <si>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</si>
  <si>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</si>
  <si>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</si>
  <si>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</si>
  <si>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</si>
  <si>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</si>
  <si>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</si>
  <si>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</si>
  <si>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</si>
  <si>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</si>
  <si>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</si>
  <si>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</si>
  <si>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</si>
  <si>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</si>
  <si>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</si>
  <si>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</si>
  <si>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</si>
  <si>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</si>
  <si>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</si>
  <si>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</si>
  <si>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</si>
  <si>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</si>
  <si>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</si>
  <si>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</si>
  <si>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</si>
  <si>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</si>
  <si>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</si>
  <si>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</si>
  <si>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</si>
  <si>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</si>
  <si>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</si>
  <si>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</si>
  <si>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</si>
  <si>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</si>
  <si>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</si>
  <si>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</si>
  <si>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</si>
  <si>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</si>
  <si>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</si>
  <si>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</si>
  <si>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</si>
  <si>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</si>
  <si>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</si>
  <si>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</si>
  <si>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</si>
  <si>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</si>
  <si>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</si>
  <si>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</si>
  <si>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</si>
  <si>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</si>
  <si>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</si>
  <si>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</si>
  <si>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</si>
  <si>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</si>
  <si>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</si>
  <si>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</si>
  <si>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</si>
  <si>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</si>
  <si>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</si>
  <si>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</si>
  <si>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</si>
  <si>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</si>
  <si>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</si>
  <si>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</si>
  <si>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</si>
  <si>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</si>
  <si>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</si>
  <si>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</si>
  <si>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</si>
  <si>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</si>
  <si>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</si>
  <si>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</si>
  <si>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</si>
  <si>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</si>
  <si>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</si>
  <si>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</si>
  <si>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</si>
  <si>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</si>
  <si>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</si>
  <si>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</si>
  <si>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</si>
  <si>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</si>
  <si>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</si>
  <si>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</si>
  <si>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</si>
  <si>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</si>
  <si>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</si>
  <si>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</si>
  <si>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</si>
  <si>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</si>
  <si>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</si>
  <si>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</si>
  <si>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</si>
  <si>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</si>
  <si>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</si>
  <si>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</si>
  <si>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</si>
  <si>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</si>
  <si>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</si>
  <si>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</si>
  <si>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</si>
  <si>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</si>
  <si>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</si>
  <si>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</si>
  <si>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</si>
  <si>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</si>
  <si>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</si>
  <si>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</si>
  <si>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</si>
  <si>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</si>
  <si>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</si>
  <si>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</si>
  <si>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</si>
  <si>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</si>
  <si>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</si>
  <si>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</si>
  <si>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</si>
  <si>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</si>
  <si>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</si>
  <si>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</si>
  <si>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</si>
  <si>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</si>
  <si>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</si>
  <si>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</si>
  <si>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</si>
  <si>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</si>
  <si>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</si>
  <si>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</si>
  <si>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</si>
  <si>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</si>
  <si>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</si>
  <si>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</si>
  <si>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</si>
  <si>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</si>
  <si>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</si>
  <si>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</si>
  <si>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</si>
  <si>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</si>
  <si>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</si>
  <si>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</si>
  <si>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</si>
  <si>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</si>
  <si>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</si>
  <si>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</si>
  <si>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</si>
  <si>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</si>
  <si>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</si>
  <si>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</si>
  <si>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</si>
  <si>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</si>
  <si>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</si>
  <si>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</si>
  <si>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</si>
  <si>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</si>
  <si>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</si>
  <si>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</si>
  <si>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</si>
  <si>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</si>
  <si>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</si>
  <si>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</si>
  <si>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</si>
  <si>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</si>
  <si>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</si>
  <si>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</si>
  <si>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</si>
  <si>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</si>
  <si>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</si>
  <si>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</si>
  <si>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</si>
  <si>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</si>
  <si>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</si>
  <si>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</si>
  <si>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</si>
  <si>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</si>
  <si>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</si>
  <si>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</si>
  <si>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</si>
  <si>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</si>
  <si>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</si>
  <si>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</si>
  <si>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</si>
  <si>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</si>
  <si>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</si>
  <si>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</si>
  <si>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</si>
  <si>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</si>
  <si>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</si>
  <si>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</si>
  <si>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</si>
  <si>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</si>
  <si>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</si>
  <si>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</si>
  <si>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</si>
  <si>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</si>
  <si>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</si>
  <si>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</si>
  <si>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</si>
  <si>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</si>
  <si>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</si>
  <si>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</si>
  <si>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</si>
  <si>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</si>
  <si>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</si>
  <si>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</si>
  <si>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</si>
  <si>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</si>
  <si>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</si>
  <si>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</si>
  <si>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</si>
  <si>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</si>
  <si>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</si>
  <si>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</si>
  <si>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</si>
  <si>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</si>
  <si>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</si>
  <si>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</si>
  <si>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</si>
  <si>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</si>
  <si>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</si>
  <si>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</si>
  <si>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</si>
  <si>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</si>
  <si>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</si>
  <si>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</si>
  <si>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</si>
  <si>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</si>
  <si>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</si>
  <si>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</si>
  <si>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</si>
  <si>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</si>
  <si>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</si>
  <si>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</si>
  <si>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</si>
  <si>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</si>
  <si>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</si>
  <si>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</si>
  <si>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</si>
  <si>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</si>
  <si>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</si>
  <si>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</si>
  <si>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</si>
  <si>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</si>
  <si>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</si>
  <si>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</si>
  <si>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</si>
  <si>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</si>
  <si>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</si>
  <si>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</si>
  <si>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</si>
  <si>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</si>
  <si>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</si>
  <si>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</si>
  <si>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</si>
  <si>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</si>
  <si>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</si>
  <si>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</si>
  <si>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</si>
  <si>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</si>
  <si>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</si>
  <si>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</si>
  <si>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</si>
  <si>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</si>
  <si>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</si>
  <si>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</si>
  <si>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</si>
  <si>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</si>
  <si>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</si>
  <si>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</si>
  <si>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</si>
  <si>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</si>
  <si>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</si>
  <si>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</si>
  <si>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</si>
  <si>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</si>
  <si>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</si>
  <si>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</si>
  <si>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</si>
  <si>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</si>
  <si>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</si>
  <si>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</si>
  <si>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</si>
  <si>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</si>
  <si>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</si>
  <si>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</si>
  <si>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</si>
  <si>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</si>
  <si>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</si>
  <si>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</si>
  <si>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</si>
  <si>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</si>
  <si>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</si>
  <si>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</si>
  <si>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</si>
  <si>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</si>
  <si>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</si>
  <si>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</si>
  <si>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</si>
  <si>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</si>
  <si>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</si>
  <si>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</si>
  <si>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</si>
  <si>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</si>
  <si>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</si>
  <si>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</si>
  <si>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</si>
  <si>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</si>
  <si>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</si>
  <si>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</si>
  <si>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</si>
  <si>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</si>
  <si>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</si>
  <si>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</si>
  <si>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</si>
  <si>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</si>
  <si>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</si>
  <si>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</si>
  <si>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</si>
  <si>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</si>
  <si>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</si>
  <si>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</si>
  <si>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</si>
  <si>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</si>
  <si>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</si>
  <si>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</si>
  <si>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</si>
  <si>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</si>
  <si>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</si>
  <si>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</si>
  <si>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</si>
  <si>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</si>
  <si>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</si>
  <si>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</si>
  <si>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</si>
  <si>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</si>
  <si>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</si>
  <si>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</si>
  <si>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</si>
  <si>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</si>
  <si>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</si>
  <si>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</si>
  <si>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</si>
  <si>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</si>
  <si>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</si>
  <si>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</si>
  <si>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</si>
  <si>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</si>
  <si>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</si>
  <si>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</si>
  <si>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</si>
  <si>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</si>
  <si>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</si>
  <si>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</si>
  <si>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</si>
  <si>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</si>
  <si>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</si>
  <si>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</si>
  <si>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</si>
  <si>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</si>
  <si>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</si>
  <si>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</si>
  <si>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</si>
  <si>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</si>
  <si>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</si>
  <si>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</si>
  <si>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</si>
  <si>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</si>
  <si>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</si>
  <si>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</si>
  <si>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</si>
  <si>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</si>
  <si>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</si>
  <si>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</si>
  <si>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</si>
  <si>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</si>
  <si>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</si>
  <si>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</si>
  <si>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</si>
  <si>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</si>
  <si>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</si>
  <si>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</si>
  <si>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</si>
  <si>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</si>
  <si>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</si>
  <si>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</si>
  <si>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</si>
  <si>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</si>
  <si>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</si>
  <si>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</si>
  <si>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</si>
  <si>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</si>
  <si>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</si>
  <si>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</si>
  <si>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</si>
  <si>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</si>
  <si>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</si>
  <si>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</si>
  <si>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</si>
  <si>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</si>
  <si>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</si>
  <si>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</si>
  <si>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</si>
  <si>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</si>
  <si>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</si>
  <si>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</si>
  <si>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</si>
  <si>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</si>
  <si>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</si>
  <si>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</si>
  <si>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</si>
  <si>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</si>
  <si>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</si>
  <si>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</si>
  <si>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</si>
  <si>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</si>
  <si>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</si>
  <si>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</si>
  <si>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</si>
  <si>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</si>
  <si>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</si>
  <si>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</si>
  <si>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</si>
  <si>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</si>
  <si>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</si>
  <si>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</si>
  <si>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</si>
  <si>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</si>
  <si>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</si>
  <si>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</si>
  <si>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</si>
  <si>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</si>
  <si>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</si>
  <si>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</si>
  <si>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</si>
  <si>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</si>
  <si>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</si>
  <si>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</si>
  <si>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</si>
  <si>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</si>
  <si>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</si>
  <si>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</si>
  <si>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</si>
  <si>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</si>
  <si>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</si>
  <si>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</si>
  <si>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</si>
  <si>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</si>
  <si>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</si>
  <si>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</si>
  <si>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</si>
  <si>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</si>
  <si>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</si>
  <si>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</si>
  <si>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</si>
  <si>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</si>
  <si>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</si>
  <si>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</si>
  <si>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</si>
  <si>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</si>
  <si>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</si>
  <si>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</si>
  <si>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</si>
  <si>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</si>
  <si>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</si>
  <si>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</si>
  <si>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</si>
  <si>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</si>
  <si>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</si>
  <si>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</si>
  <si>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</si>
  <si>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</si>
  <si>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</si>
  <si>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</si>
  <si>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</si>
  <si>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</si>
  <si>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</si>
  <si>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</si>
  <si>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</si>
  <si>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</si>
  <si>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</si>
  <si>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</si>
  <si>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</si>
  <si>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</si>
  <si>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</si>
  <si>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</si>
  <si>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</si>
  <si>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</si>
  <si>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</si>
  <si>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</si>
  <si>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</si>
  <si>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</si>
  <si>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</si>
  <si>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</si>
  <si>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</si>
  <si>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</si>
  <si>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</si>
  <si>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</si>
  <si>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</si>
  <si>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</si>
  <si>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</si>
  <si>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</si>
  <si>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</si>
  <si>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</si>
  <si>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</si>
  <si>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</si>
  <si>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</si>
  <si>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</si>
  <si>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</si>
  <si>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</si>
  <si>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</si>
  <si>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</si>
  <si>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</si>
  <si>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</si>
  <si>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</si>
  <si>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</si>
  <si>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</si>
  <si>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</si>
  <si>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</si>
  <si>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</si>
  <si>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</si>
  <si>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</si>
  <si>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</si>
  <si>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</si>
  <si>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</si>
  <si>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</si>
  <si>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</si>
  <si>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</si>
  <si>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</si>
  <si>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</si>
  <si>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</si>
  <si>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</si>
  <si>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</si>
  <si>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</si>
  <si>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</si>
  <si>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</si>
  <si>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</si>
  <si>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</si>
  <si>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</si>
  <si>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</si>
  <si>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</si>
  <si>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</si>
  <si>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</si>
  <si>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</si>
  <si>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</si>
  <si>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</si>
  <si>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</si>
  <si>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</si>
  <si>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</si>
  <si>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</si>
  <si>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</si>
  <si>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</si>
  <si>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</si>
  <si>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</si>
  <si>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</si>
  <si>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</si>
  <si>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</si>
  <si>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</si>
  <si>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</si>
  <si>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</si>
  <si>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</si>
  <si>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</si>
  <si>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</si>
  <si>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</si>
  <si>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</si>
  <si>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</si>
  <si>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</si>
  <si>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</si>
  <si>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</si>
  <si>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</si>
  <si>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</si>
  <si>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</si>
  <si>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</si>
  <si>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</si>
  <si>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</si>
  <si>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</si>
  <si>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</si>
  <si>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</si>
  <si>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</si>
  <si>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</si>
  <si>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</si>
  <si>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</si>
  <si>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</si>
  <si>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</si>
  <si>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</si>
  <si>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</si>
  <si>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</si>
  <si>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</si>
  <si>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</si>
  <si>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</si>
  <si>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</si>
  <si>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</si>
  <si>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</si>
  <si>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</si>
  <si>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</si>
  <si>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</si>
  <si>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</si>
  <si>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</si>
  <si>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</si>
  <si>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</si>
  <si>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</si>
  <si>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</si>
  <si>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</si>
  <si>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</si>
  <si>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</si>
  <si>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</si>
  <si>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</si>
  <si>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</si>
  <si>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</si>
  <si>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</si>
  <si>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</si>
  <si>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</si>
  <si>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</si>
  <si>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</si>
  <si>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</si>
  <si>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</si>
  <si>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</si>
  <si>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</si>
  <si>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</si>
  <si>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</si>
  <si>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</si>
  <si>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</si>
  <si>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</si>
  <si>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</si>
  <si>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</si>
  <si>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</si>
  <si>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</si>
  <si>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</si>
  <si>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</si>
  <si>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</si>
  <si>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</si>
  <si>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</si>
  <si>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</si>
  <si>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</si>
  <si>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</si>
  <si>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</si>
  <si>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</si>
  <si>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</si>
  <si>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</si>
  <si>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</si>
  <si>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</si>
  <si>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</si>
  <si>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</si>
  <si>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</si>
  <si>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</si>
  <si>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</si>
  <si>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</si>
  <si>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</si>
  <si>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</si>
  <si>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</si>
  <si>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</si>
  <si>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</si>
  <si>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</si>
  <si>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</si>
  <si>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</si>
  <si>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</si>
  <si>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</si>
  <si>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</si>
  <si>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</si>
  <si>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</si>
  <si>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</si>
  <si>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</si>
  <si>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</si>
  <si>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</si>
  <si>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</si>
  <si>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</si>
  <si>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</si>
  <si>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</si>
  <si>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</si>
  <si>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</si>
  <si>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</si>
  <si>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</si>
  <si>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</si>
  <si>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</si>
  <si>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</si>
  <si>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</si>
  <si>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</si>
  <si>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</si>
  <si>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</si>
  <si>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</si>
  <si>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</si>
  <si>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</si>
  <si>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</si>
  <si>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</si>
  <si>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</si>
  <si>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</si>
  <si>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</si>
  <si>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</si>
  <si>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</si>
  <si>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</si>
  <si>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</si>
  <si>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</si>
  <si>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</si>
  <si>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</si>
  <si>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</si>
  <si>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</si>
  <si>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</si>
  <si>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</si>
  <si>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</si>
  <si>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</si>
  <si>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</si>
  <si>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</si>
  <si>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</si>
  <si>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</si>
  <si>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</si>
  <si>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</si>
  <si>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</si>
  <si>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</si>
  <si>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</si>
  <si>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</si>
  <si>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</si>
  <si>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</si>
  <si>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</si>
  <si>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</si>
  <si>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</si>
  <si>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</si>
  <si>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</si>
  <si>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</si>
  <si>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</si>
  <si>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</si>
  <si>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</si>
  <si>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</si>
  <si>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</si>
  <si>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</si>
  <si>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</si>
  <si>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</si>
  <si>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</si>
  <si>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</si>
  <si>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</si>
  <si>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</si>
  <si>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</si>
  <si>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</si>
  <si>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</si>
  <si>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</si>
  <si>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</si>
  <si>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</si>
  <si>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</si>
  <si>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</si>
  <si>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</si>
  <si>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</si>
  <si>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</si>
  <si>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</si>
  <si>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</si>
  <si>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</si>
  <si>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</si>
  <si>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</si>
  <si>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</si>
  <si>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</si>
  <si>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</si>
  <si>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</si>
  <si>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</si>
  <si>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</si>
  <si>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</si>
  <si>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</si>
  <si>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</si>
  <si>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</si>
  <si>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</si>
  <si>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</si>
  <si>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</si>
  <si>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</si>
  <si>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</si>
  <si>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</si>
  <si>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</si>
  <si>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</si>
  <si>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</si>
  <si>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</si>
  <si>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</si>
  <si>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</si>
  <si>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</si>
  <si>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</si>
  <si>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</si>
  <si>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</si>
  <si>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</si>
  <si>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</si>
  <si>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</si>
  <si>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</si>
  <si>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</si>
  <si>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</si>
  <si>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</si>
  <si>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</si>
  <si>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</si>
  <si>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</si>
  <si>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</si>
  <si>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</si>
  <si>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</si>
  <si>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</si>
  <si>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</si>
  <si>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</si>
  <si>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</si>
  <si>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</si>
  <si>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</si>
  <si>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</si>
  <si>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</si>
  <si>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</si>
  <si>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</si>
  <si>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</si>
  <si>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</si>
  <si>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</si>
  <si>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</si>
  <si>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</si>
  <si>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</si>
  <si>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</si>
  <si>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</si>
  <si>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</si>
  <si>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</si>
  <si>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</si>
  <si>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</si>
  <si>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</si>
  <si>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</si>
  <si>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</si>
  <si>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</si>
  <si>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</si>
  <si>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</si>
  <si>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</si>
  <si>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</si>
  <si>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</si>
  <si>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</si>
  <si>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</si>
  <si>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</si>
  <si>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</si>
  <si>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</si>
  <si>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</si>
  <si>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</si>
  <si>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</si>
  <si>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</si>
  <si>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</si>
  <si>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</si>
  <si>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</si>
  <si>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</si>
  <si>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</si>
  <si>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</si>
  <si>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</si>
  <si>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</si>
  <si>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</si>
  <si>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</si>
  <si>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</si>
  <si>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</si>
  <si>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</si>
  <si>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</si>
  <si>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</si>
  <si>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</si>
  <si>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</si>
  <si>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</si>
  <si>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</si>
  <si>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</si>
  <si>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</si>
  <si>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</si>
  <si>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</si>
  <si>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</si>
  <si>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</si>
  <si>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</si>
  <si>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</si>
  <si>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</si>
  <si>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</si>
  <si>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</si>
  <si>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</si>
  <si>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</si>
  <si>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</si>
  <si>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</si>
  <si>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</si>
  <si>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</si>
  <si>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</si>
  <si>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</si>
  <si>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</si>
  <si>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</si>
  <si>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</si>
  <si>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</si>
  <si>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</si>
  <si>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</si>
  <si>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</si>
  <si>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</si>
  <si>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</si>
  <si>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</si>
  <si>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</si>
  <si>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</si>
  <si>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</si>
  <si>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</si>
  <si>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</si>
  <si>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</si>
  <si>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</si>
  <si>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</si>
  <si>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</si>
  <si>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</si>
  <si>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</si>
  <si>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</si>
  <si>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</si>
  <si>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</si>
  <si>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</si>
  <si>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</si>
  <si>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</si>
  <si>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</si>
  <si>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</si>
  <si>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</si>
  <si>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</si>
  <si>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</si>
  <si>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</si>
  <si>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</si>
  <si>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</si>
  <si>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</si>
  <si>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</si>
  <si>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</si>
  <si>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</si>
  <si>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</si>
  <si>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</si>
  <si>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</si>
  <si>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</si>
  <si>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</si>
  <si>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</si>
  <si>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</si>
  <si>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</si>
  <si>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</si>
  <si>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</si>
  <si>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</si>
  <si>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</si>
  <si>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</si>
  <si>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</si>
  <si>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</si>
  <si>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</si>
  <si>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</si>
  <si>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</si>
  <si>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</si>
  <si>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</si>
  <si>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</si>
  <si>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</si>
  <si>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</si>
  <si>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</si>
  <si>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</si>
  <si>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</si>
  <si>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</si>
  <si>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</si>
  <si>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</si>
  <si>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</si>
  <si>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</si>
  <si>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</si>
  <si>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</si>
  <si>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</si>
  <si>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</si>
  <si>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</si>
  <si>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</si>
  <si>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</si>
  <si>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</si>
  <si>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</si>
  <si>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</si>
  <si>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</si>
  <si>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</si>
  <si>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</si>
  <si>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</si>
  <si>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</si>
  <si>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</si>
  <si>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</si>
  <si>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</si>
  <si>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</si>
  <si>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</si>
  <si>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</si>
  <si>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</si>
  <si>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</si>
  <si>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</si>
  <si>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</si>
  <si>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</si>
  <si>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</si>
  <si>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</si>
  <si>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</si>
  <si>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</si>
  <si>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</si>
  <si>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</si>
  <si>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</si>
  <si>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</si>
  <si>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</si>
  <si>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</si>
  <si>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</si>
  <si>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</si>
  <si>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</si>
  <si>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</si>
  <si>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</si>
  <si>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</si>
  <si>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</si>
  <si>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</si>
  <si>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</si>
  <si>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</si>
  <si>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</si>
  <si>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</si>
  <si>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</si>
  <si>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</si>
  <si>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</si>
  <si>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</si>
  <si>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</si>
  <si>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</si>
  <si>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</si>
  <si>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</si>
  <si>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</si>
  <si>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</si>
  <si>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</si>
  <si>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</si>
  <si>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</si>
  <si>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</si>
  <si>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</si>
  <si>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</si>
  <si>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</si>
  <si>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</si>
  <si>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</si>
  <si>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</si>
  <si>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</si>
  <si>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</si>
  <si>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</si>
  <si>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</si>
  <si>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</si>
  <si>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</si>
  <si>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</si>
  <si>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</si>
  <si>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</si>
  <si>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</si>
  <si>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</si>
  <si>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</si>
  <si>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</si>
  <si>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</si>
  <si>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</si>
  <si>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</si>
  <si>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</si>
  <si>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</si>
  <si>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</si>
  <si>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</si>
  <si>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</si>
  <si>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</si>
  <si>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</si>
  <si>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</si>
  <si>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</si>
  <si>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</si>
  <si>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</si>
  <si>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</si>
  <si>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</si>
  <si>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</si>
  <si>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</si>
  <si>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</si>
  <si>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</si>
  <si>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</si>
  <si>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</si>
  <si>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</si>
  <si>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</si>
  <si>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</si>
  <si>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</si>
  <si>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</si>
  <si>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</si>
  <si>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</si>
  <si>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</si>
  <si>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</si>
  <si>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</si>
  <si>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</si>
  <si>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</si>
  <si>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</si>
  <si>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</si>
  <si>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</si>
  <si>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</si>
  <si>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</si>
  <si>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</si>
  <si>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</si>
  <si>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</si>
  <si>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</si>
  <si>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</si>
  <si>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</si>
  <si>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</si>
  <si>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</si>
  <si>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</si>
  <si>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</si>
  <si>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</si>
  <si>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</si>
  <si>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</si>
  <si>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</si>
  <si>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</si>
  <si>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</si>
  <si>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</si>
  <si>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</si>
  <si>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</si>
  <si>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</si>
  <si>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</si>
  <si>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</si>
  <si>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</si>
  <si>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</si>
  <si>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</si>
  <si>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</si>
  <si>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</si>
  <si>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</si>
  <si>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</si>
  <si>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</si>
  <si>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</si>
  <si>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</si>
  <si>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</si>
  <si>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</si>
  <si>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</si>
  <si>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</si>
  <si>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</si>
  <si>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</si>
  <si>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</si>
  <si>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</si>
  <si>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</si>
  <si>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</si>
  <si>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</si>
  <si>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</si>
  <si>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</si>
  <si>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</si>
  <si>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</si>
  <si>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</si>
  <si>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</si>
  <si>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</si>
  <si>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</si>
  <si>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</si>
  <si>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</si>
  <si>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</si>
  <si>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</si>
  <si>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</si>
  <si>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</si>
  <si>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</si>
  <si>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</si>
  <si>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</si>
  <si>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</si>
  <si>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</si>
  <si>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</si>
  <si>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</si>
  <si>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</si>
  <si>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</si>
  <si>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</si>
  <si>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</si>
  <si>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</si>
  <si>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</si>
  <si>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</si>
  <si>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</si>
  <si>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</si>
  <si>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</si>
  <si>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</si>
  <si>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</si>
  <si>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</si>
  <si>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</si>
  <si>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</si>
  <si>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</si>
  <si>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</si>
  <si>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</si>
  <si>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</si>
  <si>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</si>
  <si>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</si>
  <si>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</si>
  <si>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</si>
  <si>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</si>
  <si>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</si>
  <si>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</si>
  <si>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</si>
  <si>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</si>
  <si>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</si>
  <si>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</si>
  <si>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</si>
  <si>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</si>
  <si>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</si>
  <si>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</si>
  <si>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</si>
  <si>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</si>
  <si>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</si>
  <si>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</si>
  <si>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</si>
  <si>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</si>
  <si>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</si>
  <si>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</si>
  <si>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</si>
  <si>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</si>
  <si>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</si>
  <si>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</si>
  <si>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</si>
  <si>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</si>
  <si>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</si>
  <si>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</si>
  <si>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</si>
  <si>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</si>
  <si>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</si>
  <si>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</si>
  <si>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</si>
  <si>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</si>
  <si>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</si>
  <si>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</si>
  <si>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</si>
  <si>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</si>
  <si>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</si>
  <si>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</si>
  <si>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</si>
  <si>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</si>
  <si>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</si>
  <si>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</si>
  <si>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</si>
  <si>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</si>
  <si>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</si>
  <si>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</si>
  <si>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</si>
  <si>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</si>
  <si>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</si>
  <si>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</si>
  <si>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</si>
  <si>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</si>
  <si>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</si>
  <si>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</si>
  <si>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</si>
  <si>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</si>
  <si>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</si>
  <si>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</si>
  <si>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</si>
  <si>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</si>
  <si>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</si>
  <si>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</si>
  <si>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</si>
  <si>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</si>
  <si>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</si>
  <si>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</si>
  <si>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</si>
  <si>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</si>
  <si>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</si>
  <si>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</si>
  <si>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</si>
  <si>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</si>
  <si>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</si>
  <si>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</si>
  <si>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</si>
  <si>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</si>
  <si>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</si>
  <si>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</si>
  <si>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</si>
  <si>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</si>
  <si>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</si>
  <si>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</si>
  <si>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</si>
  <si>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</si>
  <si>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</si>
  <si>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</si>
  <si>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</si>
  <si>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</si>
  <si>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</si>
  <si>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</si>
  <si>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</si>
  <si>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</si>
  <si>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</si>
  <si>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</si>
  <si>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</si>
  <si>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</si>
  <si>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</si>
  <si>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</si>
  <si>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</si>
  <si>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</si>
  <si>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</si>
  <si>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</si>
  <si>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</si>
  <si>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</si>
  <si>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</si>
  <si>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</si>
  <si>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</si>
  <si>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</si>
  <si>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</si>
  <si>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</si>
  <si>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</si>
  <si>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</si>
  <si>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</si>
  <si>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</si>
  <si>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</si>
  <si>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</si>
  <si>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</si>
  <si>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</si>
  <si>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</si>
  <si>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</si>
  <si>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</si>
  <si>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</si>
  <si>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</si>
  <si>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</si>
  <si>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</si>
  <si>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</si>
  <si>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</si>
  <si>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</si>
  <si>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</si>
  <si>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</si>
  <si>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</si>
  <si>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</si>
  <si>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</si>
  <si>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</si>
  <si>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</si>
  <si>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</si>
  <si>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</si>
  <si>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</si>
  <si>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</si>
  <si>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</si>
  <si>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</si>
  <si>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</si>
  <si>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</si>
  <si>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</si>
  <si>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</si>
  <si>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</si>
  <si>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</si>
  <si>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</si>
  <si>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</si>
  <si>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</si>
  <si>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</si>
  <si>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</si>
  <si>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</si>
  <si>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</si>
  <si>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</si>
  <si>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</si>
  <si>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</si>
  <si>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</si>
  <si>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</si>
  <si>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</si>
  <si>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</si>
  <si>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</si>
  <si>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</si>
  <si>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</si>
  <si>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</si>
  <si>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</si>
  <si>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</si>
  <si>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</si>
  <si>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</si>
  <si>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</si>
  <si>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</si>
  <si>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</si>
  <si>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</si>
  <si>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</si>
  <si>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</si>
  <si>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</si>
  <si>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</si>
  <si>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</si>
  <si>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</si>
  <si>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</si>
  <si>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</si>
  <si>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</si>
  <si>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</si>
  <si>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</si>
  <si>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</si>
  <si>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</si>
  <si>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</si>
  <si>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</si>
  <si>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</si>
  <si>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</si>
  <si>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</si>
  <si>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</si>
  <si>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</si>
  <si>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</si>
  <si>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</si>
  <si>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</si>
  <si>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</si>
  <si>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</si>
  <si>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</si>
  <si>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</si>
  <si>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</si>
  <si>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</si>
  <si>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</si>
  <si>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</si>
  <si>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</si>
  <si>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</si>
  <si>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</si>
  <si>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</si>
  <si>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</si>
  <si>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</si>
  <si>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</si>
  <si>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</si>
  <si>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</si>
  <si>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</si>
  <si>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</si>
  <si>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</si>
  <si>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</si>
  <si>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</si>
  <si>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</si>
  <si>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</si>
  <si>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</si>
  <si>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</si>
  <si>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</si>
  <si>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</si>
  <si>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</si>
  <si>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</si>
  <si>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</si>
  <si>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</si>
  <si>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</si>
  <si>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</si>
  <si>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</si>
  <si>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</si>
  <si>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</si>
  <si>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</si>
  <si>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</si>
  <si>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</si>
  <si>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</si>
  <si>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</si>
  <si>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</si>
  <si>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</si>
  <si>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</si>
  <si>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</si>
  <si>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</si>
  <si>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</si>
  <si>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</si>
  <si>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</si>
  <si>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</si>
  <si>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</si>
  <si>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</si>
  <si>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</si>
  <si>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</si>
  <si>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</si>
  <si>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</si>
  <si>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</si>
  <si>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</si>
  <si>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</si>
  <si>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</si>
  <si>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</si>
  <si>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</si>
  <si>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</si>
  <si>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</si>
  <si>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</si>
  <si>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</si>
  <si>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</si>
  <si>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</si>
  <si>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</si>
  <si>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</si>
  <si>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</si>
  <si>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</si>
  <si>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</si>
  <si>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</si>
  <si>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</si>
  <si>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</si>
  <si>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</si>
  <si>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</si>
  <si>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</si>
  <si>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</si>
  <si>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</si>
  <si>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</si>
  <si>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</si>
  <si>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</si>
  <si>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</si>
  <si>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</si>
  <si>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</si>
  <si>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</si>
  <si>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</si>
  <si>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</si>
  <si>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</si>
  <si>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</si>
  <si>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</si>
  <si>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</si>
  <si>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</si>
  <si>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</si>
  <si>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</si>
  <si>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</si>
  <si>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</si>
  <si>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</si>
  <si>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</si>
  <si>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</si>
  <si>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</si>
  <si>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</si>
  <si>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</si>
  <si>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</si>
  <si>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</si>
  <si>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</si>
  <si>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</si>
  <si>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</si>
  <si>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</si>
  <si>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</si>
  <si>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</si>
  <si>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</si>
  <si>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</si>
  <si>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</si>
  <si>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</si>
  <si>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</si>
  <si>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</si>
  <si>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</si>
  <si>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</si>
  <si>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</si>
  <si>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</si>
  <si>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</si>
  <si>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</si>
  <si>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</si>
  <si>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</si>
  <si>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</si>
  <si>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</si>
  <si>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</si>
  <si>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</si>
  <si>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</si>
  <si>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</si>
  <si>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</si>
  <si>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</si>
  <si>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</si>
  <si>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</si>
  <si>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</si>
  <si>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</si>
  <si>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</si>
  <si>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</si>
  <si>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</si>
  <si>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</si>
  <si>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</si>
  <si>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</si>
  <si>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</si>
  <si>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</si>
  <si>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</si>
  <si>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</si>
  <si>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</si>
  <si>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</si>
  <si>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</si>
  <si>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</si>
  <si>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</si>
  <si>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</si>
  <si>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</si>
  <si>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</si>
  <si>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</si>
  <si>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</si>
  <si>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</si>
  <si>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</si>
  <si>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</si>
  <si>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</si>
  <si>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</si>
  <si>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</si>
  <si>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</si>
  <si>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</si>
  <si>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</si>
  <si>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</si>
  <si>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</si>
  <si>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</si>
  <si>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</si>
  <si>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</si>
  <si>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</si>
  <si>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</si>
  <si>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</si>
  <si>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</si>
  <si>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</si>
  <si>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</si>
  <si>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</si>
  <si>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</si>
  <si>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</si>
  <si>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</si>
  <si>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</si>
  <si>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</si>
  <si>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</si>
  <si>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</si>
  <si>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</si>
  <si>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</si>
  <si>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</si>
  <si>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</si>
  <si>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</si>
  <si>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</si>
  <si>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</si>
  <si>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</si>
  <si>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</si>
  <si>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</si>
  <si>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</si>
  <si>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</si>
  <si>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</si>
  <si>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</si>
  <si>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</si>
  <si>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</si>
  <si>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</si>
  <si>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</si>
  <si>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</si>
  <si>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</si>
  <si>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</si>
  <si>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</si>
  <si>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</si>
  <si>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</si>
  <si>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</si>
  <si>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</si>
  <si>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</si>
  <si>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</si>
  <si>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</si>
  <si>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</si>
  <si>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</si>
  <si>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</si>
  <si>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</si>
  <si>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</si>
  <si>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</si>
  <si>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</si>
  <si>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</si>
  <si>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</si>
  <si>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</si>
  <si>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</si>
  <si>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</si>
  <si>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</si>
  <si>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</si>
  <si>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</si>
  <si>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</si>
  <si>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</si>
  <si>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</si>
  <si>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</si>
  <si>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</si>
  <si>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</si>
  <si>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</si>
  <si>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</si>
  <si>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</si>
  <si>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</si>
  <si>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</si>
  <si>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</si>
  <si>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</si>
  <si>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</si>
  <si>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</si>
  <si>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</si>
  <si>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</si>
  <si>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</si>
  <si>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</si>
  <si>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</si>
  <si>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</si>
  <si>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</si>
  <si>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</si>
  <si>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</si>
  <si>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</si>
  <si>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</si>
  <si>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</si>
  <si>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</si>
  <si>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</si>
  <si>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</si>
  <si>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</si>
  <si>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</si>
  <si>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</si>
  <si>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</si>
  <si>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</si>
  <si>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</si>
  <si>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</si>
  <si>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</si>
  <si>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</si>
  <si>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</si>
  <si>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</si>
  <si>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</si>
  <si>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</si>
  <si>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</si>
  <si>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</si>
  <si>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</si>
  <si>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</si>
  <si>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</si>
  <si>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</si>
  <si>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</si>
  <si>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</si>
  <si>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</si>
  <si>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</si>
  <si>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</si>
  <si>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</si>
  <si>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</si>
  <si>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</si>
  <si>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</si>
  <si>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</si>
  <si>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</si>
  <si>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</si>
  <si>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</si>
  <si>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</si>
  <si>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</si>
  <si>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</si>
  <si>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</si>
  <si>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</si>
  <si>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</si>
  <si>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</si>
  <si>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</si>
  <si>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</si>
  <si>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</si>
  <si>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</si>
  <si>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</si>
  <si>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</si>
  <si>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</si>
  <si>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</si>
  <si>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</si>
  <si>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</si>
  <si>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</si>
  <si>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</si>
  <si>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</si>
  <si>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</si>
  <si>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</si>
  <si>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</si>
  <si>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</si>
  <si>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</si>
  <si>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</si>
  <si>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</si>
  <si>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</si>
  <si>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</si>
  <si>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</si>
  <si>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</si>
  <si>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</si>
  <si>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</si>
  <si>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</si>
  <si>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</si>
  <si>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</si>
  <si>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</si>
  <si>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</si>
  <si>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</si>
  <si>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</si>
  <si>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</si>
  <si>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</si>
  <si>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</si>
  <si>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</si>
  <si>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</si>
  <si>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</si>
  <si>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</si>
  <si>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</si>
  <si>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</si>
  <si>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</si>
  <si>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</si>
  <si>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</si>
  <si>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</si>
  <si>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</si>
  <si>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</si>
  <si>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</si>
  <si>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</si>
  <si>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</si>
  <si>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</si>
  <si>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</si>
  <si>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</si>
  <si>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</si>
  <si>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</si>
  <si>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</si>
  <si>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</si>
  <si>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</si>
  <si>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</si>
  <si>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</si>
  <si>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</si>
  <si>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</si>
  <si>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</si>
  <si>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</si>
  <si>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</si>
  <si>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</si>
  <si>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</si>
  <si>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</si>
  <si>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</si>
  <si>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</si>
  <si>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</si>
  <si>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</si>
  <si>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</si>
  <si>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</si>
  <si>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</si>
  <si>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</si>
  <si>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</si>
  <si>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</si>
  <si>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</si>
  <si>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</si>
  <si>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</si>
  <si>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</si>
  <si>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</si>
  <si>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</si>
  <si>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</si>
  <si>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</si>
  <si>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</si>
  <si>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</si>
  <si>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</si>
  <si>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</si>
  <si>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</si>
  <si>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</si>
  <si>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</si>
  <si>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</si>
  <si>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</si>
  <si>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</si>
  <si>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</si>
  <si>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</si>
  <si>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</si>
  <si>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</si>
  <si>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</si>
  <si>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</si>
  <si>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</si>
  <si>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</si>
  <si>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</si>
  <si>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</si>
  <si>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</si>
  <si>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</si>
  <si>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</si>
  <si>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</si>
  <si>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</si>
  <si>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</si>
  <si>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</si>
  <si>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</si>
  <si>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</si>
  <si>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</si>
  <si>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</si>
  <si>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</si>
  <si>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</si>
  <si>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</si>
  <si>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</si>
  <si>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</si>
  <si>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</si>
  <si>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</si>
  <si>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</si>
  <si>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</si>
  <si>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</si>
  <si>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</si>
  <si>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</si>
  <si>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</si>
  <si>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</si>
  <si>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</si>
  <si>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</si>
  <si>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</si>
  <si>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</si>
  <si>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</si>
  <si>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</si>
  <si>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</si>
  <si>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</si>
  <si>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</si>
  <si>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</si>
  <si>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</si>
  <si>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</si>
  <si>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</si>
  <si>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</si>
  <si>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</si>
  <si>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</si>
  <si>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</si>
  <si>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</si>
  <si>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</si>
  <si>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</si>
  <si>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</si>
  <si>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</si>
  <si>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</si>
  <si>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</si>
  <si>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</si>
  <si>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</si>
  <si>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</si>
  <si>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</si>
  <si>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</si>
  <si>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</si>
  <si>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</si>
  <si>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</si>
  <si>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</si>
  <si>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</si>
  <si>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</si>
  <si>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</si>
  <si>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</si>
  <si>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</si>
  <si>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</si>
  <si>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</si>
  <si>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</si>
  <si>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</si>
  <si>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</si>
  <si>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</si>
  <si>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</si>
  <si>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</si>
  <si>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</si>
  <si>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</si>
  <si>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</si>
  <si>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</si>
  <si>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</si>
  <si>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</si>
  <si>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</si>
  <si>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</si>
  <si>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</si>
  <si>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</si>
  <si>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</si>
  <si>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</si>
  <si>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</si>
  <si>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</si>
  <si>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</si>
  <si>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</si>
  <si>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</si>
  <si>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</si>
  <si>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</si>
  <si>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</si>
  <si>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</si>
  <si>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</si>
  <si>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</si>
  <si>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</si>
  <si>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</si>
  <si>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</si>
  <si>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</si>
  <si>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</si>
  <si>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</si>
  <si>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</si>
  <si>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</si>
  <si>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</si>
  <si>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</si>
  <si>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</si>
  <si>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</si>
  <si>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</si>
  <si>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</si>
  <si>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</si>
  <si>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</si>
  <si>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</si>
  <si>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</si>
  <si>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</si>
  <si>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</si>
  <si>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</si>
  <si>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</si>
  <si>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</si>
  <si>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</si>
  <si>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</si>
  <si>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</si>
  <si>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</si>
  <si>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</si>
  <si>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</si>
  <si>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</si>
  <si>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</si>
  <si>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</si>
  <si>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</si>
  <si>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</si>
  <si>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</si>
  <si>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</si>
  <si>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</si>
  <si>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</si>
  <si>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</si>
  <si>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</si>
  <si>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</si>
  <si>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</si>
  <si>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</si>
  <si>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</si>
  <si>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</si>
  <si>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</si>
  <si>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</si>
  <si>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</si>
  <si>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</si>
  <si>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</si>
  <si>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</si>
  <si>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</si>
  <si>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</si>
  <si>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</si>
  <si>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</si>
  <si>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</si>
  <si>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</si>
  <si>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</si>
  <si>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</si>
  <si>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</si>
  <si>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</si>
  <si>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</si>
  <si>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</si>
  <si>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</si>
  <si>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</si>
  <si>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</si>
  <si>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</si>
  <si>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</si>
  <si>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</si>
  <si>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</si>
  <si>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</si>
  <si>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</si>
  <si>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</si>
  <si>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</si>
  <si>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</si>
  <si>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</si>
  <si>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</si>
  <si>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</si>
  <si>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</si>
  <si>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</si>
  <si>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</si>
  <si>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</si>
  <si>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</si>
  <si>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</si>
  <si>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</si>
  <si>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</si>
  <si>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</si>
  <si>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</si>
  <si>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</si>
  <si>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</si>
  <si>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</si>
  <si>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</si>
  <si>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</si>
  <si>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</si>
  <si>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</si>
  <si>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</si>
  <si>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</si>
  <si>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</si>
  <si>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</si>
  <si>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</si>
  <si>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</si>
  <si>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</si>
  <si>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</si>
  <si>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</si>
  <si>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</si>
  <si>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</si>
  <si>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</si>
  <si>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</si>
  <si>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</si>
  <si>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</si>
  <si>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</si>
  <si>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</si>
  <si>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</si>
  <si>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</si>
  <si>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</si>
  <si>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</si>
  <si>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</si>
  <si>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</si>
  <si>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</si>
  <si>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</si>
  <si>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</si>
  <si>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</si>
  <si>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</si>
  <si>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</si>
  <si>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</si>
  <si>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</si>
  <si>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</si>
  <si>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</si>
  <si>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</si>
  <si>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</si>
  <si>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</si>
  <si>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</si>
  <si>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</si>
  <si>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</si>
  <si>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</si>
  <si>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</si>
  <si>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</si>
  <si>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</si>
  <si>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</si>
  <si>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</si>
  <si>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</si>
  <si>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</si>
  <si>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</si>
  <si>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</si>
  <si>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</si>
  <si>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</si>
  <si>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</si>
  <si>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</si>
  <si>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</si>
  <si>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</si>
  <si>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</si>
  <si>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</si>
  <si>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</si>
  <si>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</si>
  <si>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</si>
  <si>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</si>
  <si>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</si>
  <si>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</si>
  <si>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</si>
  <si>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</si>
  <si>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</si>
  <si>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</si>
  <si>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</si>
  <si>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</si>
  <si>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</si>
  <si>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</si>
  <si>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</si>
  <si>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</si>
  <si>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</si>
  <si>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</si>
  <si>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</si>
  <si>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</si>
  <si>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</si>
  <si>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</si>
  <si>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</si>
  <si>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</si>
  <si>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</si>
  <si>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</si>
  <si>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</si>
  <si>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</si>
  <si>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</si>
  <si>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</si>
  <si>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</si>
  <si>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</si>
  <si>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</si>
  <si>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</si>
  <si>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</si>
  <si>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</si>
  <si>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</si>
  <si>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</si>
  <si>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</si>
  <si>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</si>
  <si>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</si>
  <si>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</si>
  <si>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</si>
  <si>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</si>
  <si>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</si>
  <si>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</si>
  <si>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</si>
  <si>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</si>
  <si>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</si>
  <si>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</si>
  <si>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</si>
  <si>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</si>
  <si>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</si>
  <si>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</si>
  <si>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</si>
  <si>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</si>
  <si>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</si>
  <si>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</si>
  <si>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</si>
  <si>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</si>
  <si>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</si>
  <si>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</si>
  <si>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</si>
  <si>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</si>
  <si>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</si>
  <si>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</si>
  <si>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</si>
  <si>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</si>
  <si>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</si>
  <si>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</si>
  <si>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</si>
  <si>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</si>
  <si>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</si>
  <si>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</si>
  <si>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</si>
  <si>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</si>
  <si>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</si>
  <si>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</si>
  <si>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</si>
  <si>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</si>
  <si>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</si>
  <si>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</si>
  <si>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</si>
  <si>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</si>
  <si>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</si>
  <si>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</si>
  <si>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</si>
  <si>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</si>
  <si>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</si>
  <si>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</si>
  <si>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</si>
  <si>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</si>
  <si>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</si>
  <si>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</si>
  <si>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</si>
  <si>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</si>
  <si>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</si>
  <si>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</si>
  <si>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</si>
  <si>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</si>
  <si>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</si>
  <si>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</si>
  <si>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</si>
  <si>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</si>
  <si>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</si>
  <si>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</si>
  <si>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</si>
  <si>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</si>
  <si>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</si>
  <si>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</si>
  <si>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</si>
  <si>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</si>
  <si>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</si>
  <si>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</si>
  <si>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</si>
  <si>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</si>
  <si>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</si>
  <si>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</si>
  <si>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</si>
  <si>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</si>
  <si>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</si>
  <si>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</si>
  <si>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</si>
  <si>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</si>
  <si>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</si>
  <si>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</si>
  <si>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</si>
  <si>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</si>
  <si>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</si>
  <si>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</si>
  <si>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</si>
  <si>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</si>
  <si>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</si>
  <si>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</si>
  <si>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</si>
  <si>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</si>
  <si>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</si>
  <si>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</si>
  <si>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</si>
  <si>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</si>
  <si>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</si>
  <si>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</si>
  <si>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</si>
  <si>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</si>
  <si>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</si>
  <si>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</si>
  <si>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</si>
  <si>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</si>
  <si>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</si>
  <si>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</si>
  <si>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</si>
  <si>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</si>
  <si>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</si>
  <si>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</si>
  <si>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</si>
  <si>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</si>
  <si>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</si>
  <si>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</si>
  <si>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</si>
  <si>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</si>
  <si>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</si>
  <si>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</si>
  <si>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</si>
  <si>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</si>
  <si>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</si>
  <si>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</si>
  <si>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</si>
  <si>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</si>
  <si>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</si>
  <si>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</si>
  <si>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</si>
  <si>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</si>
  <si>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</si>
  <si>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</si>
  <si>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</si>
  <si>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</si>
  <si>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</si>
  <si>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</si>
  <si>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</si>
  <si>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</si>
  <si>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</si>
  <si>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</si>
  <si>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</si>
  <si>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</si>
  <si>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</si>
  <si>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</si>
  <si>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</si>
  <si>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</si>
  <si>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</si>
  <si>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</si>
  <si>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</si>
  <si>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</si>
  <si>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</si>
  <si>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</si>
  <si>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</si>
  <si>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</si>
  <si>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</si>
  <si>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</si>
  <si>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</si>
  <si>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</si>
  <si>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</si>
  <si>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</si>
  <si>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</si>
  <si>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</si>
  <si>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</si>
  <si>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</si>
  <si>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</si>
  <si>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</si>
  <si>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</si>
  <si>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</si>
  <si>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</si>
  <si>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</si>
  <si>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</si>
  <si>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</si>
  <si>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</si>
  <si>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</si>
  <si>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</si>
  <si>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</si>
  <si>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</si>
  <si>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</si>
  <si>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</si>
  <si>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</si>
  <si>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</si>
  <si>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</si>
  <si>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</si>
  <si>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</si>
  <si>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</si>
  <si>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</si>
  <si>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</si>
  <si>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</si>
  <si>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</si>
  <si>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</si>
  <si>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</si>
  <si>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</si>
  <si>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</si>
  <si>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</si>
  <si>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</si>
  <si>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</si>
  <si>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</si>
  <si>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</si>
  <si>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</si>
  <si>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</si>
  <si>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</si>
  <si>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</si>
  <si>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</si>
  <si>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</si>
  <si>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</si>
  <si>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</si>
  <si>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</si>
  <si>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</si>
  <si>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</si>
  <si>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</si>
  <si>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</si>
  <si>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</si>
  <si>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</si>
  <si>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</si>
  <si>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</si>
  <si>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</si>
  <si>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</si>
  <si>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</si>
  <si>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</si>
  <si>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</si>
  <si>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</si>
  <si>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</si>
  <si>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</si>
  <si>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</si>
  <si>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</si>
  <si>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</si>
  <si>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</si>
  <si>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</si>
  <si>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</si>
  <si>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</si>
  <si>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</si>
  <si>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</si>
  <si>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</si>
  <si>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</si>
  <si>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</si>
  <si>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</si>
  <si>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</si>
  <si>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</si>
  <si>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</si>
  <si>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</si>
  <si>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</si>
  <si>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</si>
  <si>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</si>
  <si>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</si>
  <si>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</si>
  <si>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</si>
  <si>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</si>
  <si>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</si>
  <si>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</si>
  <si>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</si>
  <si>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</si>
  <si>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</si>
  <si>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</si>
  <si>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</si>
  <si>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</si>
  <si>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</si>
  <si>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</si>
  <si>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</si>
  <si>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</si>
  <si>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</si>
  <si>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</si>
  <si>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</si>
  <si>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</si>
  <si>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</si>
  <si>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</si>
  <si>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</si>
  <si>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</si>
  <si>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</si>
  <si>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</si>
  <si>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</si>
  <si>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</si>
  <si>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</si>
  <si>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</si>
  <si>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</si>
  <si>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</si>
  <si>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</si>
  <si>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</si>
  <si>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</si>
  <si>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</si>
  <si>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</si>
  <si>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</si>
  <si>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</si>
  <si>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</si>
  <si>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</si>
  <si>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</si>
  <si>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</si>
  <si>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</si>
  <si>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</si>
  <si>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</si>
  <si>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</si>
  <si>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</si>
  <si>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</si>
  <si>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</si>
  <si>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</si>
  <si>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</si>
  <si>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</si>
  <si>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</si>
  <si>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</si>
  <si>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</si>
  <si>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</si>
  <si>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</si>
  <si>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</si>
  <si>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</si>
  <si>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</si>
  <si>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</si>
  <si>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</si>
  <si>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</si>
  <si>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</si>
  <si>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</si>
  <si>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</si>
  <si>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</si>
  <si>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</si>
  <si>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</si>
  <si>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</si>
  <si>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</si>
  <si>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</si>
  <si>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</si>
  <si>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</si>
  <si>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</si>
  <si>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</si>
  <si>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</si>
  <si>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</si>
  <si>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</si>
  <si>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</si>
  <si>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</si>
  <si>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</si>
  <si>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</si>
  <si>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</si>
  <si>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</si>
  <si>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</si>
  <si>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</si>
  <si>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</si>
  <si>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</si>
  <si>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</si>
  <si>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</si>
  <si>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</si>
  <si>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</si>
  <si>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</si>
  <si>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</si>
  <si>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</si>
  <si>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</si>
  <si>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</si>
  <si>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</si>
  <si>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</si>
  <si>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</si>
  <si>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</si>
  <si>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</si>
  <si>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</si>
  <si>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</si>
  <si>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</si>
  <si>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</si>
  <si>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</si>
  <si>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</si>
  <si>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</si>
  <si>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</si>
  <si>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</si>
  <si>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</si>
  <si>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</si>
  <si>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</si>
  <si>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</si>
  <si>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</si>
  <si>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</si>
  <si>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</si>
  <si>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</si>
  <si>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</si>
  <si>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</si>
  <si>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</si>
  <si>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</si>
  <si>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</si>
  <si>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</si>
  <si>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</si>
  <si>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</si>
  <si>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</si>
  <si>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</si>
  <si>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</si>
  <si>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</si>
  <si>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</si>
  <si>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</si>
  <si>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</si>
  <si>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</si>
  <si>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</si>
  <si>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</si>
  <si>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</si>
  <si>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</si>
  <si>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</si>
  <si>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</si>
  <si>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</si>
  <si>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</si>
  <si>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</si>
  <si>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</si>
  <si>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</si>
  <si>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</si>
  <si>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</si>
  <si>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</si>
  <si>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</si>
  <si>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</si>
  <si>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</si>
  <si>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</si>
  <si>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</si>
  <si>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</si>
  <si>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</si>
  <si>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</si>
  <si>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</si>
  <si>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</si>
  <si>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</si>
  <si>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</si>
  <si>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</si>
  <si>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</si>
  <si>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</si>
  <si>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</si>
  <si>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</si>
  <si>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</si>
  <si>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</si>
  <si>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</si>
  <si>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</si>
  <si>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</si>
  <si>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</si>
  <si>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</si>
  <si>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</si>
  <si>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</si>
  <si>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</si>
  <si>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</si>
  <si>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</si>
  <si>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</si>
  <si>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</si>
  <si>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</si>
  <si>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</si>
  <si>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</si>
  <si>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</si>
  <si>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</si>
  <si>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</si>
  <si>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</si>
  <si>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</si>
  <si>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</si>
  <si>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</si>
  <si>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</si>
  <si>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</si>
  <si>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</si>
  <si>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</si>
  <si>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</si>
  <si>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</si>
  <si>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</si>
  <si>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</si>
  <si>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</si>
  <si>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</si>
  <si>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</si>
  <si>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</si>
  <si>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</si>
  <si>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</si>
  <si>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</si>
  <si>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</si>
  <si>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</si>
  <si>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</si>
  <si>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</si>
  <si>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</si>
  <si>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</si>
  <si>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</si>
  <si>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</si>
  <si>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</si>
  <si>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</si>
  <si>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</si>
  <si>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</si>
  <si>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</si>
  <si>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</si>
  <si>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</si>
  <si>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</si>
  <si>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</si>
  <si>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</si>
  <si>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</si>
  <si>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</si>
  <si>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</si>
  <si>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</si>
  <si>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</si>
  <si>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</si>
  <si>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</si>
  <si>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</si>
  <si>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</si>
  <si>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</si>
  <si>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</si>
  <si>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</si>
  <si>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</si>
  <si>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</si>
  <si>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</si>
  <si>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</si>
  <si>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</si>
  <si>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</si>
  <si>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</si>
  <si>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</si>
  <si>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</si>
  <si>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</si>
  <si>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</si>
  <si>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</si>
  <si>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</si>
  <si>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</si>
  <si>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</si>
  <si>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</si>
  <si>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</si>
  <si>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</si>
  <si>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</si>
  <si>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</si>
  <si>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</si>
  <si>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</si>
  <si>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</si>
  <si>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</si>
  <si>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</si>
  <si>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</si>
  <si>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</si>
  <si>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</si>
  <si>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</si>
  <si>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</si>
  <si>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</si>
  <si>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</si>
  <si>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</si>
  <si>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</si>
  <si>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</si>
  <si>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</si>
  <si>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</si>
  <si>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</si>
  <si>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</si>
  <si>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</si>
  <si>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</si>
  <si>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</si>
  <si>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</si>
  <si>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</si>
  <si>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</si>
  <si>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</si>
  <si>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</si>
  <si>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</si>
  <si>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</si>
  <si>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</si>
  <si>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</si>
  <si>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</si>
  <si>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</si>
  <si>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</si>
  <si>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</si>
  <si>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</si>
  <si>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</si>
  <si>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</si>
  <si>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</si>
  <si>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</si>
  <si>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</si>
  <si>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</si>
  <si>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</si>
  <si>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</si>
  <si>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</si>
  <si>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</si>
  <si>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</si>
  <si>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</si>
  <si>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</si>
  <si>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</si>
  <si>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</si>
  <si>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</si>
  <si>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</si>
  <si>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</si>
  <si>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</si>
  <si>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</si>
  <si>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</si>
  <si>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</si>
  <si>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</si>
  <si>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</si>
  <si>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</si>
  <si>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</si>
  <si>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</si>
  <si>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</si>
  <si>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</si>
  <si>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</si>
  <si>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</si>
  <si>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</si>
  <si>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</si>
  <si>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</si>
  <si>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</si>
  <si>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</si>
  <si>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</si>
  <si>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</si>
  <si>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</si>
  <si>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</si>
  <si>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</si>
  <si>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</si>
  <si>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</si>
  <si>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</si>
  <si>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</si>
  <si>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</si>
  <si>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</si>
  <si>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</si>
  <si>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</si>
  <si>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</si>
  <si>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</si>
  <si>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</si>
  <si>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</si>
  <si>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</si>
  <si>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</si>
  <si>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</si>
  <si>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</si>
  <si>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</si>
  <si>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</si>
  <si>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</si>
  <si>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</si>
  <si>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</si>
  <si>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</si>
  <si>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</si>
  <si>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</si>
  <si>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</si>
  <si>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</si>
  <si>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</si>
  <si>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</si>
  <si>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</si>
  <si>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</si>
  <si>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</si>
  <si>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</si>
  <si>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</si>
  <si>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</si>
  <si>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</si>
  <si>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</si>
  <si>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</si>
  <si>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</si>
  <si>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</si>
  <si>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</si>
  <si>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</si>
  <si>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</si>
  <si>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</si>
  <si>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</si>
  <si>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</si>
  <si>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</si>
  <si>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</si>
  <si>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</si>
  <si>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</si>
  <si>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</si>
  <si>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</si>
  <si>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</si>
  <si>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</si>
  <si>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</si>
  <si>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</si>
  <si>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</si>
  <si>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</si>
  <si>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</si>
  <si>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</si>
  <si>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</si>
  <si>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</si>
  <si>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</si>
  <si>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</si>
  <si>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</si>
  <si>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</si>
  <si>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</si>
  <si>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</si>
  <si>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</si>
  <si>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</si>
  <si>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</si>
  <si>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</si>
  <si>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</si>
  <si>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</si>
  <si>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</si>
  <si>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</si>
  <si>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</si>
  <si>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</si>
  <si>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</si>
  <si>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</si>
  <si>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</si>
  <si>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</si>
  <si>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</si>
  <si>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</si>
  <si>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</si>
  <si>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</si>
  <si>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</si>
  <si>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</si>
  <si>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</si>
  <si>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</si>
  <si>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</si>
  <si>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</si>
  <si>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</si>
  <si>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</si>
  <si>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</si>
  <si>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</si>
  <si>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</si>
  <si>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</si>
  <si>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</si>
  <si>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</si>
  <si>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</si>
  <si>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</si>
  <si>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</si>
  <si>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</si>
  <si>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</si>
  <si>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</si>
  <si>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</si>
  <si>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</si>
  <si>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</si>
  <si>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</si>
  <si>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</si>
  <si>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</si>
  <si>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</si>
  <si>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</si>
  <si>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</si>
  <si>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</si>
  <si>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</si>
  <si>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</si>
  <si>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</si>
  <si>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</si>
  <si>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</si>
  <si>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</si>
  <si>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</si>
  <si>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</si>
  <si>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</si>
  <si>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</si>
  <si>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</si>
  <si>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</si>
  <si>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</si>
  <si>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</si>
  <si>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</si>
  <si>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</si>
  <si>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</si>
  <si>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</si>
  <si>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</si>
  <si>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</si>
  <si>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</si>
  <si>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</si>
  <si>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</si>
  <si>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</si>
  <si>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</si>
  <si>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</si>
  <si>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</si>
  <si>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</si>
  <si>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</si>
  <si>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</si>
  <si>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</si>
  <si>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</si>
  <si>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</si>
  <si>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</si>
  <si>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</si>
  <si>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</si>
  <si>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</si>
  <si>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</si>
  <si>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</si>
  <si>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</si>
  <si>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</si>
  <si>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</si>
  <si>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</si>
  <si>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</si>
  <si>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</si>
  <si>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</si>
  <si>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</si>
  <si>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</si>
  <si>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</si>
  <si>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</si>
  <si>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</si>
  <si>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</si>
  <si>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</si>
  <si>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</si>
  <si>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</si>
  <si>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</si>
  <si>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</si>
  <si>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</si>
  <si>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</si>
  <si>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</si>
  <si>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</si>
  <si>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</si>
  <si>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</si>
  <si>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</si>
  <si>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</si>
  <si>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</si>
  <si>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</si>
  <si>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</si>
  <si>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</si>
  <si>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</si>
  <si>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</si>
  <si>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</si>
  <si>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</si>
  <si>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</si>
  <si>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</si>
  <si>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</si>
  <si>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</si>
  <si>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</si>
  <si>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</si>
  <si>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</si>
  <si>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</si>
  <si>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</si>
  <si>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</si>
  <si>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</si>
  <si>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</si>
  <si>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</si>
  <si>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</si>
  <si>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</si>
  <si>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</si>
  <si>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</si>
  <si>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</si>
  <si>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</si>
  <si>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</si>
  <si>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</si>
  <si>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</si>
  <si>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</si>
  <si>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</si>
  <si>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</si>
  <si>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</si>
  <si>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</si>
  <si>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</si>
  <si>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</si>
  <si>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</si>
  <si>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</si>
  <si>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</si>
  <si>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</si>
  <si>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</si>
  <si>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</si>
  <si>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</si>
  <si>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</si>
  <si>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</si>
  <si>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</si>
  <si>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</si>
  <si>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</si>
  <si>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</si>
  <si>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</si>
  <si>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</si>
  <si>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</si>
  <si>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</si>
  <si>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</si>
  <si>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</si>
  <si>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</si>
  <si>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</si>
  <si>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</si>
  <si>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</si>
  <si>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</si>
  <si>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</si>
  <si>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</si>
  <si>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</si>
  <si>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</si>
  <si>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</si>
  <si>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</si>
  <si>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</si>
  <si>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</si>
  <si>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</si>
  <si>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</si>
  <si>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</si>
  <si>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</si>
  <si>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</si>
  <si>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</si>
  <si>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</si>
  <si>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</si>
  <si>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</si>
  <si>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</si>
  <si>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</si>
  <si>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</si>
  <si>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</si>
  <si>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</si>
  <si>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</si>
  <si>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</si>
  <si>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</si>
  <si>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</si>
  <si>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</si>
  <si>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</si>
  <si>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</si>
  <si>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</si>
  <si>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</si>
  <si>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</si>
  <si>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</si>
  <si>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</si>
  <si>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</si>
  <si>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</si>
  <si>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</si>
  <si>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</si>
  <si>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</si>
  <si>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</si>
  <si>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</si>
  <si>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</si>
  <si>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</si>
  <si>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</si>
  <si>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</si>
  <si>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</si>
  <si>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</si>
  <si>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</si>
  <si>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</si>
  <si>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</si>
  <si>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</si>
  <si>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</si>
  <si>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</si>
  <si>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</si>
  <si>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</si>
  <si>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</si>
  <si>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</si>
  <si>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</si>
  <si>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</si>
  <si>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</si>
  <si>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</si>
  <si>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</si>
  <si>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</si>
  <si>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</si>
  <si>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</si>
  <si>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</si>
  <si>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</si>
  <si>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</si>
  <si>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</si>
  <si>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</si>
  <si>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</si>
  <si>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</si>
  <si>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</si>
  <si>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</si>
  <si>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</si>
  <si>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</si>
  <si>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</si>
  <si>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</si>
  <si>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</si>
  <si>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</si>
  <si>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</si>
  <si>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</si>
  <si>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</si>
  <si>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</si>
  <si>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</si>
  <si>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</si>
  <si>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</si>
  <si>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</si>
  <si>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</si>
  <si>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</si>
  <si>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</si>
  <si>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</si>
  <si>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</si>
  <si>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</si>
  <si>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</si>
  <si>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</si>
  <si>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</si>
  <si>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</si>
  <si>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</si>
  <si>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</si>
  <si>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</si>
  <si>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</si>
  <si>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</si>
  <si>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</si>
  <si>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</si>
  <si>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</si>
  <si>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</si>
  <si>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</si>
  <si>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</si>
  <si>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</si>
  <si>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</si>
  <si>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</si>
  <si>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</si>
  <si>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</si>
  <si>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</si>
  <si>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</si>
  <si>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</si>
  <si>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</si>
  <si>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</si>
  <si>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</si>
  <si>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</si>
  <si>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</si>
  <si>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</si>
  <si>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</si>
  <si>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</si>
  <si>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</si>
  <si>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</si>
  <si>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</si>
  <si>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</si>
  <si>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</si>
  <si>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</si>
  <si>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</si>
  <si>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</si>
  <si>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</si>
  <si>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</si>
  <si>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</si>
  <si>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</si>
  <si>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</si>
  <si>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</si>
  <si>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</si>
  <si>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</si>
  <si>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</si>
  <si>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</si>
  <si>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</si>
  <si>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</si>
  <si>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</si>
  <si>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</si>
  <si>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</si>
  <si>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</si>
  <si>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</si>
  <si>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</si>
  <si>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</si>
  <si>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</si>
  <si>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</si>
  <si>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</si>
  <si>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</si>
  <si>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</si>
  <si>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</si>
  <si>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</si>
  <si>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</si>
  <si>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</si>
  <si>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</si>
  <si>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</si>
  <si>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</si>
  <si>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</si>
  <si>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</si>
  <si>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</si>
  <si>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</si>
  <si>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</si>
  <si>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</si>
  <si>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</si>
  <si>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</si>
  <si>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</si>
  <si>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</si>
  <si>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</si>
  <si>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</si>
  <si>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</si>
  <si>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</si>
  <si>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</si>
  <si>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</si>
  <si>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</si>
  <si>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</si>
  <si>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</si>
  <si>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</si>
  <si>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</si>
  <si>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</si>
  <si>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</si>
  <si>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</si>
  <si>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</si>
  <si>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</si>
  <si>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</si>
  <si>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</si>
  <si>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</si>
  <si>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</si>
  <si>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</si>
  <si>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</si>
  <si>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</si>
  <si>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</si>
  <si>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</si>
  <si>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</si>
  <si>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</si>
  <si>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</si>
  <si>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</si>
  <si>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</si>
  <si>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</si>
  <si>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</si>
  <si>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</si>
  <si>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</si>
  <si>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</si>
  <si>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</si>
  <si>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</si>
  <si>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</si>
  <si>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</si>
  <si>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</si>
  <si>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</si>
  <si>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</si>
  <si>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</si>
  <si>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</si>
  <si>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</si>
  <si>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</si>
  <si>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</si>
  <si>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</si>
  <si>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</si>
  <si>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</si>
  <si>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</si>
  <si>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</si>
  <si>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</si>
  <si>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</si>
  <si>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</si>
  <si>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</si>
  <si>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</si>
  <si>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</si>
  <si>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</si>
  <si>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</si>
  <si>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</si>
  <si>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</si>
  <si>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</si>
  <si>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</si>
  <si>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</si>
  <si>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</si>
  <si>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</si>
  <si>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</si>
  <si>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</si>
  <si>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</si>
  <si>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</si>
  <si>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</si>
  <si>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</si>
  <si>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</si>
  <si>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</si>
  <si>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</si>
  <si>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</si>
  <si>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</si>
  <si>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</si>
  <si>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</si>
  <si>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</si>
  <si>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</si>
  <si>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</si>
  <si>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</si>
  <si>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</si>
  <si>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</si>
  <si>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</si>
  <si>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</si>
  <si>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</si>
  <si>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</si>
  <si>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</si>
  <si>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</si>
  <si>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</si>
  <si>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</si>
  <si>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</si>
  <si>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</si>
  <si>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</si>
  <si>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</si>
  <si>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</si>
  <si>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</si>
  <si>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</si>
  <si>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</si>
  <si>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</si>
  <si>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</si>
  <si>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</si>
  <si>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</si>
  <si>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</si>
  <si>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</si>
  <si>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</si>
  <si>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</si>
  <si>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</si>
  <si>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</si>
  <si>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</si>
  <si>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</si>
  <si>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</si>
  <si>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</si>
  <si>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</si>
  <si>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</si>
  <si>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</si>
  <si>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</si>
  <si>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</si>
  <si>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</si>
  <si>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</si>
  <si>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</si>
  <si>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</si>
  <si>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</si>
  <si>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</si>
  <si>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</si>
  <si>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</si>
  <si>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</si>
  <si>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</si>
  <si>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</si>
  <si>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</si>
  <si>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</si>
  <si>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</si>
  <si>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</si>
  <si>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</si>
  <si>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</si>
  <si>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</si>
  <si>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</si>
  <si>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</si>
  <si>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</si>
  <si>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</si>
  <si>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</si>
  <si>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</si>
  <si>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</si>
  <si>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</si>
  <si>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</si>
  <si>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</si>
  <si>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</si>
  <si>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</si>
  <si>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</si>
  <si>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</si>
  <si>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</si>
  <si>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</si>
  <si>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</si>
  <si>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</si>
  <si>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</si>
  <si>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</si>
  <si>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</si>
  <si>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</si>
  <si>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</si>
  <si>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</si>
  <si>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</si>
  <si>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</si>
  <si>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</si>
  <si>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</si>
  <si>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</si>
  <si>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</si>
  <si>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</si>
  <si>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</si>
  <si>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</si>
  <si>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</si>
  <si>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</si>
  <si>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</si>
  <si>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</si>
  <si>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</si>
  <si>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</si>
  <si>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</si>
  <si>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</si>
  <si>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</si>
  <si>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</si>
  <si>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</si>
  <si>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</si>
  <si>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</si>
  <si>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</si>
  <si>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</si>
  <si>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</si>
  <si>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</si>
  <si>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</si>
  <si>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</si>
  <si>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</si>
  <si>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</si>
  <si>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</si>
  <si>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</si>
  <si>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</si>
  <si>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</si>
  <si>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</si>
  <si>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</si>
  <si>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</si>
  <si>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</si>
  <si>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</si>
  <si>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</si>
  <si>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</si>
  <si>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</si>
  <si>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</si>
  <si>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</si>
  <si>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</si>
  <si>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</si>
  <si>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</si>
  <si>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</si>
  <si>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</si>
  <si>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</si>
  <si>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</si>
  <si>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</si>
  <si>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</si>
  <si>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</si>
  <si>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</si>
  <si>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</si>
  <si>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</si>
  <si>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</si>
  <si>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</si>
  <si>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</si>
  <si>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</si>
  <si>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</si>
  <si>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</si>
  <si>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</si>
  <si>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</si>
  <si>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</si>
  <si>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</si>
  <si>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</si>
  <si>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</si>
  <si>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</si>
  <si>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</si>
  <si>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</si>
  <si>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</si>
  <si>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</si>
  <si>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</si>
  <si>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</si>
  <si>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</si>
  <si>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</si>
  <si>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</si>
  <si>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</si>
  <si>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</si>
  <si>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</si>
  <si>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</si>
  <si>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</si>
  <si>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</si>
  <si>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</si>
  <si>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</si>
  <si>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</si>
  <si>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</si>
  <si>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</si>
  <si>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</si>
  <si>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</si>
  <si>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</si>
  <si>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</si>
  <si>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</si>
  <si>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</si>
  <si>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</si>
  <si>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</si>
  <si>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</si>
  <si>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</si>
  <si>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</si>
  <si>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</si>
  <si>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</si>
  <si>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</si>
  <si>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</si>
  <si>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</si>
  <si>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</si>
  <si>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</si>
  <si>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</si>
  <si>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</si>
  <si>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</si>
  <si>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</si>
  <si>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</si>
  <si>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</si>
  <si>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</si>
  <si>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</si>
  <si>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</si>
  <si>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</si>
  <si>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</si>
  <si>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</si>
  <si>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</si>
  <si>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</si>
  <si>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</si>
  <si>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</si>
  <si>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</si>
  <si>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</si>
  <si>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</si>
  <si>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</si>
  <si>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</si>
  <si>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</si>
  <si>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</si>
  <si>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</si>
  <si>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</si>
  <si>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</si>
  <si>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</si>
  <si>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</si>
  <si>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</si>
  <si>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</si>
  <si>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</si>
  <si>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</si>
  <si>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</si>
  <si>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</si>
  <si>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</si>
  <si>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</si>
  <si>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</si>
  <si>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</si>
  <si>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</si>
  <si>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</si>
  <si>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</si>
  <si>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</si>
  <si>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</si>
  <si>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</si>
  <si>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</si>
  <si>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</si>
  <si>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</si>
  <si>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</si>
  <si>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</si>
  <si>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</si>
  <si>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</si>
  <si>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</si>
  <si>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</si>
  <si>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</si>
  <si>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</si>
  <si>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</si>
  <si>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</si>
  <si>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</si>
  <si>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</si>
  <si>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</si>
  <si>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</si>
  <si>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</si>
  <si>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</si>
  <si>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</si>
  <si>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</si>
  <si>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</si>
  <si>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</si>
  <si>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</si>
  <si>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</si>
  <si>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</si>
  <si>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</si>
  <si>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</si>
  <si>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</si>
  <si>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</si>
  <si>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</si>
  <si>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</si>
  <si>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</si>
  <si>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</si>
  <si>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</si>
  <si>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</si>
  <si>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</si>
  <si>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</si>
  <si>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</si>
  <si>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</si>
  <si>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</si>
  <si>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</si>
  <si>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</si>
  <si>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</si>
  <si>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</si>
  <si>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</si>
  <si>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</si>
  <si>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</si>
  <si>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</si>
  <si>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</si>
  <si>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</si>
  <si>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</si>
  <si>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</si>
  <si>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</si>
  <si>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</si>
  <si>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</si>
  <si>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</si>
  <si>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</si>
  <si>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</si>
  <si>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</si>
  <si>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</si>
  <si>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</si>
  <si>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</si>
  <si>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</si>
  <si>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</si>
  <si>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</si>
  <si>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</si>
  <si>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</si>
  <si>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</si>
  <si>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</si>
  <si>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</si>
  <si>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</si>
  <si>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</si>
  <si>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</si>
  <si>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</si>
  <si>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</si>
  <si>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</si>
  <si>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</si>
  <si>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</si>
  <si>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</si>
  <si>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</si>
  <si>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</si>
  <si>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</si>
  <si>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</si>
  <si>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</si>
  <si>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</si>
  <si>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</si>
  <si>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</si>
  <si>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</si>
  <si>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</si>
  <si>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</si>
  <si>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</si>
  <si>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</si>
  <si>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</si>
  <si>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</si>
  <si>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</si>
  <si>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</si>
  <si>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</si>
  <si>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</si>
  <si>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</si>
  <si>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</si>
  <si>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</si>
  <si>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</si>
  <si>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</si>
  <si>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</si>
  <si>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</si>
  <si>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</si>
  <si>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</si>
  <si>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</si>
  <si>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</si>
  <si>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</si>
  <si>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</si>
  <si>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</si>
  <si>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</si>
  <si>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</si>
  <si>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</si>
  <si>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</si>
  <si>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</si>
  <si>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</si>
  <si>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</si>
  <si>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</si>
  <si>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</si>
  <si>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</si>
  <si>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</si>
  <si>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</si>
  <si>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</si>
  <si>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</si>
  <si>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</si>
  <si>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</si>
  <si>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</si>
  <si>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</si>
  <si>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</si>
  <si>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</si>
  <si>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</si>
  <si>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</si>
  <si>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</si>
  <si>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</si>
  <si>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</si>
  <si>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</si>
  <si>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</si>
  <si>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</si>
  <si>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</si>
  <si>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</si>
  <si>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</si>
  <si>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</si>
  <si>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</si>
  <si>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</si>
  <si>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</si>
  <si>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</si>
  <si>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</si>
  <si>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</si>
  <si>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</si>
  <si>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</si>
  <si>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</si>
  <si>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</si>
  <si>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</si>
  <si>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</si>
  <si>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</si>
  <si>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</si>
  <si>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</si>
  <si>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</si>
  <si>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</si>
  <si>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</si>
  <si>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</si>
  <si>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</si>
  <si>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</si>
  <si>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</si>
  <si>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</si>
  <si>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</si>
  <si>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</si>
  <si>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</si>
  <si>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</si>
  <si>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</si>
  <si>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</si>
  <si>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</si>
  <si>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</si>
  <si>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</si>
  <si>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</si>
  <si>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</si>
  <si>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</si>
  <si>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</si>
  <si>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</si>
  <si>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</si>
  <si>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</si>
  <si>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</si>
  <si>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</si>
  <si>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</si>
  <si>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</si>
  <si>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</si>
  <si>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</si>
  <si>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</si>
  <si>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</si>
  <si>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</si>
  <si>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</si>
  <si>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</si>
  <si>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</si>
  <si>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</si>
  <si>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</si>
  <si>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</si>
  <si>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</si>
  <si>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</si>
  <si>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</si>
  <si>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</si>
  <si>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</si>
  <si>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</si>
  <si>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</si>
  <si>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</si>
  <si>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</si>
  <si>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</si>
  <si>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</si>
  <si>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</si>
  <si>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</si>
  <si>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</si>
  <si>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</si>
  <si>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</si>
  <si>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</si>
  <si>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</si>
  <si>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</si>
  <si>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</si>
  <si>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</si>
  <si>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</si>
  <si>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</si>
  <si>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</si>
  <si>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</si>
  <si>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</si>
  <si>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</si>
  <si>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</si>
  <si>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</si>
  <si>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</si>
  <si>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</si>
  <si>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</si>
  <si>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</si>
  <si>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</si>
  <si>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</si>
  <si>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</si>
  <si>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</si>
  <si>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</si>
  <si>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</si>
  <si>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</si>
  <si>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</si>
  <si>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</si>
  <si>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</si>
  <si>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</si>
  <si>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</si>
  <si>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</si>
  <si>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</si>
  <si>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</si>
  <si>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</si>
  <si>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</si>
  <si>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</si>
  <si>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</si>
  <si>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</si>
  <si>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</si>
  <si>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</si>
  <si>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</si>
  <si>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</si>
  <si>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</si>
  <si>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</si>
  <si>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</si>
  <si>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</si>
  <si>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</si>
  <si>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</si>
  <si>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</si>
  <si>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</si>
  <si>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</si>
  <si>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</si>
  <si>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</si>
  <si>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</si>
  <si>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</si>
  <si>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</si>
  <si>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</si>
  <si>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</si>
  <si>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</si>
  <si>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</si>
  <si>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</si>
  <si>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</si>
  <si>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</si>
  <si>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</si>
  <si>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</si>
  <si>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</si>
  <si>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</si>
  <si>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</si>
  <si>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</si>
  <si>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</si>
  <si>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</si>
  <si>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</si>
  <si>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</si>
  <si>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</si>
  <si>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</si>
  <si>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</si>
  <si>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</si>
  <si>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</si>
  <si>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</si>
  <si>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</si>
  <si>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</si>
  <si>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</si>
  <si>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</si>
  <si>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</si>
  <si>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</si>
  <si>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</si>
  <si>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</si>
  <si>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</si>
  <si>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</si>
  <si>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</si>
  <si>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</si>
  <si>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</si>
  <si>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</si>
  <si>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</si>
  <si>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</si>
  <si>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</si>
  <si>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</si>
  <si>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</si>
  <si>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</si>
  <si>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</si>
  <si>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</si>
  <si>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</si>
  <si>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</si>
  <si>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</si>
  <si>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</si>
  <si>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</si>
  <si>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</si>
  <si>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</si>
  <si>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</si>
  <si>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</si>
  <si>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</si>
  <si>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</si>
  <si>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</si>
  <si>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</si>
  <si>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</si>
  <si>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</si>
  <si>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</si>
  <si>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</si>
  <si>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</si>
  <si>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</si>
  <si>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</si>
  <si>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</si>
  <si>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</si>
  <si>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</si>
  <si>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</si>
  <si>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</si>
  <si>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</si>
  <si>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</si>
  <si>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</si>
  <si>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</si>
  <si>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</si>
  <si>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</si>
  <si>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</si>
  <si>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</si>
  <si>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</si>
  <si>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</si>
  <si>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</si>
  <si>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</si>
  <si>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</si>
  <si>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</si>
  <si>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</si>
  <si>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</si>
  <si>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</si>
  <si>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</si>
  <si>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</si>
  <si>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</si>
  <si>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</si>
  <si>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</si>
  <si>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</si>
  <si>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</si>
  <si>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</si>
  <si>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</si>
  <si>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</si>
  <si>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</si>
  <si>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</si>
  <si>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</si>
  <si>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</si>
  <si>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</si>
  <si>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</si>
  <si>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</si>
  <si>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</si>
  <si>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</si>
  <si>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</si>
  <si>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</si>
  <si>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</si>
  <si>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</si>
  <si>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</si>
  <si>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</si>
  <si>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</si>
  <si>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</si>
  <si>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</si>
  <si>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</si>
  <si>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</si>
  <si>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</si>
  <si>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</si>
  <si>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</si>
  <si>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</si>
  <si>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</si>
  <si>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</si>
  <si>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</si>
  <si>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</si>
  <si>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</si>
  <si>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</si>
  <si>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</si>
  <si>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</si>
  <si>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</si>
  <si>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</si>
  <si>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</si>
  <si>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</si>
  <si>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</si>
  <si>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</si>
  <si>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</si>
  <si>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</si>
  <si>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</si>
  <si>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</si>
  <si>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</si>
  <si>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</si>
  <si>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</si>
  <si>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</si>
  <si>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</si>
  <si>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</si>
  <si>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</si>
  <si>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</si>
  <si>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</si>
  <si>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</si>
  <si>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</si>
  <si>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</si>
  <si>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</si>
  <si>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</si>
  <si>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</si>
  <si>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</si>
  <si>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</si>
  <si>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</si>
  <si>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</si>
  <si>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</si>
  <si>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</si>
  <si>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</si>
  <si>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</si>
  <si>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</si>
  <si>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</si>
  <si>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</si>
  <si>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</si>
  <si>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</si>
  <si>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</si>
  <si>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</si>
  <si>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</si>
  <si>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</si>
  <si>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</si>
  <si>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</si>
  <si>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</si>
  <si>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</si>
  <si>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</si>
  <si>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</si>
  <si>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</si>
  <si>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</si>
  <si>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</si>
  <si>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</si>
  <si>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</si>
  <si>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</si>
  <si>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</si>
  <si>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</si>
  <si>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</si>
  <si>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</si>
  <si>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</si>
  <si>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</si>
  <si>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</si>
  <si>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</si>
  <si>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</si>
  <si>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</si>
  <si>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</si>
  <si>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</si>
  <si>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</si>
  <si>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</si>
  <si>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</si>
  <si>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</si>
  <si>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</si>
  <si>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</si>
  <si>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</si>
  <si>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</si>
  <si>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</si>
  <si>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</si>
  <si>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</si>
  <si>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</si>
  <si>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</si>
  <si>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</si>
  <si>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</si>
  <si>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</si>
  <si>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</si>
  <si>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</si>
  <si>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</si>
  <si>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</si>
  <si>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</si>
  <si>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</si>
  <si>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</si>
  <si>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</si>
  <si>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</si>
  <si>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</si>
  <si>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</si>
  <si>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</si>
  <si>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</si>
  <si>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</si>
  <si>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</si>
  <si>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</si>
  <si>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</si>
  <si>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</si>
  <si>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</si>
  <si>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</si>
  <si>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</si>
  <si>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</si>
  <si>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</si>
  <si>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</si>
  <si>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</si>
  <si>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</si>
  <si>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</si>
  <si>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</si>
  <si>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</si>
  <si>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</si>
  <si>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</si>
  <si>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</si>
  <si>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</si>
  <si>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</si>
  <si>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</si>
  <si>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</si>
  <si>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</si>
  <si>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</si>
  <si>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</si>
  <si>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</si>
  <si>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</si>
  <si>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</si>
  <si>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</si>
  <si>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</si>
  <si>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</si>
  <si>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</si>
  <si>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</si>
  <si>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</si>
  <si>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</si>
  <si>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</si>
  <si>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</si>
  <si>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</si>
  <si>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</si>
  <si>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</si>
  <si>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</si>
  <si>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</si>
  <si>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</si>
  <si>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</si>
  <si>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</si>
  <si>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</si>
  <si>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</si>
  <si>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</si>
  <si>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</si>
  <si>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</si>
  <si>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</si>
  <si>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</si>
  <si>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</si>
  <si>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</si>
  <si>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</si>
  <si>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</si>
  <si>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</si>
  <si>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</si>
  <si>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</si>
  <si>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</si>
  <si>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</si>
  <si>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</si>
  <si>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</si>
  <si>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</si>
  <si>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</si>
  <si>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</si>
  <si>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</si>
  <si>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</si>
  <si>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</si>
  <si>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</si>
  <si>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</si>
  <si>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</si>
  <si>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</si>
  <si>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</si>
  <si>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</si>
  <si>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</si>
  <si>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</si>
  <si>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</si>
  <si>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</si>
  <si>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</si>
  <si>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</si>
  <si>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</si>
  <si>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</si>
  <si>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</si>
  <si>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</si>
  <si>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</si>
  <si>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</si>
  <si>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</si>
  <si>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</si>
  <si>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</si>
  <si>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</si>
  <si>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</si>
  <si>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</si>
  <si>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</si>
  <si>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</si>
  <si>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</si>
  <si>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</si>
  <si>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</si>
  <si>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</si>
  <si>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</si>
  <si>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</si>
  <si>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</si>
  <si>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</si>
  <si>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</si>
  <si>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</si>
  <si>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</si>
  <si>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</si>
  <si>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</si>
  <si>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</si>
  <si>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</si>
  <si>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</si>
  <si>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</si>
  <si>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</si>
  <si>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</si>
  <si>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</si>
  <si>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</si>
  <si>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</si>
  <si>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</si>
  <si>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</si>
  <si>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</si>
  <si>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</si>
  <si>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</si>
  <si>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</si>
  <si>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</si>
  <si>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</si>
  <si>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</si>
  <si>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</si>
  <si>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</si>
  <si>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</si>
  <si>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</si>
  <si>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</si>
  <si>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</si>
  <si>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</si>
  <si>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</si>
  <si>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</si>
  <si>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</si>
  <si>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</si>
  <si>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</si>
  <si>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</si>
  <si>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</si>
  <si>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</si>
  <si>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</si>
  <si>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</si>
  <si>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</si>
  <si>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</si>
  <si>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</si>
  <si>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</si>
  <si>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</si>
  <si>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</si>
  <si>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</si>
  <si>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</si>
  <si>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</si>
  <si>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</si>
  <si>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</si>
  <si>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</si>
  <si>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</si>
  <si>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</si>
  <si>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</si>
  <si>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</si>
  <si>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</si>
  <si>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</si>
  <si>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</si>
  <si>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</si>
  <si>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</si>
  <si>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</si>
  <si>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</si>
  <si>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</si>
  <si>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</si>
  <si>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</si>
  <si>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</si>
  <si>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</si>
  <si>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</si>
  <si>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</si>
  <si>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</si>
  <si>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</si>
  <si>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</si>
  <si>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</si>
  <si>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</si>
  <si>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</si>
  <si>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</si>
  <si>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</si>
  <si>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</si>
  <si>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</si>
  <si>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</si>
  <si>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</si>
  <si>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</si>
  <si>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</si>
  <si>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</si>
  <si>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</si>
  <si>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</si>
  <si>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</si>
  <si>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</si>
  <si>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</si>
  <si>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</si>
  <si>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</si>
  <si>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</si>
  <si>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</si>
  <si>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</si>
  <si>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</si>
  <si>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</si>
  <si>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</si>
  <si>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</si>
  <si>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</si>
  <si>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</si>
  <si>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</si>
  <si>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</si>
  <si>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</si>
  <si>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</si>
  <si>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</si>
  <si>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</si>
  <si>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</si>
  <si>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</si>
  <si>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</si>
  <si>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</si>
  <si>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</si>
  <si>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</si>
  <si>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</si>
  <si>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</si>
  <si>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</si>
  <si>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</si>
  <si>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</si>
  <si>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</si>
  <si>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</si>
  <si>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</si>
  <si>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</si>
  <si>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</si>
  <si>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</si>
  <si>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</si>
  <si>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</si>
  <si>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</si>
  <si>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</si>
  <si>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</si>
  <si>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</si>
  <si>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</si>
  <si>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</si>
  <si>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</si>
  <si>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</si>
  <si>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</si>
  <si>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</si>
  <si>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</si>
  <si>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</si>
  <si>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</si>
  <si>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</si>
  <si>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</si>
  <si>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</si>
  <si>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</si>
  <si>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</si>
  <si>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</si>
  <si>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</si>
  <si>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</si>
  <si>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</si>
  <si>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</si>
  <si>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</si>
  <si>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</si>
  <si>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</si>
  <si>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</si>
  <si>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</si>
  <si>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</si>
  <si>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</si>
  <si>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</si>
  <si>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</si>
  <si>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</si>
  <si>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</si>
  <si>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</si>
  <si>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</si>
  <si>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</si>
  <si>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</si>
  <si>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</si>
  <si>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</si>
  <si>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</si>
  <si>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</si>
  <si>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</si>
  <si>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</si>
  <si>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</si>
  <si>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</si>
  <si>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</si>
  <si>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</si>
  <si>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</si>
  <si>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</si>
  <si>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</si>
  <si>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</si>
  <si>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</si>
  <si>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</si>
  <si>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</si>
  <si>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</si>
  <si>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</si>
  <si>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</si>
  <si>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</si>
  <si>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</si>
  <si>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</si>
  <si>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</si>
  <si>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</si>
  <si>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</si>
  <si>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</si>
  <si>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</si>
  <si>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</si>
  <si>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</si>
  <si>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</si>
  <si>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</si>
  <si>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</si>
  <si>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</si>
  <si>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</si>
  <si>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</si>
  <si>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</si>
  <si>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</si>
  <si>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</si>
  <si>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</si>
  <si>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</si>
  <si>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</si>
  <si>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</si>
  <si>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</si>
  <si>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</si>
  <si>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</si>
  <si>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</si>
  <si>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</si>
  <si>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</si>
  <si>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</si>
  <si>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</si>
  <si>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</si>
  <si>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</si>
  <si>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</si>
  <si>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</si>
  <si>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</si>
  <si>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</si>
  <si>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</si>
  <si>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</si>
  <si>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</si>
  <si>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</si>
  <si>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</si>
  <si>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</si>
  <si>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</si>
  <si>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</si>
  <si>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</si>
  <si>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</si>
  <si>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</si>
  <si>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</si>
  <si>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</si>
  <si>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</si>
  <si>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</si>
  <si>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</si>
  <si>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</si>
  <si>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</si>
  <si>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</si>
  <si>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</si>
  <si>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</si>
  <si>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</si>
  <si>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</si>
  <si>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</si>
  <si>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</si>
  <si>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</si>
  <si>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</si>
  <si>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</si>
  <si>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</si>
  <si>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</si>
  <si>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</si>
  <si>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</si>
  <si>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</si>
  <si>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</si>
  <si>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</si>
  <si>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</si>
  <si>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</si>
  <si>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</si>
  <si>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</si>
  <si>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</si>
  <si>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</si>
  <si>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</si>
  <si>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</si>
  <si>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</si>
  <si>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</si>
  <si>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</si>
  <si>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</si>
  <si>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</si>
  <si>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</si>
  <si>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</si>
  <si>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</si>
  <si>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</si>
  <si>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</si>
  <si>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</si>
  <si>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</si>
  <si>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</si>
  <si>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</si>
  <si>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</si>
  <si>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</si>
  <si>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</si>
  <si>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</si>
  <si>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</si>
  <si>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</si>
  <si>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</si>
  <si>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</si>
  <si>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</si>
  <si>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</si>
  <si>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</si>
  <si>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</si>
  <si>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</si>
  <si>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</si>
  <si>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</si>
  <si>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</si>
  <si>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</si>
  <si>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</si>
  <si>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</si>
  <si>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</si>
  <si>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</si>
  <si>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</si>
  <si>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</si>
  <si>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</si>
  <si>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</si>
  <si>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</si>
  <si>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</si>
  <si>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</si>
  <si>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</si>
  <si>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</si>
  <si>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</si>
  <si>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</si>
  <si>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</si>
  <si>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</si>
  <si>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</si>
  <si>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</si>
  <si>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</si>
  <si>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</si>
  <si>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</si>
  <si>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</si>
  <si>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</si>
  <si>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</si>
  <si>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</si>
  <si>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</si>
  <si>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</si>
  <si>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</si>
  <si>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</si>
  <si>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</si>
  <si>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</si>
  <si>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</si>
  <si>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</si>
  <si>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</si>
  <si>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</si>
  <si>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</si>
  <si>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</si>
  <si>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</si>
  <si>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</si>
  <si>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</si>
  <si>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</si>
  <si>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</si>
  <si>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</si>
  <si>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</si>
  <si>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</si>
  <si>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</si>
  <si>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</si>
  <si>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</si>
  <si>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</si>
  <si>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</si>
  <si>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</si>
  <si>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</si>
  <si>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</si>
  <si>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</si>
  <si>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</si>
  <si>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</si>
  <si>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</si>
  <si>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</si>
  <si>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</si>
  <si>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</si>
  <si>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</si>
  <si>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</si>
  <si>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</si>
  <si>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</si>
  <si>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</si>
  <si>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</si>
  <si>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</si>
  <si>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</si>
  <si>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</si>
  <si>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</si>
  <si>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</si>
  <si>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</si>
  <si>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</si>
  <si>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</si>
  <si>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</si>
  <si>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</si>
  <si>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</si>
  <si>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</si>
  <si>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</si>
  <si>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</si>
  <si>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</si>
  <si>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</si>
  <si>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</si>
  <si>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</si>
  <si>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</si>
  <si>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</si>
  <si>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</si>
  <si>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</si>
  <si>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</si>
  <si>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</si>
  <si>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</si>
  <si>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</si>
  <si>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</si>
  <si>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</si>
  <si>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</si>
  <si>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</si>
  <si>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</si>
  <si>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</si>
  <si>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</si>
  <si>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</si>
  <si>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</si>
  <si>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</si>
  <si>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</si>
  <si>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</si>
  <si>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</si>
  <si>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</si>
  <si>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</si>
  <si>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</si>
  <si>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</si>
  <si>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</si>
  <si>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</si>
  <si>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</si>
  <si>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</si>
  <si>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</si>
  <si>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</si>
  <si>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</si>
  <si>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</si>
  <si>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</si>
  <si>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</si>
  <si>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</si>
  <si>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</si>
  <si>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</si>
  <si>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</si>
  <si>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</si>
  <si>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</si>
  <si>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</si>
  <si>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</si>
  <si>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</si>
  <si>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</si>
  <si>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</si>
  <si>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</si>
  <si>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</si>
  <si>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</si>
  <si>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</si>
  <si>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</si>
  <si>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</si>
  <si>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</si>
  <si>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</si>
  <si>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</si>
  <si>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</si>
  <si>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</si>
  <si>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</si>
  <si>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</si>
  <si>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</si>
  <si>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</si>
  <si>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</si>
  <si>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</si>
  <si>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</si>
  <si>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</si>
  <si>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</si>
  <si>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</si>
  <si>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</si>
  <si>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</si>
  <si>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</si>
  <si>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</si>
  <si>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</si>
  <si>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</si>
  <si>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</si>
  <si>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</si>
  <si>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</si>
  <si>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</si>
  <si>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</si>
  <si>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</si>
  <si>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</si>
  <si>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</si>
  <si>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</si>
  <si>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</si>
  <si>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</si>
  <si>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</si>
  <si>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</si>
  <si>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</si>
  <si>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</si>
  <si>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</si>
  <si>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</si>
  <si>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</si>
  <si>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</si>
  <si>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</si>
  <si>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</si>
  <si>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</si>
  <si>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</si>
  <si>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</si>
  <si>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</si>
  <si>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</si>
  <si>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</si>
  <si>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</si>
  <si>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</si>
  <si>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</si>
  <si>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</si>
  <si>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</si>
  <si>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</si>
  <si>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</si>
  <si>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</si>
  <si>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</si>
  <si>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</si>
  <si>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</si>
  <si>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</si>
  <si>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</si>
  <si>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</si>
  <si>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</si>
  <si>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</si>
  <si>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</si>
  <si>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</si>
  <si>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</si>
  <si>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</si>
  <si>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</si>
  <si>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</si>
  <si>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</si>
  <si>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</si>
  <si>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</si>
  <si>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</si>
  <si>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</si>
  <si>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</si>
  <si>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</si>
  <si>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</si>
  <si>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</si>
  <si>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</si>
  <si>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</si>
  <si>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</si>
  <si>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</si>
  <si>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</si>
  <si>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</si>
  <si>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</si>
  <si>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</si>
  <si>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</si>
  <si>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</si>
  <si>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</si>
  <si>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</si>
  <si>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</si>
  <si>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</si>
  <si>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</si>
  <si>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</si>
  <si>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</si>
  <si>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</si>
  <si>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</si>
  <si>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</si>
  <si>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</si>
  <si>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</si>
  <si>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</si>
  <si>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</si>
  <si>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</si>
  <si>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</si>
  <si>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</si>
  <si>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</si>
  <si>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</si>
  <si>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</si>
  <si>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</si>
  <si>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</si>
  <si>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</si>
  <si>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</si>
  <si>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</si>
  <si>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</si>
  <si>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</si>
  <si>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</si>
  <si>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</si>
  <si>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</si>
  <si>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</si>
  <si>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</si>
  <si>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</si>
  <si>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</si>
  <si>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</si>
  <si>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</si>
  <si>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</si>
  <si>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</si>
  <si>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</si>
  <si>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</si>
  <si>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</si>
  <si>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</si>
  <si>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</si>
  <si>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</si>
  <si>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</si>
  <si>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</si>
  <si>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</si>
  <si>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</si>
  <si>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</si>
  <si>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</si>
  <si>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</si>
  <si>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</si>
  <si>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</si>
  <si>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</si>
  <si>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</si>
  <si>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</si>
  <si>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</si>
  <si>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</si>
  <si>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</si>
  <si>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</si>
  <si>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</si>
  <si>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</si>
  <si>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</si>
  <si>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</si>
  <si>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</si>
  <si>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</si>
  <si>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</si>
  <si>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</si>
  <si>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</si>
  <si>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</si>
  <si>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</si>
  <si>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</si>
  <si>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</si>
  <si>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</si>
  <si>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</si>
  <si>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</si>
  <si>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</si>
  <si>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</si>
  <si>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</si>
  <si>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</si>
  <si>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</si>
  <si>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</si>
  <si>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</si>
  <si>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</si>
  <si>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</si>
  <si>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</si>
  <si>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</si>
  <si>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</si>
  <si>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</si>
  <si>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</si>
  <si>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</si>
  <si>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</si>
  <si>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</si>
  <si>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</si>
  <si>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</si>
  <si>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</si>
  <si>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</si>
  <si>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</si>
  <si>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</si>
  <si>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</si>
  <si>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</si>
  <si>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</si>
  <si>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</si>
  <si>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</si>
  <si>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</si>
  <si>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</si>
  <si>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</si>
  <si>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</si>
  <si>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</si>
  <si>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</si>
  <si>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</si>
  <si>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</si>
  <si>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</si>
  <si>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</si>
  <si>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</si>
  <si>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</si>
  <si>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</si>
  <si>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</si>
  <si>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</si>
  <si>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</si>
  <si>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</si>
  <si>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</si>
  <si>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</si>
  <si>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</si>
  <si>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</si>
  <si>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</si>
  <si>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</si>
  <si>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</si>
  <si>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</si>
  <si>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</si>
  <si>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</si>
  <si>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</si>
  <si>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</si>
  <si>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</si>
  <si>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</si>
  <si>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</si>
  <si>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</si>
  <si>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</si>
  <si>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</si>
  <si>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</si>
  <si>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</si>
  <si>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</si>
  <si>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</si>
  <si>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</si>
  <si>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</si>
  <si>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</si>
  <si>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</si>
  <si>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</si>
  <si>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</si>
  <si>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</si>
  <si>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</si>
  <si>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</si>
  <si>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</si>
  <si>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</si>
  <si>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</si>
  <si>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</si>
  <si>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</si>
  <si>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</si>
  <si>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</si>
  <si>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</si>
  <si>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</si>
  <si>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</si>
  <si>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</si>
  <si>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</si>
  <si>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</si>
  <si>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</si>
  <si>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</si>
  <si>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</si>
  <si>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</si>
  <si>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</si>
  <si>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</si>
  <si>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</si>
  <si>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</si>
  <si>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</si>
  <si>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</si>
  <si>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</si>
  <si>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</si>
  <si>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</si>
  <si>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</si>
  <si>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</si>
  <si>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</si>
  <si>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</si>
  <si>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</si>
  <si>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</si>
  <si>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</si>
  <si>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</si>
  <si>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</si>
  <si>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</si>
  <si>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</si>
  <si>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</si>
  <si>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</si>
  <si>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</si>
  <si>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</si>
  <si>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</si>
  <si>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</si>
  <si>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</si>
  <si>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</si>
  <si>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</si>
  <si>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</si>
  <si>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</si>
  <si>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</si>
  <si>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</si>
  <si>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</si>
  <si>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</si>
  <si>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</si>
  <si>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</si>
  <si>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</si>
  <si>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</si>
  <si>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</si>
  <si>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</si>
  <si>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</si>
  <si>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</si>
  <si>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</si>
  <si>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</si>
  <si>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</si>
  <si>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</si>
  <si>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</si>
  <si>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</si>
  <si>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</si>
  <si>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</si>
  <si>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</si>
  <si>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</si>
  <si>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</si>
  <si>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</si>
  <si>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</si>
  <si>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</si>
  <si>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</si>
  <si>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</si>
  <si>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</si>
  <si>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</si>
  <si>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</si>
  <si>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</si>
  <si>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</si>
  <si>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</si>
  <si>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</si>
  <si>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</si>
  <si>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</si>
  <si>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</si>
  <si>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</si>
  <si>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</si>
  <si>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</si>
  <si>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</si>
  <si>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</si>
  <si>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</si>
  <si>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</si>
  <si>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</si>
  <si>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</si>
  <si>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</si>
  <si>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</si>
  <si>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</si>
  <si>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</si>
  <si>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</si>
  <si>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</si>
  <si>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</si>
  <si>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</si>
  <si>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</si>
  <si>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</si>
  <si>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</si>
  <si>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</si>
  <si>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</si>
  <si>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</si>
  <si>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</si>
  <si>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</si>
  <si>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</si>
  <si>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</si>
  <si>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</si>
  <si>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</si>
  <si>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</si>
  <si>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</si>
  <si>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</si>
  <si>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</si>
  <si>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</si>
  <si>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</si>
  <si>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</si>
  <si>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</si>
  <si>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</si>
  <si>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</si>
  <si>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</si>
  <si>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</si>
  <si>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</si>
  <si>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</si>
  <si>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</si>
  <si>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</si>
  <si>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</si>
  <si>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</si>
  <si>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</si>
  <si>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</si>
  <si>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</si>
  <si>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</si>
  <si>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</si>
  <si>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</si>
  <si>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</si>
  <si>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</si>
  <si>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</si>
  <si>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</si>
  <si>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</si>
  <si>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</si>
  <si>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</si>
  <si>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</si>
  <si>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</si>
  <si>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</si>
  <si>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</si>
  <si>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</si>
  <si>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</si>
  <si>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</si>
  <si>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</si>
  <si>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</si>
  <si>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</si>
  <si>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</si>
  <si>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</si>
  <si>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</si>
  <si>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</si>
  <si>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</si>
  <si>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</si>
  <si>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</si>
  <si>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</si>
  <si>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</si>
  <si>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</si>
  <si>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</si>
  <si>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</si>
  <si>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</si>
  <si>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</si>
  <si>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</si>
  <si>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</si>
  <si>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</si>
  <si>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</si>
  <si>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</si>
  <si>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</si>
  <si>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</si>
  <si>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</si>
  <si>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</si>
  <si>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</si>
  <si>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</si>
  <si>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</si>
  <si>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</si>
  <si>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</si>
  <si>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</si>
  <si>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</si>
  <si>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</si>
  <si>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</si>
  <si>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</si>
  <si>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</si>
  <si>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</si>
  <si>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</si>
  <si>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</si>
  <si>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</si>
  <si>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</si>
  <si>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</si>
  <si>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</si>
  <si>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</si>
  <si>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</si>
  <si>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</si>
  <si>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</si>
  <si>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</si>
  <si>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</si>
  <si>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</si>
  <si>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</si>
  <si>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</si>
  <si>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</si>
  <si>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</si>
  <si>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</si>
  <si>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</si>
  <si>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</si>
  <si>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</si>
  <si>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</si>
  <si>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</si>
  <si>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</si>
  <si>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</si>
  <si>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</si>
  <si>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</si>
  <si>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</si>
  <si>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</si>
  <si>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</si>
  <si>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</si>
  <si>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</si>
  <si>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</si>
  <si>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</si>
  <si>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</si>
  <si>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</si>
  <si>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</si>
  <si>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</si>
  <si>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</si>
  <si>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</si>
  <si>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</si>
  <si>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</si>
  <si>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</si>
  <si>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</si>
  <si>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</si>
  <si>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</si>
  <si>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</si>
  <si>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</si>
  <si>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</si>
  <si>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</si>
  <si>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</si>
  <si>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</si>
  <si>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</si>
  <si>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</si>
  <si>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</si>
  <si>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</si>
  <si>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</si>
  <si>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</si>
  <si>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</si>
  <si>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</si>
  <si>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</si>
  <si>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</si>
  <si>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</si>
  <si>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</si>
  <si>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</si>
  <si>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</si>
  <si>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</si>
  <si>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</si>
  <si>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</si>
  <si>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</si>
  <si>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</si>
  <si>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</si>
  <si>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</si>
  <si>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</si>
  <si>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</si>
  <si>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</si>
  <si>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</si>
  <si>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</si>
  <si>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</si>
  <si>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</si>
  <si>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</si>
  <si>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</si>
  <si>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</si>
  <si>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</si>
  <si>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</si>
  <si>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</si>
  <si>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</si>
  <si>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</si>
  <si>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</si>
  <si>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</si>
  <si>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</si>
  <si>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</si>
  <si>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</si>
  <si>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</si>
  <si>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</si>
  <si>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</si>
  <si>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</si>
  <si>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</si>
  <si>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</si>
  <si>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</si>
  <si>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</si>
  <si>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</si>
  <si>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</si>
  <si>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</si>
  <si>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</si>
  <si>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</si>
  <si>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</si>
  <si>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</si>
  <si>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</si>
  <si>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</si>
  <si>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</si>
  <si>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</si>
  <si>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</si>
  <si>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</si>
  <si>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</si>
  <si>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</si>
  <si>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</si>
  <si>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</si>
  <si>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</si>
  <si>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</si>
  <si>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</si>
  <si>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</si>
  <si>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</si>
  <si>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</si>
  <si>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</si>
  <si>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</si>
  <si>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</si>
  <si>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</si>
  <si>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</si>
  <si>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</si>
  <si>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</si>
  <si>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</si>
  <si>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</si>
  <si>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</si>
  <si>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</si>
  <si>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</si>
  <si>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</si>
  <si>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</si>
  <si>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</si>
  <si>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</si>
  <si>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</si>
  <si>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</si>
  <si>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</si>
  <si>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</si>
  <si>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</si>
  <si>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</si>
  <si>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</si>
  <si>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</si>
  <si>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</si>
  <si>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</si>
  <si>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</si>
  <si>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</si>
  <si>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</si>
  <si>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</si>
  <si>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</si>
  <si>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</si>
  <si>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</si>
  <si>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</si>
  <si>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</si>
  <si>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</si>
  <si>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</si>
  <si>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</si>
  <si>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</si>
  <si>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</si>
  <si>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</si>
  <si>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</si>
  <si>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</si>
  <si>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</si>
  <si>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</si>
  <si>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</si>
  <si>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</si>
  <si>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</si>
  <si>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</si>
  <si>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</si>
  <si>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</si>
  <si>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</si>
  <si>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</si>
  <si>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</si>
  <si>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</si>
  <si>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</si>
  <si>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</si>
  <si>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</si>
  <si>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</si>
  <si>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</si>
  <si>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</si>
  <si>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</si>
  <si>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</si>
  <si>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</si>
  <si>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</si>
  <si>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</si>
  <si>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</si>
  <si>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</si>
  <si>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</si>
  <si>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</si>
  <si>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</si>
  <si>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</si>
  <si>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</si>
  <si>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</si>
  <si>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</si>
  <si>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</si>
  <si>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</si>
  <si>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</si>
  <si>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</si>
  <si>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</si>
  <si>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</si>
  <si>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</si>
  <si>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</si>
  <si>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</si>
  <si>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</si>
  <si>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</si>
  <si>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</si>
  <si>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</si>
  <si>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</si>
  <si>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</si>
  <si>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</si>
  <si>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</si>
  <si>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</si>
  <si>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</si>
  <si>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</si>
  <si>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</si>
  <si>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</si>
  <si>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</si>
  <si>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</si>
  <si>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</si>
  <si>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</si>
  <si>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</si>
  <si>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</si>
  <si>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</si>
  <si>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</si>
  <si>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</si>
  <si>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</si>
  <si>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</si>
  <si>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</si>
  <si>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</si>
  <si>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</si>
  <si>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</si>
  <si>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</si>
  <si>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</si>
  <si>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</si>
  <si>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</si>
  <si>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</si>
  <si>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</si>
  <si>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</si>
  <si>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</si>
  <si>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</si>
  <si>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</si>
  <si>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</si>
  <si>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</si>
  <si>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</si>
  <si>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</si>
  <si>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</si>
  <si>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</si>
  <si>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</si>
  <si>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</si>
  <si>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</si>
  <si>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</si>
  <si>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</si>
  <si>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</si>
  <si>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</si>
  <si>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</si>
  <si>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</si>
  <si>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</si>
  <si>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</si>
  <si>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</si>
  <si>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</si>
  <si>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</si>
  <si>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</si>
  <si>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</si>
  <si>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</si>
  <si>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</si>
  <si>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</si>
  <si>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</si>
  <si>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</si>
  <si>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</si>
  <si>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</si>
  <si>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</si>
  <si>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</si>
  <si>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</si>
  <si>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</si>
  <si>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</si>
  <si>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</si>
  <si>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</si>
  <si>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</si>
  <si>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</si>
  <si>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</si>
  <si>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</si>
  <si>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</si>
  <si>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</si>
  <si>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</si>
  <si>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</si>
  <si>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</si>
  <si>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</si>
  <si>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</si>
  <si>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</si>
  <si>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</si>
  <si>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</si>
  <si>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</si>
  <si>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</si>
  <si>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</si>
  <si>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</si>
  <si>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</si>
  <si>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</si>
  <si>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</si>
  <si>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</si>
  <si>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</si>
  <si>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</si>
  <si>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</si>
  <si>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</si>
  <si>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</si>
  <si>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</si>
  <si>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</si>
  <si>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</si>
  <si>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</si>
  <si>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</si>
  <si>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</si>
  <si>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</si>
  <si>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</si>
  <si>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</si>
  <si>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</si>
  <si>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</si>
  <si>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</si>
  <si>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</si>
  <si>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</si>
  <si>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</si>
  <si>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</si>
  <si>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</si>
  <si>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</si>
  <si>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</si>
  <si>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</si>
  <si>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</si>
  <si>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</si>
  <si>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</si>
  <si>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</si>
  <si>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</si>
  <si>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</si>
  <si>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</si>
  <si>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</si>
  <si>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</si>
  <si>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</si>
  <si>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</si>
  <si>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</si>
  <si>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</si>
  <si>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</si>
  <si>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</si>
  <si>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</si>
  <si>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</si>
  <si>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</si>
  <si>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</si>
  <si>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</si>
  <si>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</si>
  <si>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</si>
  <si>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</si>
  <si>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</si>
  <si>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</si>
  <si>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</si>
  <si>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</si>
  <si>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</si>
  <si>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</si>
  <si>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</si>
  <si>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</si>
  <si>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</si>
  <si>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</si>
  <si>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</si>
  <si>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</si>
  <si>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</si>
  <si>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</si>
  <si>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</si>
  <si>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</si>
  <si>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</si>
  <si>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</si>
  <si>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</si>
  <si>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</si>
  <si>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</si>
  <si>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</si>
  <si>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</si>
  <si>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</si>
  <si>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</si>
  <si>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</si>
  <si>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</si>
  <si>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</si>
  <si>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</si>
  <si>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</si>
  <si>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</si>
  <si>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</si>
  <si>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</si>
  <si>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</si>
  <si>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</si>
  <si>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</si>
  <si>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</si>
  <si>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</si>
  <si>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</si>
  <si>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</si>
  <si>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</si>
  <si>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</si>
  <si>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</si>
  <si>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</si>
  <si>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</si>
  <si>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</si>
  <si>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</si>
  <si>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</si>
  <si>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</si>
  <si>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</si>
  <si>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</si>
  <si>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</si>
  <si>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</si>
  <si>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</si>
  <si>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</si>
  <si>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</si>
  <si>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</si>
  <si>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</si>
  <si>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</si>
  <si>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</si>
  <si>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</si>
  <si>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</si>
  <si>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</si>
  <si>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</si>
  <si>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</si>
  <si>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</si>
  <si>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</si>
  <si>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</si>
  <si>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</si>
  <si>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</si>
  <si>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</si>
  <si>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</si>
  <si>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</si>
  <si>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</si>
  <si>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</si>
  <si>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</si>
  <si>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</si>
  <si>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</si>
  <si>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</si>
  <si>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</si>
  <si>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</si>
  <si>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</si>
  <si>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</si>
  <si>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</si>
  <si>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</si>
  <si>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</si>
  <si>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</si>
  <si>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</si>
  <si>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</si>
  <si>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</si>
  <si>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</si>
  <si>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</si>
  <si>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</si>
  <si>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</si>
  <si>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</si>
  <si>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</si>
  <si>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</si>
  <si>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</si>
  <si>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</si>
  <si>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</si>
  <si>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</si>
  <si>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</si>
  <si>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</si>
  <si>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</si>
  <si>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</si>
  <si>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</si>
  <si>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</si>
  <si>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</si>
  <si>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</si>
  <si>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</si>
  <si>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</si>
  <si>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</si>
  <si>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</si>
  <si>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</si>
  <si>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</si>
  <si>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</si>
  <si>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</si>
  <si>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</si>
  <si>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</si>
  <si>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</si>
  <si>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</si>
  <si>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</si>
  <si>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</si>
  <si>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</si>
  <si>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</si>
  <si>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</si>
  <si>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</si>
  <si>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</si>
  <si>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</si>
  <si>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</si>
  <si>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</si>
  <si>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</si>
  <si>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</si>
  <si>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</si>
  <si>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</si>
  <si>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</si>
  <si>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</si>
  <si>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</si>
  <si>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</si>
  <si>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</si>
  <si>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</si>
  <si>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</si>
  <si>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</si>
  <si>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</si>
  <si>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</si>
  <si>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</si>
  <si>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</si>
  <si>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</si>
  <si>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</si>
  <si>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</si>
  <si>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</si>
  <si>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</si>
  <si>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</si>
  <si>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</si>
  <si>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</si>
  <si>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</si>
  <si>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</si>
  <si>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</si>
  <si>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</si>
  <si>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</si>
  <si>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</si>
  <si>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</si>
  <si>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</si>
  <si>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</si>
  <si>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</si>
  <si>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</si>
  <si>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</si>
  <si>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</si>
  <si>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</si>
  <si>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</si>
  <si>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</si>
  <si>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</si>
  <si>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</si>
  <si>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</si>
  <si>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</si>
  <si>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</si>
  <si>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</si>
  <si>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</si>
  <si>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</si>
  <si>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</si>
  <si>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</si>
  <si>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</si>
  <si>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</si>
  <si>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</si>
  <si>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</si>
  <si>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</si>
  <si>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</si>
  <si>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</si>
  <si>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</si>
  <si>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</si>
  <si>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</si>
  <si>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</si>
  <si>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</si>
  <si>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</si>
  <si>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</si>
  <si>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</si>
  <si>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</si>
  <si>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</si>
  <si>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</si>
  <si>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</si>
  <si>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</si>
  <si>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</si>
  <si>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</si>
  <si>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</si>
  <si>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</si>
  <si>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</si>
  <si>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</si>
  <si>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</si>
  <si>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</si>
  <si>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</si>
  <si>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</si>
  <si>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</si>
  <si>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</si>
  <si>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</si>
  <si>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</si>
  <si>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</si>
  <si>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</si>
  <si>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</si>
  <si>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</si>
  <si>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</si>
  <si>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</si>
  <si>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</si>
  <si>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</si>
  <si>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</si>
  <si>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</si>
  <si>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</si>
  <si>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</si>
  <si>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</si>
  <si>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</si>
  <si>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</si>
  <si>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</si>
  <si>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</si>
  <si>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</si>
  <si>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</si>
  <si>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</si>
  <si>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</si>
  <si>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</si>
  <si>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</si>
  <si>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</si>
  <si>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</si>
  <si>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</si>
  <si>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</si>
  <si>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</si>
  <si>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</si>
  <si>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</si>
  <si>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</si>
  <si>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</si>
  <si>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</si>
  <si>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</si>
  <si>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</si>
  <si>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</si>
  <si>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</si>
  <si>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</si>
  <si>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</si>
  <si>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</si>
  <si>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</si>
  <si>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</si>
  <si>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</si>
  <si>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</si>
  <si>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</si>
  <si>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</si>
  <si>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</si>
  <si>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</si>
  <si>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</si>
  <si>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</si>
  <si>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</si>
  <si>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</si>
  <si>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</si>
  <si>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</si>
  <si>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</si>
  <si>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</si>
  <si>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</si>
  <si>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</si>
  <si>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</si>
  <si>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</si>
  <si>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</si>
  <si>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</si>
  <si>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</si>
  <si>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</si>
  <si>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</si>
  <si>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</si>
  <si>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</si>
  <si>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</si>
  <si>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</si>
  <si>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</si>
  <si>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</si>
  <si>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</si>
  <si>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</si>
  <si>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</si>
  <si>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</si>
  <si>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</si>
  <si>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</si>
  <si>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</si>
  <si>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</si>
  <si>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</si>
  <si>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</si>
  <si>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</si>
  <si>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</si>
  <si>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</si>
  <si>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</si>
  <si>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</si>
  <si>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</si>
  <si>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</si>
  <si>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</si>
  <si>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</si>
  <si>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</si>
  <si>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</si>
  <si>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</si>
  <si>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</si>
  <si>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</si>
  <si>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</si>
  <si>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</si>
  <si>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</si>
  <si>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</si>
  <si>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</si>
  <si>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</si>
  <si>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</si>
  <si>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</si>
  <si>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</si>
  <si>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</si>
  <si>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</si>
  <si>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</si>
  <si>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</si>
  <si>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</si>
  <si>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</si>
  <si>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</si>
  <si>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</si>
  <si>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</si>
  <si>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</si>
  <si>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</si>
  <si>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</si>
  <si>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</si>
  <si>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</si>
  <si>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</si>
  <si>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</si>
  <si>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</si>
  <si>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</si>
  <si>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</si>
  <si>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</si>
  <si>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</si>
  <si>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</si>
  <si>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</si>
  <si>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</si>
  <si>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</si>
  <si>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</si>
  <si>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</si>
  <si>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</si>
  <si>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</si>
  <si>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</si>
  <si>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</si>
  <si>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</si>
  <si>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</si>
  <si>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</si>
  <si>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</si>
  <si>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</si>
  <si>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</si>
  <si>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</si>
  <si>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</si>
  <si>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</si>
  <si>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</si>
  <si>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</si>
  <si>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</si>
  <si>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</si>
  <si>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</si>
  <si>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</si>
  <si>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</si>
  <si>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</si>
  <si>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</si>
  <si>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</si>
  <si>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</si>
  <si>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</si>
  <si>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</si>
  <si>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</si>
  <si>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</si>
  <si>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</si>
  <si>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</si>
  <si>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</si>
  <si>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</si>
  <si>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</si>
  <si>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</si>
  <si>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</si>
  <si>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</si>
  <si>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</si>
  <si>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</si>
  <si>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</si>
  <si>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</si>
  <si>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</si>
  <si>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</si>
  <si>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</si>
  <si>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</si>
  <si>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</si>
  <si>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</si>
  <si>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</si>
  <si>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</si>
  <si>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</si>
  <si>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</si>
  <si>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</si>
  <si>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</si>
  <si>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</si>
  <si>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</si>
  <si>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</si>
  <si>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</si>
  <si>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</si>
  <si>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</si>
  <si>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</si>
  <si>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</si>
  <si>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</si>
  <si>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</si>
  <si>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</si>
  <si>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</si>
  <si>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</si>
  <si>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</si>
  <si>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</si>
  <si>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</si>
  <si>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</si>
  <si>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</si>
  <si>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</si>
  <si>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</si>
  <si>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</si>
  <si>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</si>
  <si>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</si>
  <si>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</si>
  <si>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</si>
  <si>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</si>
  <si>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</si>
  <si>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</si>
  <si>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</si>
  <si>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</si>
  <si>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</si>
  <si>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</si>
  <si>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</si>
  <si>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</si>
  <si>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</si>
  <si>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</si>
  <si>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</si>
  <si>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</si>
  <si>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</si>
  <si>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</si>
  <si>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</si>
  <si>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</si>
  <si>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</si>
  <si>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</si>
  <si>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</si>
  <si>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</si>
  <si>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</si>
  <si>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</si>
  <si>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</si>
  <si>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</si>
  <si>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</si>
  <si>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</si>
  <si>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</si>
  <si>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</si>
  <si>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</si>
  <si>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</si>
  <si>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</si>
  <si>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</si>
  <si>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</si>
  <si>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</si>
  <si>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</si>
  <si>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</si>
  <si>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</si>
  <si>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</si>
  <si>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</si>
  <si>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</si>
  <si>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</si>
  <si>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</si>
  <si>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</si>
  <si>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</si>
  <si>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</si>
  <si>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</si>
  <si>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</si>
  <si>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</si>
  <si>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</si>
  <si>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</si>
  <si>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</si>
  <si>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</si>
  <si>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</si>
  <si>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</si>
  <si>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</si>
  <si>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</si>
  <si>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</si>
  <si>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</si>
  <si>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</si>
  <si>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</si>
  <si>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</si>
  <si>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</si>
  <si>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</si>
  <si>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</si>
  <si>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</si>
  <si>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</si>
  <si>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</si>
  <si>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</si>
  <si>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</si>
  <si>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</si>
  <si>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</si>
  <si>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</si>
  <si>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</si>
  <si>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</si>
  <si>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</si>
  <si>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</si>
  <si>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</si>
  <si>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</si>
  <si>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</si>
  <si>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</si>
  <si>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</si>
  <si>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</si>
  <si>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</si>
  <si>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</si>
  <si>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</si>
  <si>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</si>
  <si>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</si>
  <si>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</si>
  <si>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</si>
  <si>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</si>
  <si>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</si>
  <si>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</si>
  <si>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</si>
  <si>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</si>
  <si>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</si>
  <si>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</si>
  <si>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</si>
  <si>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</si>
  <si>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</si>
  <si>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</si>
  <si>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</si>
  <si>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</si>
  <si>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</si>
  <si>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</si>
  <si>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</si>
  <si>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</si>
  <si>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</si>
  <si>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</si>
  <si>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</si>
  <si>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</si>
  <si>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</si>
  <si>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</si>
  <si>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</si>
  <si>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</si>
  <si>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</si>
  <si>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</si>
  <si>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</si>
  <si>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</si>
  <si>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</si>
  <si>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</si>
  <si>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</si>
  <si>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</si>
  <si>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</si>
  <si>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</si>
  <si>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</si>
  <si>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</si>
  <si>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</si>
  <si>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</si>
  <si>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</si>
  <si>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</si>
  <si>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</si>
  <si>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</si>
  <si>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</si>
  <si>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</si>
  <si>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</si>
  <si>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</si>
  <si>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</si>
  <si>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</si>
  <si>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</si>
  <si>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</si>
  <si>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</si>
  <si>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</si>
  <si>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</si>
  <si>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</si>
  <si>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</si>
  <si>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</si>
  <si>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</si>
  <si>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</si>
  <si>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</si>
  <si>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</si>
  <si>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</si>
  <si>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</si>
  <si>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</si>
  <si>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</si>
  <si>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</si>
  <si>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</si>
  <si>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</si>
  <si>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</si>
  <si>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</si>
  <si>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</si>
  <si>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</si>
  <si>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</si>
  <si>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</si>
  <si>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</si>
  <si>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</si>
  <si>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</si>
  <si>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</si>
  <si>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</si>
  <si>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</si>
  <si>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</si>
  <si>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</si>
  <si>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</si>
  <si>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</si>
  <si>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</si>
  <si>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</si>
  <si>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</si>
  <si>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</si>
  <si>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</si>
  <si>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</si>
  <si>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</si>
  <si>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</si>
  <si>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</si>
  <si>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</si>
  <si>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</si>
  <si>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</si>
  <si>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</si>
  <si>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</si>
  <si>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</si>
  <si>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</si>
  <si>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</si>
  <si>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</si>
  <si>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</si>
  <si>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</si>
  <si>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</si>
  <si>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</si>
  <si>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</si>
  <si>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</si>
  <si>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</si>
  <si>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</si>
  <si>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</si>
  <si>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</si>
  <si>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</si>
  <si>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</si>
  <si>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</si>
  <si>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</si>
  <si>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</si>
  <si>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</si>
  <si>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</si>
  <si>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</si>
  <si>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</si>
  <si>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</si>
  <si>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</si>
  <si>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</si>
  <si>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</si>
  <si>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</si>
  <si>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</si>
  <si>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</si>
  <si>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</si>
  <si>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</si>
  <si>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</si>
  <si>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</si>
  <si>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</si>
  <si>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</si>
  <si>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</si>
  <si>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</si>
  <si>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</si>
  <si>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</si>
  <si>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</si>
  <si>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</si>
  <si>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</si>
  <si>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</si>
  <si>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</si>
  <si>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</si>
  <si>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</si>
  <si>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</si>
  <si>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</si>
  <si>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</si>
  <si>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</si>
  <si>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</si>
  <si>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</si>
  <si>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</si>
  <si>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</si>
  <si>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</si>
  <si>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</si>
  <si>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</si>
  <si>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</si>
  <si>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</si>
  <si>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</si>
  <si>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</si>
  <si>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</si>
  <si>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</si>
  <si>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</si>
  <si>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</si>
  <si>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</si>
  <si>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</si>
  <si>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</si>
  <si>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</si>
  <si>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</si>
  <si>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</si>
  <si>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</si>
  <si>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</si>
  <si>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</si>
  <si>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</si>
  <si>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</si>
  <si>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</si>
  <si>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</si>
  <si>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</si>
  <si>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</si>
  <si>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</si>
  <si>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</si>
  <si>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</si>
  <si>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</si>
  <si>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</si>
  <si>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</si>
  <si>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</si>
  <si>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</si>
  <si>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</si>
  <si>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</si>
  <si>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</si>
  <si>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</si>
  <si>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</si>
  <si>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</si>
  <si>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</si>
  <si>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</si>
  <si>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</si>
  <si>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</si>
  <si>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</si>
  <si>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</si>
  <si>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</si>
  <si>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</si>
  <si>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</si>
  <si>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</si>
  <si>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</si>
  <si>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</si>
  <si>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</si>
  <si>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</si>
  <si>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</si>
  <si>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</si>
  <si>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</si>
  <si>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</si>
  <si>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</si>
  <si>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</si>
  <si>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</si>
  <si>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</si>
  <si>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</si>
  <si>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</si>
  <si>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</si>
  <si>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</si>
  <si>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</si>
  <si>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</si>
  <si>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</si>
  <si>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</si>
  <si>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</si>
  <si>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</si>
  <si>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</si>
  <si>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</si>
  <si>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</si>
  <si>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</si>
  <si>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</si>
  <si>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</si>
  <si>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</si>
  <si>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</si>
  <si>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</si>
  <si>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</si>
  <si>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</si>
  <si>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</si>
  <si>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</si>
  <si>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</si>
  <si>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</si>
  <si>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</si>
  <si>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</si>
  <si>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</si>
  <si>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</si>
  <si>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</si>
  <si>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</si>
  <si>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</si>
  <si>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</si>
  <si>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</si>
  <si>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</si>
  <si>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</si>
  <si>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</si>
  <si>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</si>
  <si>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</si>
  <si>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</si>
  <si>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</si>
  <si>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</si>
  <si>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</si>
  <si>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</si>
  <si>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</si>
  <si>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</si>
  <si>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</si>
  <si>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</si>
  <si>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</si>
  <si>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</si>
  <si>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</si>
  <si>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</si>
  <si>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</si>
  <si>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</si>
  <si>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</si>
  <si>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</si>
  <si>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</si>
  <si>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</si>
  <si>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</si>
  <si>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</si>
  <si>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</si>
  <si>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</si>
  <si>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</si>
  <si>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</si>
  <si>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</si>
  <si>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</si>
  <si>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</si>
  <si>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</si>
  <si>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</si>
  <si>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</si>
  <si>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</si>
  <si>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</si>
  <si>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</si>
  <si>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</si>
  <si>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</si>
  <si>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</si>
  <si>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</si>
  <si>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</si>
  <si>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</si>
  <si>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</si>
  <si>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</si>
  <si>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</si>
  <si>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</si>
  <si>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</si>
  <si>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</si>
  <si>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</si>
  <si>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</si>
  <si>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</si>
  <si>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</si>
  <si>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</si>
  <si>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</si>
  <si>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</si>
  <si>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</si>
  <si>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</si>
  <si>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</si>
  <si>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</si>
  <si>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</si>
  <si>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</si>
  <si>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</si>
  <si>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</si>
  <si>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</si>
  <si>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</si>
  <si>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</si>
  <si>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</si>
  <si>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</si>
  <si>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</si>
  <si>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</si>
  <si>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</si>
  <si>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</si>
  <si>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</si>
  <si>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</si>
  <si>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</si>
  <si>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</si>
  <si>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</si>
  <si>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</si>
  <si>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</si>
  <si>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</si>
  <si>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</si>
  <si>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</si>
  <si>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</si>
  <si>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</si>
  <si>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</si>
  <si>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</si>
  <si>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</si>
  <si>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</si>
  <si>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</si>
  <si>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</si>
  <si>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</si>
  <si>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</si>
  <si>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</si>
  <si>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</si>
  <si>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</si>
  <si>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</si>
  <si>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</si>
  <si>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</si>
  <si>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</si>
  <si>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</si>
  <si>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</si>
  <si>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</si>
  <si>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</si>
  <si>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</si>
  <si>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</si>
  <si>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</si>
  <si>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</si>
  <si>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Average_Order_value</t>
  </si>
  <si>
    <t>Total Sales</t>
  </si>
  <si>
    <t>Maximum Sales</t>
  </si>
  <si>
    <t>Minimum Sales</t>
  </si>
  <si>
    <t>Total Orders</t>
  </si>
  <si>
    <t>Maths</t>
  </si>
  <si>
    <t>English</t>
  </si>
  <si>
    <t>Name</t>
  </si>
  <si>
    <t>A</t>
  </si>
  <si>
    <t>B</t>
  </si>
  <si>
    <t>C</t>
  </si>
  <si>
    <t>D</t>
  </si>
  <si>
    <t>Product Name</t>
  </si>
  <si>
    <t>ProductPrice</t>
  </si>
  <si>
    <t>Price with GST</t>
  </si>
  <si>
    <t>Lays</t>
  </si>
  <si>
    <t>Balaji</t>
  </si>
  <si>
    <t>Too Yummy</t>
  </si>
  <si>
    <t>GST Rate</t>
  </si>
  <si>
    <t xml:space="preserve">Name </t>
  </si>
  <si>
    <t>Math</t>
  </si>
  <si>
    <t>Science</t>
  </si>
  <si>
    <t>Total</t>
  </si>
  <si>
    <t>Grade</t>
  </si>
  <si>
    <t>Distinntion (Sci &amp;Eng) &gt; 40</t>
  </si>
  <si>
    <t>Distinntion (Sci or Maths) &gt; 40</t>
  </si>
  <si>
    <t>Vedant</t>
  </si>
  <si>
    <t>Aryan</t>
  </si>
  <si>
    <t>Sahil</t>
  </si>
  <si>
    <t>Price with GST (Named range)</t>
  </si>
  <si>
    <t>Total (named range)</t>
  </si>
  <si>
    <t>AND Function</t>
  </si>
  <si>
    <t>Number-1</t>
  </si>
  <si>
    <t>Number-2</t>
  </si>
  <si>
    <t>OR Function</t>
  </si>
  <si>
    <t>Jan</t>
  </si>
  <si>
    <t>Feb</t>
  </si>
  <si>
    <t>March</t>
  </si>
  <si>
    <t>P1</t>
  </si>
  <si>
    <t>P2</t>
  </si>
  <si>
    <t>P3</t>
  </si>
  <si>
    <t>P4</t>
  </si>
  <si>
    <t>P5</t>
  </si>
  <si>
    <t>Salary</t>
  </si>
  <si>
    <t>Allowance</t>
  </si>
  <si>
    <t>Mohan</t>
  </si>
  <si>
    <t>Ram</t>
  </si>
  <si>
    <t>Bablu</t>
  </si>
  <si>
    <t>AVG Salary</t>
  </si>
  <si>
    <t>AVG Allowance</t>
  </si>
  <si>
    <t>Rohan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</si>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</sst>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64" fontId="7" fillId="4" borderId="0" xfId="1" applyNumberFormat="1" applyFont="1" applyFill="1" applyAlignment="1">
      <alignment horizontal="center"/>
    </xf>
    <xf numFmtId="0" fontId="7" fillId="4" borderId="0" xfId="1" applyNumberFormat="1" applyFont="1" applyFill="1" applyAlignment="1">
      <alignment horizontal="center"/>
    </xf>
    <xf numFmtId="0" fontId="0" fillId="5" borderId="0" xfId="0" applyFill="1"/>
    <xf numFmtId="0" fontId="7" fillId="0" borderId="2" xfId="0" applyFont="1" applyBorder="1"/>
    <xf numFmtId="0" fontId="7" fillId="0" borderId="2" xfId="0" applyFont="1" applyBorder="1" applyAlignment="1">
      <alignment wrapText="1"/>
    </xf>
    <xf numFmtId="0" fontId="2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8" borderId="0" xfId="0" applyFill="1"/>
    <xf numFmtId="0" fontId="1" fillId="0" borderId="0" xfId="0" applyFont="1"/>
    <xf numFmtId="0" fontId="1" fillId="6" borderId="2" xfId="0" applyFont="1" applyFill="1" applyBorder="1"/>
    <xf numFmtId="0" fontId="7" fillId="6" borderId="2" xfId="0" applyFont="1" applyFill="1" applyBorder="1"/>
    <xf numFmtId="0" fontId="0" fillId="7" borderId="2" xfId="0" applyFill="1" applyBorder="1" applyAlignment="1">
      <alignment horizontal="center"/>
    </xf>
    <xf numFmtId="2" fontId="7" fillId="4" borderId="0" xfId="1" applyNumberFormat="1" applyFont="1" applyFill="1" applyAlignment="1">
      <alignment horizontal="center"/>
    </xf>
  </cellXfs>
  <cellStyles count="2">
    <cellStyle name="Currency" xfId="1" builtinId="4"/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D33F086-2C4A-489D-9B53-034D00F18A92}" name="DmartSalesData" displayName="DmartSalesData" ref="A1:N15347" totalsRowShown="0" headerRowDxfId="0" dataDxfId="1">
  <autoFilter ref="A1:N15347" xr:uid="{5D33F086-2C4A-489D-9B53-034D00F18A92}"/>
  <tableColumns count="14">
    <tableColumn id="1" xr3:uid="{D650BFF7-41B0-4C9C-8DB8-FD54D818E01C}" name="order_id" dataDxfId="15"/>
    <tableColumn id="2" xr3:uid="{575B240F-0EC1-459A-9AF7-90AB683EABF6}" name="region" dataDxfId="14"/>
    <tableColumn id="3" xr3:uid="{54E36661-E0EA-4926-8AA9-A8D5882B432F}" name="category" dataDxfId="13"/>
    <tableColumn id="4" xr3:uid="{5705671C-5082-483F-8741-E1736FC57DDC}" name="sales" dataDxfId="12"/>
    <tableColumn id="5" xr3:uid="{DB10B6E0-CCCB-4473-8D31-F1C26B3D95F4}" name="discount" dataDxfId="11"/>
    <tableColumn id="6" xr3:uid="{93BFF9E6-D8CB-4721-891C-99899E3AF949}" name="discount_value" dataDxfId="10"/>
    <tableColumn id="7" xr3:uid="{30977213-10F7-409E-A034-396BB14E04DF}" name="net_revenue" dataDxfId="9"/>
    <tableColumn id="8" xr3:uid="{66EDECA2-BDCD-4AA0-A74B-38535430D857}" name="quantity" dataDxfId="8"/>
    <tableColumn id="9" xr3:uid="{EF3399D7-EF3D-4D5C-9F0A-A49C375E65A4}" name="order_date" dataDxfId="7"/>
    <tableColumn id="10" xr3:uid="{AF42FAFF-D9C8-4BA5-A536-48921C17C3D6}" name="delivery_date" dataDxfId="6"/>
    <tableColumn id="11" xr3:uid="{378090CC-5540-4030-8B1A-A7FD16F19245}" name="customer_type" dataDxfId="5"/>
    <tableColumn id="12" xr3:uid="{ECC37575-2BBD-43F0-86C6-C51693510B4F}" name="payment_mode" dataDxfId="4"/>
    <tableColumn id="13" xr3:uid="{8A7B6D9D-7E58-4F39-8B17-1824EAFEB146}" name="profit" dataDxfId="3"/>
    <tableColumn id="14" xr3:uid="{94467DCE-F3AA-4D78-8DA6-01E0F5666241}" name="c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F6F7E-00EC-42AF-B12F-01D3406DAFE3}" name="Table1" displayName="Table1" ref="A19:D25" totalsRowCount="1">
  <autoFilter ref="A19:D24" xr:uid="{FC9F6F7E-00EC-42AF-B12F-01D3406DAFE3}"/>
  <tableColumns count="4">
    <tableColumn id="1" xr3:uid="{9AD486BF-1A1B-4974-A943-E7744F811937}" name="Name"/>
    <tableColumn id="2" xr3:uid="{8E93D60A-CC3E-437E-AF3D-C61406381176}" name="Jan" totalsRowFunction="custom">
      <totalsRowFormula>SUM(JanSales)</totalsRowFormula>
    </tableColumn>
    <tableColumn id="3" xr3:uid="{0D3FCD8A-8BF6-46C4-A0DE-8B3F331D3A6D}" name="Feb" totalsRowFunction="custom">
      <totalsRowFormula>SUM(FebSales)</totalsRowFormula>
    </tableColumn>
    <tableColumn id="4" xr3:uid="{87ECE113-997F-4646-936F-37A9A9E0D62F}" name="March" totalsRowFunction="custom">
      <totalsRowFormula>SUM(MarchSales)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711078B-F65F-47FE-8896-05E5BA88620E}" name="EmployeeData" displayName="EmployeeData" ref="A28:C32" totalsRowShown="0" headerRowDxfId="16">
  <autoFilter ref="A28:C32" xr:uid="{C711078B-F65F-47FE-8896-05E5BA88620E}"/>
  <tableColumns count="3">
    <tableColumn id="1" xr3:uid="{336735F8-D413-4D36-8204-03C0795AB853}" name="Name" dataDxfId="17"/>
    <tableColumn id="2" xr3:uid="{61184829-67E5-4603-B11B-7511E5E6A0E5}" name="Salary"/>
    <tableColumn id="3" xr3:uid="{479165F5-7A06-4401-8A52-141C041371E3}" name="Allowanc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E1" zoomScale="85" zoomScaleNormal="85" workbookViewId="0">
      <selection activeCell="P30" sqref="P30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0.6640625" customWidth="1"/>
    <col min="7" max="7" width="19" customWidth="1"/>
    <col min="8" max="8" width="13.109375" customWidth="1"/>
    <col min="9" max="9" width="16" customWidth="1"/>
    <col min="10" max="10" width="19.21875" customWidth="1"/>
    <col min="11" max="11" width="20.44140625" customWidth="1"/>
    <col min="12" max="12" width="21.332031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8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8"/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7" t="s">
        <v>15380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>D9-F9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8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>D11-F11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8"/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7" t="s">
        <v>15382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9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8"/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7" t="s">
        <v>15383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9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8"/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8"/>
    </row>
    <row r="20" spans="1:16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7" t="s">
        <v>15384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0">
        <f>COUNT(E2:E15346)</f>
        <v>15345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7" t="s">
        <v>15431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22">
        <f>SUM(profit)</f>
        <v>6872139.8099999921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P28" s="7" t="s">
        <v>15432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P29" s="22">
        <f>SUM(net_revenue)</f>
        <v>29388622.500100061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>
        <f>SUM(D2:D15346)</f>
        <v>39262877.519999973</v>
      </c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6E1EE-F283-4893-82E1-B2ACF454F0AB}">
  <dimension ref="A1:P12"/>
  <sheetViews>
    <sheetView workbookViewId="0">
      <selection activeCell="K10" sqref="K10:K12"/>
    </sheetView>
  </sheetViews>
  <sheetFormatPr defaultRowHeight="14.4" x14ac:dyDescent="0.3"/>
  <cols>
    <col min="9" max="9" width="12.6640625" bestFit="1" customWidth="1"/>
    <col min="10" max="10" width="11.33203125" bestFit="1" customWidth="1"/>
    <col min="11" max="11" width="12.5546875" bestFit="1" customWidth="1"/>
    <col min="12" max="12" width="25.44140625" bestFit="1" customWidth="1"/>
  </cols>
  <sheetData>
    <row r="1" spans="1:16" x14ac:dyDescent="0.3">
      <c r="A1" t="s">
        <v>15387</v>
      </c>
      <c r="B1" t="s">
        <v>15385</v>
      </c>
      <c r="C1" t="s">
        <v>15386</v>
      </c>
    </row>
    <row r="2" spans="1:16" x14ac:dyDescent="0.3">
      <c r="A2" t="s">
        <v>15388</v>
      </c>
      <c r="B2">
        <v>35</v>
      </c>
      <c r="C2">
        <v>85</v>
      </c>
      <c r="D2" s="11">
        <f>AVERAGE(B2:C2)</f>
        <v>60</v>
      </c>
    </row>
    <row r="3" spans="1:16" x14ac:dyDescent="0.3">
      <c r="A3" t="s">
        <v>15389</v>
      </c>
      <c r="B3">
        <v>84</v>
      </c>
      <c r="C3">
        <v>76</v>
      </c>
      <c r="D3" s="11">
        <f>AVERAGE(B3:C3)</f>
        <v>80</v>
      </c>
    </row>
    <row r="4" spans="1:16" x14ac:dyDescent="0.3">
      <c r="A4" t="s">
        <v>15390</v>
      </c>
      <c r="B4">
        <v>56</v>
      </c>
      <c r="C4">
        <v>68</v>
      </c>
      <c r="D4" s="11">
        <f>AVERAGE(B4:C4)</f>
        <v>62</v>
      </c>
    </row>
    <row r="5" spans="1:16" x14ac:dyDescent="0.3">
      <c r="A5" t="s">
        <v>15391</v>
      </c>
      <c r="B5">
        <v>81</v>
      </c>
      <c r="C5">
        <v>89</v>
      </c>
      <c r="D5" s="11">
        <f>AVERAGE(B5:C5)</f>
        <v>85</v>
      </c>
    </row>
    <row r="6" spans="1:16" x14ac:dyDescent="0.3">
      <c r="B6" s="11">
        <f>AVERAGE(B2:B5)</f>
        <v>64</v>
      </c>
    </row>
    <row r="9" spans="1:16" x14ac:dyDescent="0.3">
      <c r="I9" t="s">
        <v>15392</v>
      </c>
      <c r="J9" t="s">
        <v>15393</v>
      </c>
      <c r="K9" t="s">
        <v>15394</v>
      </c>
      <c r="L9" t="s">
        <v>15409</v>
      </c>
    </row>
    <row r="10" spans="1:16" x14ac:dyDescent="0.3">
      <c r="I10" t="s">
        <v>15395</v>
      </c>
      <c r="J10">
        <v>20</v>
      </c>
      <c r="K10">
        <f>J10+(J10*gstRate)</f>
        <v>23.6</v>
      </c>
      <c r="L10">
        <f>J10+(J10*gstRate)</f>
        <v>23.6</v>
      </c>
      <c r="P10" t="s">
        <v>15398</v>
      </c>
    </row>
    <row r="11" spans="1:16" x14ac:dyDescent="0.3">
      <c r="I11" t="s">
        <v>15396</v>
      </c>
      <c r="J11">
        <v>35</v>
      </c>
      <c r="K11">
        <f>J11+(J11*gstRate)</f>
        <v>41.3</v>
      </c>
      <c r="L11">
        <f>J11+(J11*gstRate)</f>
        <v>41.3</v>
      </c>
      <c r="P11">
        <v>0.18</v>
      </c>
    </row>
    <row r="12" spans="1:16" x14ac:dyDescent="0.3">
      <c r="I12" t="s">
        <v>15397</v>
      </c>
      <c r="J12">
        <v>40</v>
      </c>
      <c r="K12">
        <f>J12+(J12*gstRate)</f>
        <v>47.2</v>
      </c>
      <c r="L12">
        <f>J12+(J12*gstRate)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C399-1395-4BDE-9CF8-5116DFBF522E}">
  <dimension ref="A1:I32"/>
  <sheetViews>
    <sheetView topLeftCell="A11" zoomScale="107" zoomScaleNormal="107" workbookViewId="0">
      <selection activeCell="I31" sqref="I31"/>
    </sheetView>
  </sheetViews>
  <sheetFormatPr defaultRowHeight="14.4" x14ac:dyDescent="0.3"/>
  <cols>
    <col min="1" max="1" width="12.109375" bestFit="1" customWidth="1"/>
    <col min="2" max="2" width="9.21875" bestFit="1" customWidth="1"/>
    <col min="3" max="3" width="12.109375" bestFit="1" customWidth="1"/>
    <col min="4" max="4" width="10.88671875" bestFit="1" customWidth="1"/>
    <col min="5" max="5" width="10.44140625" bestFit="1" customWidth="1"/>
    <col min="6" max="6" width="14.21875" bestFit="1" customWidth="1"/>
    <col min="8" max="8" width="23.109375" customWidth="1"/>
    <col min="9" max="9" width="26.5546875" customWidth="1"/>
  </cols>
  <sheetData>
    <row r="1" spans="1:9" ht="43.2" x14ac:dyDescent="0.3">
      <c r="A1" s="12" t="s">
        <v>15399</v>
      </c>
      <c r="B1" s="12" t="s">
        <v>15400</v>
      </c>
      <c r="C1" s="12" t="s">
        <v>15401</v>
      </c>
      <c r="D1" s="12" t="s">
        <v>15386</v>
      </c>
      <c r="E1" s="12" t="s">
        <v>15402</v>
      </c>
      <c r="F1" s="13" t="s">
        <v>15410</v>
      </c>
      <c r="G1" s="12" t="s">
        <v>15403</v>
      </c>
      <c r="H1" s="12" t="s">
        <v>15404</v>
      </c>
      <c r="I1" s="12" t="s">
        <v>15405</v>
      </c>
    </row>
    <row r="2" spans="1:9" x14ac:dyDescent="0.3">
      <c r="A2" s="14" t="s">
        <v>15406</v>
      </c>
      <c r="B2" s="15">
        <v>35</v>
      </c>
      <c r="C2" s="15">
        <v>43</v>
      </c>
      <c r="D2" s="15">
        <v>50</v>
      </c>
      <c r="E2" s="16">
        <f>SUM(B2,C2,D2)</f>
        <v>128</v>
      </c>
      <c r="F2" s="16">
        <f>SUM(VedantMarks)</f>
        <v>128</v>
      </c>
      <c r="G2" s="15" t="str">
        <f>IF(E2&gt;100, "Topper", "Average")</f>
        <v>Topper</v>
      </c>
      <c r="H2" s="15" t="str">
        <f>IF(AND(C2&gt;40,D2&gt;40),"passed with distinction","passed")</f>
        <v>passed with distinction</v>
      </c>
      <c r="I2" s="15" t="str">
        <f>IF(OR(C2&gt;40,B2&gt;40),"Science Stream","Arts Stream")</f>
        <v>Science Stream</v>
      </c>
    </row>
    <row r="3" spans="1:9" x14ac:dyDescent="0.3">
      <c r="A3" s="14" t="s">
        <v>15407</v>
      </c>
      <c r="B3" s="15">
        <v>32</v>
      </c>
      <c r="C3" s="15">
        <v>42</v>
      </c>
      <c r="D3" s="15">
        <v>30</v>
      </c>
      <c r="E3" s="16">
        <f t="shared" ref="E3:E4" si="0">SUM(B3,C3,D3)</f>
        <v>104</v>
      </c>
      <c r="F3" s="16">
        <f>SUM(AryanMarks)</f>
        <v>104</v>
      </c>
      <c r="G3" s="15" t="str">
        <f t="shared" ref="G3:G4" si="1">IF(E3&gt;100, "Topper", "Average")</f>
        <v>Topper</v>
      </c>
      <c r="H3" s="15" t="str">
        <f t="shared" ref="H3:H4" si="2">IF(AND(C3&gt;40,D3&gt;40),"passed with distinction","passed")</f>
        <v>passed</v>
      </c>
      <c r="I3" s="15" t="str">
        <f t="shared" ref="I3:I4" si="3">IF(OR(C3&gt;40,B3&gt;40),"Science Stream","Arts Stream")</f>
        <v>Science Stream</v>
      </c>
    </row>
    <row r="4" spans="1:9" x14ac:dyDescent="0.3">
      <c r="A4" s="14" t="s">
        <v>15408</v>
      </c>
      <c r="B4" s="15">
        <v>35</v>
      </c>
      <c r="C4" s="15">
        <v>30</v>
      </c>
      <c r="D4" s="15">
        <v>32</v>
      </c>
      <c r="E4" s="16">
        <f t="shared" si="0"/>
        <v>97</v>
      </c>
      <c r="F4" s="16">
        <f>SUM(SahilMarks)</f>
        <v>97</v>
      </c>
      <c r="G4" s="15" t="str">
        <f t="shared" si="1"/>
        <v>Average</v>
      </c>
      <c r="H4" s="15" t="str">
        <f t="shared" si="2"/>
        <v>passed</v>
      </c>
      <c r="I4" s="15" t="str">
        <f t="shared" si="3"/>
        <v>Arts Stream</v>
      </c>
    </row>
    <row r="5" spans="1:9" x14ac:dyDescent="0.3">
      <c r="A5" s="15"/>
      <c r="B5" s="15">
        <f>AVERAGE(Mathmarks)</f>
        <v>34</v>
      </c>
      <c r="C5" s="15"/>
      <c r="D5" s="15"/>
      <c r="E5" s="15"/>
      <c r="F5" s="15"/>
      <c r="G5" s="15"/>
      <c r="H5" s="15"/>
      <c r="I5" s="15"/>
    </row>
    <row r="6" spans="1:9" x14ac:dyDescent="0.3">
      <c r="A6" s="15"/>
      <c r="B6" s="15"/>
      <c r="C6" s="15"/>
      <c r="D6" s="15"/>
      <c r="E6" s="15"/>
      <c r="F6" s="15"/>
      <c r="G6" s="15"/>
      <c r="H6" s="15"/>
      <c r="I6" s="15"/>
    </row>
    <row r="9" spans="1:9" x14ac:dyDescent="0.3">
      <c r="A9" s="17" t="s">
        <v>15411</v>
      </c>
    </row>
    <row r="11" spans="1:9" x14ac:dyDescent="0.3">
      <c r="A11" t="s">
        <v>15412</v>
      </c>
      <c r="B11" t="s">
        <v>15413</v>
      </c>
      <c r="C11" t="s">
        <v>15411</v>
      </c>
      <c r="D11" t="s">
        <v>15414</v>
      </c>
    </row>
    <row r="19" spans="1:6" x14ac:dyDescent="0.3">
      <c r="A19" t="s">
        <v>15387</v>
      </c>
      <c r="B19" t="s">
        <v>15415</v>
      </c>
      <c r="C19" t="s">
        <v>15416</v>
      </c>
      <c r="D19" t="s">
        <v>15417</v>
      </c>
    </row>
    <row r="20" spans="1:6" x14ac:dyDescent="0.3">
      <c r="A20" t="s">
        <v>15418</v>
      </c>
      <c r="B20">
        <v>200</v>
      </c>
      <c r="C20">
        <v>400</v>
      </c>
      <c r="D20">
        <v>300</v>
      </c>
      <c r="F20" s="20" t="s">
        <v>15381</v>
      </c>
    </row>
    <row r="21" spans="1:6" x14ac:dyDescent="0.3">
      <c r="A21" t="s">
        <v>15419</v>
      </c>
      <c r="B21">
        <v>400</v>
      </c>
      <c r="C21">
        <v>500</v>
      </c>
      <c r="D21">
        <v>700</v>
      </c>
      <c r="F21" s="21">
        <f>SUM(SalesData)</f>
        <v>6100</v>
      </c>
    </row>
    <row r="22" spans="1:6" x14ac:dyDescent="0.3">
      <c r="A22" t="s">
        <v>15420</v>
      </c>
      <c r="B22">
        <v>500</v>
      </c>
      <c r="C22">
        <v>200</v>
      </c>
      <c r="D22">
        <v>600</v>
      </c>
    </row>
    <row r="23" spans="1:6" x14ac:dyDescent="0.3">
      <c r="A23" t="s">
        <v>15421</v>
      </c>
      <c r="B23">
        <v>600</v>
      </c>
      <c r="C23">
        <v>300</v>
      </c>
      <c r="D23">
        <v>700</v>
      </c>
    </row>
    <row r="24" spans="1:6" x14ac:dyDescent="0.3">
      <c r="A24" t="s">
        <v>15422</v>
      </c>
      <c r="B24">
        <v>400</v>
      </c>
      <c r="C24">
        <v>200</v>
      </c>
      <c r="D24">
        <v>100</v>
      </c>
    </row>
    <row r="25" spans="1:6" x14ac:dyDescent="0.3">
      <c r="B25">
        <f>SUM(JanSales)</f>
        <v>2100</v>
      </c>
      <c r="C25">
        <f>SUM(FebSales)</f>
        <v>1600</v>
      </c>
      <c r="D25">
        <f>SUM(MarchSales)</f>
        <v>2400</v>
      </c>
    </row>
    <row r="28" spans="1:6" x14ac:dyDescent="0.3">
      <c r="A28" s="18" t="s">
        <v>15387</v>
      </c>
      <c r="B28" s="18" t="s">
        <v>15423</v>
      </c>
      <c r="C28" s="18" t="s">
        <v>15424</v>
      </c>
      <c r="E28" s="19" t="s">
        <v>15428</v>
      </c>
      <c r="F28" s="19" t="s">
        <v>15429</v>
      </c>
    </row>
    <row r="29" spans="1:6" x14ac:dyDescent="0.3">
      <c r="A29" s="18" t="s">
        <v>15425</v>
      </c>
      <c r="B29">
        <v>3000</v>
      </c>
      <c r="C29">
        <v>100</v>
      </c>
      <c r="E29" s="16">
        <f>AVERAGE(Salary)</f>
        <v>2875</v>
      </c>
      <c r="F29" s="16">
        <f>AVERAGE(Allowance)</f>
        <v>262.5</v>
      </c>
    </row>
    <row r="30" spans="1:6" x14ac:dyDescent="0.3">
      <c r="A30" s="18" t="s">
        <v>15426</v>
      </c>
      <c r="B30">
        <v>4000</v>
      </c>
      <c r="C30">
        <v>300</v>
      </c>
    </row>
    <row r="31" spans="1:6" x14ac:dyDescent="0.3">
      <c r="A31" s="18" t="s">
        <v>15427</v>
      </c>
      <c r="B31">
        <v>2500</v>
      </c>
      <c r="C31">
        <v>250</v>
      </c>
    </row>
    <row r="32" spans="1:6" x14ac:dyDescent="0.3">
      <c r="A32" s="18" t="s">
        <v>15430</v>
      </c>
      <c r="B32">
        <v>2000</v>
      </c>
      <c r="C32">
        <v>400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13</vt:i4>
      </vt:variant>
    </vt:vector>
  </HeadingPairs>
  <TitlesOfParts>
    <vt:vector size="16" baseType="lpstr">
      <vt:lpstr>Sheet1</vt:lpstr>
      <vt:lpstr>Sheet2</vt:lpstr>
      <vt:lpstr>Sheet3</vt:lpstr>
      <vt:lpstr>Allowance</vt:lpstr>
      <vt:lpstr>AryanMarks</vt:lpstr>
      <vt:lpstr>FebSales</vt:lpstr>
      <vt:lpstr>gstRate</vt:lpstr>
      <vt:lpstr>JanSales</vt:lpstr>
      <vt:lpstr>MarchSales</vt:lpstr>
      <vt:lpstr>Mathmarks</vt:lpstr>
      <vt:lpstr>net_revenue</vt:lpstr>
      <vt:lpstr>profit</vt:lpstr>
      <vt:lpstr>SahilMarks</vt:lpstr>
      <vt:lpstr>Salary</vt:lpstr>
      <vt:lpstr>SalesData</vt:lpstr>
      <vt:lpstr>VedantMarks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 yengantiwar</cp:lastModifiedBy>
  <dcterms:created xsi:type="dcterms:W3CDTF">2026-04-18T06:02:34Z</dcterms:created>
  <dcterms:modified xsi:type="dcterms:W3CDTF">2026-09-15T07:31:53Z</dcterms:modified>
</cp:coreProperties>
</file>