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pictures/第四章/"/>
    </mc:Choice>
  </mc:AlternateContent>
  <xr:revisionPtr revIDLastSave="0" documentId="13_ncr:1_{7E2B656B-C9E0-2145-87DA-62CAEC21ED7F}" xr6:coauthVersionLast="45" xr6:coauthVersionMax="45" xr10:uidLastSave="{00000000-0000-0000-0000-000000000000}"/>
  <bookViews>
    <workbookView xWindow="0" yWindow="460" windowWidth="28800" windowHeight="17540" activeTab="1" xr2:uid="{3023509B-8782-0248-A960-7BF2A7E53CDE}"/>
  </bookViews>
  <sheets>
    <sheet name="turb_flat_plate" sheetId="1" r:id="rId1"/>
    <sheet name="Onera M6 &amp;&amp; F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27" i="2"/>
  <c r="D28" i="2"/>
  <c r="D29" i="2"/>
  <c r="D30" i="2"/>
  <c r="D27" i="2"/>
  <c r="D24" i="2"/>
  <c r="D25" i="2"/>
  <c r="D23" i="2"/>
  <c r="G18" i="2"/>
  <c r="G19" i="2"/>
  <c r="G17" i="2"/>
  <c r="F19" i="2"/>
  <c r="F18" i="2"/>
  <c r="G5" i="2" l="1"/>
  <c r="E10" i="2"/>
  <c r="E11" i="2"/>
  <c r="F11" i="2" s="1"/>
  <c r="F10" i="2"/>
  <c r="F5" i="2"/>
  <c r="D5" i="2"/>
  <c r="F4" i="2" l="1"/>
  <c r="D4" i="2"/>
  <c r="G4" i="2" l="1"/>
  <c r="M105" i="1"/>
  <c r="M106" i="1"/>
  <c r="M107" i="1"/>
  <c r="M108" i="1"/>
  <c r="M104" i="1"/>
  <c r="L108" i="1"/>
  <c r="L105" i="1"/>
  <c r="C108" i="1"/>
  <c r="C105" i="1"/>
  <c r="D92" i="1"/>
  <c r="D93" i="1"/>
  <c r="D91" i="1"/>
  <c r="C94" i="1"/>
  <c r="D94" i="1" s="1"/>
  <c r="D21" i="1" l="1"/>
  <c r="E21" i="1" s="1"/>
  <c r="D22" i="1"/>
  <c r="E22" i="1" s="1"/>
  <c r="D23" i="1"/>
  <c r="E23" i="1" s="1"/>
  <c r="D20" i="1"/>
  <c r="E20" i="1" s="1"/>
  <c r="F5" i="1" l="1"/>
  <c r="F6" i="1"/>
  <c r="F4" i="1"/>
  <c r="D5" i="1"/>
  <c r="D6" i="1"/>
  <c r="D4" i="1"/>
</calcChain>
</file>

<file path=xl/sharedStrings.xml><?xml version="1.0" encoding="utf-8"?>
<sst xmlns="http://schemas.openxmlformats.org/spreadsheetml/2006/main" count="183" uniqueCount="49">
  <si>
    <t>CPU</t>
    <phoneticPr fontId="1" type="noConversion"/>
  </si>
  <si>
    <t>FGMRES+ILU0</t>
    <phoneticPr fontId="1" type="noConversion"/>
  </si>
  <si>
    <t>FGMRES+ILU1</t>
    <phoneticPr fontId="1" type="noConversion"/>
  </si>
  <si>
    <t>GPU</t>
    <phoneticPr fontId="1" type="noConversion"/>
  </si>
  <si>
    <t>加速比</t>
    <phoneticPr fontId="1" type="noConversion"/>
  </si>
  <si>
    <t>网格1</t>
    <phoneticPr fontId="1" type="noConversion"/>
  </si>
  <si>
    <t>网格2</t>
    <phoneticPr fontId="1" type="noConversion"/>
  </si>
  <si>
    <t>网格3</t>
    <phoneticPr fontId="1" type="noConversion"/>
  </si>
  <si>
    <t>GPU (ILU1)</t>
    <phoneticPr fontId="1" type="noConversion"/>
  </si>
  <si>
    <t>GPU (ILU0)</t>
    <phoneticPr fontId="1" type="noConversion"/>
  </si>
  <si>
    <t>网格1</t>
  </si>
  <si>
    <t>网格2</t>
  </si>
  <si>
    <t>网格3</t>
  </si>
  <si>
    <t>网格4</t>
  </si>
  <si>
    <t>网格编号</t>
  </si>
  <si>
    <t>行数</t>
  </si>
  <si>
    <t>非零块数</t>
  </si>
  <si>
    <t>内存占用（MB）</t>
  </si>
  <si>
    <t>元素个数</t>
    <phoneticPr fontId="1" type="noConversion"/>
  </si>
  <si>
    <t>ILU0</t>
    <phoneticPr fontId="1" type="noConversion"/>
  </si>
  <si>
    <t>color</t>
  </si>
  <si>
    <t>has</t>
  </si>
  <si>
    <t>rows</t>
  </si>
  <si>
    <t>ILU1</t>
    <phoneticPr fontId="1" type="noConversion"/>
  </si>
  <si>
    <t>颜色层</t>
    <phoneticPr fontId="1" type="noConversion"/>
  </si>
  <si>
    <t>ILU(0)</t>
    <phoneticPr fontId="1" type="noConversion"/>
  </si>
  <si>
    <t>ILU(1)</t>
    <phoneticPr fontId="1" type="noConversion"/>
  </si>
  <si>
    <t>CPU计算耗时</t>
    <phoneticPr fontId="1" type="noConversion"/>
  </si>
  <si>
    <t>GPU计算耗时</t>
    <phoneticPr fontId="1" type="noConversion"/>
  </si>
  <si>
    <t>总耗时</t>
  </si>
  <si>
    <t>ILU分解耗时</t>
  </si>
  <si>
    <t>预处理</t>
  </si>
  <si>
    <t>其他</t>
  </si>
  <si>
    <t>FGMRES</t>
  </si>
  <si>
    <t>FGMRES</t>
    <phoneticPr fontId="1" type="noConversion"/>
  </si>
  <si>
    <t>GPU设置</t>
  </si>
  <si>
    <t>GPU设置</t>
    <phoneticPr fontId="1" type="noConversion"/>
  </si>
  <si>
    <t>F4</t>
    <phoneticPr fontId="1" type="noConversion"/>
  </si>
  <si>
    <t>Onera M6</t>
    <phoneticPr fontId="1" type="noConversion"/>
  </si>
  <si>
    <t>总耗时</t>
    <phoneticPr fontId="1" type="noConversion"/>
  </si>
  <si>
    <t>ILU分解</t>
    <phoneticPr fontId="1" type="noConversion"/>
  </si>
  <si>
    <t>FGMRES迭代</t>
    <phoneticPr fontId="1" type="noConversion"/>
  </si>
  <si>
    <t>预处理</t>
    <phoneticPr fontId="1" type="noConversion"/>
  </si>
  <si>
    <t>其他</t>
    <phoneticPr fontId="1" type="noConversion"/>
  </si>
  <si>
    <t>残差</t>
    <phoneticPr fontId="1" type="noConversion"/>
  </si>
  <si>
    <t>GPU ILU(0)</t>
    <phoneticPr fontId="1" type="noConversion"/>
  </si>
  <si>
    <t>GPU ILU(1)</t>
    <phoneticPr fontId="1" type="noConversion"/>
  </si>
  <si>
    <t>GPU(ILU0)</t>
    <phoneticPr fontId="1" type="noConversion"/>
  </si>
  <si>
    <t>GPU(ILU1)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</si>
</sst>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4A5A6"/>
      <color rgb="FFA4A6A5"/>
      <color rgb="FFED7D31"/>
      <color rgb="FFA5A5A5"/>
      <color rgb="FFA5A4A6"/>
      <color rgb="FFA5A5A4"/>
      <color rgb="FFFEC003"/>
      <color rgb="FF447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4026420501718"/>
          <c:y val="0.151510215952883"/>
          <c:w val="0.81746037847245712"/>
          <c:h val="0.6681226953080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turb_flat_plate!$A$10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turb_flat_plate!$B$9:$D$9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turb_flat_plate!$B$10:$D$10</c:f>
              <c:numCache>
                <c:formatCode>General</c:formatCode>
                <c:ptCount val="3"/>
                <c:pt idx="0">
                  <c:v>0.34822943921568628</c:v>
                </c:pt>
                <c:pt idx="1">
                  <c:v>0.33387802745098044</c:v>
                </c:pt>
                <c:pt idx="2">
                  <c:v>0.36974907800000012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844-A316-4ED556636640}"/>
            </c:ext>
          </c:extLst>
        </c:ser>
        <c:ser>
          <c:idx val="1"/>
          <c:order val="1"/>
          <c:tx>
            <c:strRef>
              <c:f>turb_flat_plate!$A$11</c:f>
              <c:strCache>
                <c:ptCount val="1"/>
                <c:pt idx="0">
                  <c:v>GPU (ILU0)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turb_flat_plate!$B$9:$D$9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turb_flat_plate!$B$11:$D$11</c:f>
              <c:numCache>
                <c:formatCode>General</c:formatCode>
                <c:ptCount val="3"/>
                <c:pt idx="0">
                  <c:v>0.39902974117647055</c:v>
                </c:pt>
                <c:pt idx="1">
                  <c:v>0.49309833333333336</c:v>
                </c:pt>
                <c:pt idx="2">
                  <c:v>0.56082523725490196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1-4844-A316-4ED556636640}"/>
            </c:ext>
          </c:extLst>
        </c:ser>
        <c:ser>
          <c:idx val="2"/>
          <c:order val="2"/>
          <c:tx>
            <c:strRef>
              <c:f>turb_flat_plate!$A$12</c:f>
              <c:strCache>
                <c:ptCount val="1"/>
                <c:pt idx="0">
                  <c:v>GPU (ILU1)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turb_flat_plate!$B$9:$D$9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turb_flat_plate!$B$12:$D$12</c:f>
              <c:numCache>
                <c:formatCode>General</c:formatCode>
                <c:ptCount val="3"/>
                <c:pt idx="0">
                  <c:v>0.36735000392156869</c:v>
                </c:pt>
                <c:pt idx="1">
                  <c:v>0.42845447901960787</c:v>
                </c:pt>
                <c:pt idx="2">
                  <c:v>0.48284559999999993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1-4844-A316-4ED55663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8719"/>
        <c:axId val="1051998175"/>
      </c:barChart>
      <c:catAx>
        <c:axId val="10520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98175"/>
        <c:crosses val="autoZero"/>
        <c:auto val="1"/>
        <c:lblAlgn val="ctr"/>
        <c:lblOffset val="100"/>
        <c:noMultiLvlLbl val="0"/>
      </c:catAx>
      <c:valAx>
        <c:axId val="1051998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残差</a:t>
                </a:r>
                <a:r>
                  <a:rPr lang="en-US" altLang="zh-CN"/>
                  <a:t>/</a:t>
                </a:r>
                <a:r>
                  <a:rPr lang="zh-CN" altLang="en-US"/>
                  <a:t>初始残差</a:t>
                </a:r>
              </a:p>
            </c:rich>
          </c:tx>
          <c:layout>
            <c:manualLayout>
              <c:xMode val="edge"/>
              <c:yMode val="edge"/>
              <c:x val="2.3003394813070024E-2"/>
              <c:y val="0.27584547786976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37115941837369"/>
          <c:y val="9.8909718197867952E-2"/>
          <c:w val="0.49436618308750546"/>
          <c:h val="8.963715010125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D-F043-8D6A-A1B28119CC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D-F043-8D6A-A1B28119CC76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D-F043-8D6A-A1B28119CC76}"/>
              </c:ext>
            </c:extLst>
          </c:dPt>
          <c:dPt>
            <c:idx val="3"/>
            <c:bubble3D val="0"/>
            <c:spPr>
              <a:solidFill>
                <a:srgbClr val="A4A5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4D-F043-8D6A-A1B28119CC76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4D-F043-8D6A-A1B28119CC76}"/>
              </c:ext>
            </c:extLst>
          </c:dPt>
          <c:dLbls>
            <c:dLbl>
              <c:idx val="0"/>
              <c:layout>
                <c:manualLayout>
                  <c:x val="0.15361312259701285"/>
                  <c:y val="-0.2358468148087240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5A5EF246-7296-8E43-A2F6-03A2F5F1B78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4D-F043-8D6A-A1B28119CC76}"/>
                </c:ext>
              </c:extLst>
            </c:dLbl>
            <c:dLbl>
              <c:idx val="1"/>
              <c:layout>
                <c:manualLayout>
                  <c:x val="0.14163256998517837"/>
                  <c:y val="0.1957983020535696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  <a:fld id="{D38D4027-9DB3-9649-B689-33AF8302B425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4D-F043-8D6A-A1B28119CC76}"/>
                </c:ext>
              </c:extLst>
            </c:dLbl>
            <c:dLbl>
              <c:idx val="2"/>
              <c:layout>
                <c:manualLayout>
                  <c:x val="-3.5089291963784804E-2"/>
                  <c:y val="-2.6106440273809327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  <a:fld id="{E7192E31-1284-3740-8036-D75595C6BAF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E4D-F043-8D6A-A1B28119CC76}"/>
                </c:ext>
              </c:extLst>
            </c:dLbl>
            <c:dLbl>
              <c:idx val="3"/>
              <c:layout>
                <c:manualLayout>
                  <c:x val="-5.458334305477613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  <a:fld id="{974FFC43-B25E-5F4D-BAF1-556C9550D93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E4D-F043-8D6A-A1B28119CC76}"/>
                </c:ext>
              </c:extLst>
            </c:dLbl>
            <c:dLbl>
              <c:idx val="4"/>
              <c:layout>
                <c:manualLayout>
                  <c:x val="-0.28090804824946491"/>
                  <c:y val="7.9540362201163482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61552082578642"/>
                      <c:h val="0.229397496248483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E4D-F043-8D6A-A1B28119C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'Onera M6 &amp;&amp; F4'!$H$32:$H$35</c:f>
              <c:strCache>
                <c:ptCount val="4"/>
                <c:pt idx="0">
                  <c:v>ILU分解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'Onera M6 &amp;&amp; F4'!$I$32:$I$35</c:f>
              <c:numCache>
                <c:formatCode>0.0%</c:formatCode>
                <c:ptCount val="4"/>
                <c:pt idx="0">
                  <c:v>0.35717046746208658</c:v>
                </c:pt>
                <c:pt idx="1">
                  <c:v>0.22583874086748496</c:v>
                </c:pt>
                <c:pt idx="2">
                  <c:v>0.28782447995016119</c:v>
                </c:pt>
                <c:pt idx="3">
                  <c:v>0.12916631172026699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4D-F043-8D6A-A1B28119CC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'Onera M6 &amp;&amp; F4'!$E$43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'Onera M6 &amp;&amp; F4'!$E$44:$E$94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14E-BDF4-052E99BA69D7}"/>
            </c:ext>
          </c:extLst>
        </c:ser>
        <c:ser>
          <c:idx val="1"/>
          <c:order val="1"/>
          <c:tx>
            <c:strRef>
              <c:f>'Onera M6 &amp;&amp; F4'!$F$43</c:f>
              <c:strCache>
                <c:ptCount val="1"/>
                <c:pt idx="0">
                  <c:v>GPU(ILU0)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'Onera M6 &amp;&amp; F4'!$F$44:$F$94</c:f>
              <c:numCache>
                <c:formatCode>General</c:formatCode>
                <c:ptCount val="5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3-414E-BDF4-052E99BA69D7}"/>
            </c:ext>
          </c:extLst>
        </c:ser>
        <c:ser>
          <c:idx val="2"/>
          <c:order val="2"/>
          <c:tx>
            <c:strRef>
              <c:f>'Onera M6 &amp;&amp; F4'!$G$43</c:f>
              <c:strCache>
                <c:ptCount val="1"/>
                <c:pt idx="0">
                  <c:v>GPU(ILU1)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'Onera M6 &amp;&amp; F4'!$G$44:$G$94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3-414E-BDF4-052E99B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14528"/>
        <c:axId val="302116160"/>
      </c:lineChart>
      <c:catAx>
        <c:axId val="3021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116160"/>
        <c:crosses val="autoZero"/>
        <c:auto val="1"/>
        <c:lblAlgn val="ctr"/>
        <c:lblOffset val="100"/>
        <c:noMultiLvlLbl val="0"/>
      </c:catAx>
      <c:valAx>
        <c:axId val="302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1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44116360454942"/>
          <c:y val="0.13483741615631376"/>
          <c:w val="0.543784120734908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turb_flat_plate!$H$26</c:f>
              <c:strCache>
                <c:ptCount val="1"/>
                <c:pt idx="0">
                  <c:v>ILU(0)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turb_flat_plate!$G$27:$G$33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turb_flat_plate!$H$27:$H$33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764C-9F89-98FED4B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turb_flat_plate!$H$36</c:f>
              <c:strCache>
                <c:ptCount val="1"/>
                <c:pt idx="0">
                  <c:v>ILU(1)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turb_flat_plate!$G$37:$G$53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turb_flat_plate!$H$37:$H$53</c:f>
              <c:numCache>
                <c:formatCode>General</c:formatCode>
                <c:ptCount val="17"/>
                <c:pt idx="0">
                  <c:v>256138</c:v>
                </c:pt>
                <c:pt idx="1">
                  <c:v>226918</c:v>
                </c:pt>
                <c:pt idx="2">
                  <c:v>227269</c:v>
                </c:pt>
                <c:pt idx="3">
                  <c:v>203697</c:v>
                </c:pt>
                <c:pt idx="4">
                  <c:v>204010</c:v>
                </c:pt>
                <c:pt idx="5">
                  <c:v>190900</c:v>
                </c:pt>
                <c:pt idx="6">
                  <c:v>190952</c:v>
                </c:pt>
                <c:pt idx="7">
                  <c:v>184376</c:v>
                </c:pt>
                <c:pt idx="8">
                  <c:v>184406</c:v>
                </c:pt>
                <c:pt idx="9">
                  <c:v>179652</c:v>
                </c:pt>
                <c:pt idx="10">
                  <c:v>180166</c:v>
                </c:pt>
                <c:pt idx="11">
                  <c:v>172180</c:v>
                </c:pt>
                <c:pt idx="12">
                  <c:v>172296</c:v>
                </c:pt>
                <c:pt idx="13">
                  <c:v>151765</c:v>
                </c:pt>
                <c:pt idx="14">
                  <c:v>152214</c:v>
                </c:pt>
                <c:pt idx="15">
                  <c:v>115017</c:v>
                </c:pt>
                <c:pt idx="16">
                  <c:v>115206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644D-8811-E9C025E9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2472378736793"/>
          <c:y val="9.032625634164812E-2"/>
          <c:w val="0.79779069044131812"/>
          <c:h val="0.72873486717024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turb_flat_plate!$B$58</c:f>
              <c:strCache>
                <c:ptCount val="1"/>
                <c:pt idx="0">
                  <c:v>网格1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turb_flat_plate!$A$59:$A$65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turb_flat_plate!$B$59:$B$65</c:f>
              <c:numCache>
                <c:formatCode>General</c:formatCode>
                <c:ptCount val="7"/>
                <c:pt idx="0">
                  <c:v>5992</c:v>
                </c:pt>
                <c:pt idx="1">
                  <c:v>18931</c:v>
                </c:pt>
                <c:pt idx="2">
                  <c:v>18862</c:v>
                </c:pt>
                <c:pt idx="3">
                  <c:v>17560</c:v>
                </c:pt>
                <c:pt idx="4">
                  <c:v>15374</c:v>
                </c:pt>
                <c:pt idx="5">
                  <c:v>10503</c:v>
                </c:pt>
                <c:pt idx="6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F04A-8464-0D68A901F964}"/>
            </c:ext>
          </c:extLst>
        </c:ser>
        <c:ser>
          <c:idx val="1"/>
          <c:order val="1"/>
          <c:tx>
            <c:strRef>
              <c:f>turb_flat_plate!$C$58</c:f>
              <c:strCache>
                <c:ptCount val="1"/>
                <c:pt idx="0">
                  <c:v>网格2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turb_flat_plate!$A$59:$A$65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turb_flat_plate!$C$59:$C$65</c:f>
              <c:numCache>
                <c:formatCode>General</c:formatCode>
                <c:ptCount val="7"/>
                <c:pt idx="0">
                  <c:v>68685</c:v>
                </c:pt>
                <c:pt idx="1">
                  <c:v>220242</c:v>
                </c:pt>
                <c:pt idx="2">
                  <c:v>220224</c:v>
                </c:pt>
                <c:pt idx="3">
                  <c:v>195281</c:v>
                </c:pt>
                <c:pt idx="4">
                  <c:v>169410</c:v>
                </c:pt>
                <c:pt idx="5">
                  <c:v>119302</c:v>
                </c:pt>
                <c:pt idx="6">
                  <c:v>76094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4-F04A-8464-0D68A901F964}"/>
            </c:ext>
          </c:extLst>
        </c:ser>
        <c:ser>
          <c:idx val="2"/>
          <c:order val="2"/>
          <c:tx>
            <c:strRef>
              <c:f>turb_flat_plate!$D$58</c:f>
              <c:strCache>
                <c:ptCount val="1"/>
                <c:pt idx="0">
                  <c:v>网格3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turb_flat_plate!$A$59:$A$65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turb_flat_plate!$D$59:$D$65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4-F04A-8464-0D68A901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40095"/>
        <c:axId val="623994815"/>
      </c:barChart>
      <c:catAx>
        <c:axId val="65594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颜色层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94815"/>
        <c:crosses val="autoZero"/>
        <c:auto val="1"/>
        <c:lblAlgn val="ctr"/>
        <c:lblOffset val="100"/>
        <c:noMultiLvlLbl val="0"/>
      </c:catAx>
      <c:valAx>
        <c:axId val="623994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73211670290929"/>
          <c:y val="0.12587841629211655"/>
          <c:w val="0.3233425763640009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48956222896237E-4"/>
          <c:y val="2.7107850643890909E-2"/>
          <c:w val="0.99847410075616982"/>
          <c:h val="0.9368586940235514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C-9449-A490-79C34FE15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5C-9449-A490-79C34FE15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C-9449-A490-79C34FE15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5C-9449-A490-79C34FE151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1FAD01C5-5CDB-5E4F-B998-E9A83B36237E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5C-9449-A490-79C34FE151AB}"/>
                </c:ext>
              </c:extLst>
            </c:dLbl>
            <c:dLbl>
              <c:idx val="1"/>
              <c:layout>
                <c:manualLayout>
                  <c:x val="-2.5095098880946558E-2"/>
                  <c:y val="-9.8217974790862889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</a:p>
                  <a:p>
                    <a:fld id="{DC9D1712-DE3F-BB4F-B3EA-FC226A8BDD5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04507815494595"/>
                      <c:h val="0.174562379233048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5C-9449-A490-79C34FE151AB}"/>
                </c:ext>
              </c:extLst>
            </c:dLbl>
            <c:dLbl>
              <c:idx val="2"/>
              <c:layout>
                <c:manualLayout>
                  <c:x val="-6.465659818412213E-2"/>
                  <c:y val="-5.8108889570408287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C75A79E1-BECC-B749-96DF-2E7BA508DA14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5C-9449-A490-79C34FE151AB}"/>
                </c:ext>
              </c:extLst>
            </c:dLbl>
            <c:dLbl>
              <c:idx val="3"/>
              <c:layout>
                <c:manualLayout>
                  <c:x val="-0.29628375748135483"/>
                  <c:y val="-2.967177927724911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5C-9449-A490-79C34FE151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turb_flat_plate!$B$98:$B$100</c:f>
              <c:strCache>
                <c:ptCount val="3"/>
                <c:pt idx="0">
                  <c:v>ILU分解耗时</c:v>
                </c:pt>
                <c:pt idx="1">
                  <c:v>预处理</c:v>
                </c:pt>
                <c:pt idx="2">
                  <c:v>其他</c:v>
                </c:pt>
              </c:strCache>
            </c:strRef>
          </c:cat>
          <c:val>
            <c:numRef>
              <c:f>turb_flat_plate!$C$98:$C$100</c:f>
              <c:numCache>
                <c:formatCode>0.0%</c:formatCode>
                <c:ptCount val="3"/>
                <c:pt idx="0">
                  <c:v>0.14101281924782089</c:v>
                </c:pt>
                <c:pt idx="1">
                  <c:v>5.9412130183817684E-2</c:v>
                </c:pt>
                <c:pt idx="2">
                  <c:v>0.79957067769453127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9449-A490-79C34FE151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7-8C47-8555-EA31C533EA0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7-8C47-8555-EA31C533EA0D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7-8C47-8555-EA31C533EA0D}"/>
              </c:ext>
            </c:extLst>
          </c:dPt>
          <c:dPt>
            <c:idx val="3"/>
            <c:bubble3D val="0"/>
            <c:spPr>
              <a:solidFill>
                <a:srgbClr val="A5A5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E7-8C47-8555-EA31C533EA0D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3E7-8C47-8555-EA31C533EA0D}"/>
              </c:ext>
            </c:extLst>
          </c:dPt>
          <c:dLbls>
            <c:dLbl>
              <c:idx val="0"/>
              <c:layout>
                <c:manualLayout>
                  <c:x val="8.5514484300573538E-4"/>
                  <c:y val="0.133347602474912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</a:p>
                  <a:p>
                    <a:fld id="{695B9820-6FFB-DC4B-AF8E-F66A8E35315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E7-8C47-8555-EA31C533EA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7C890512-61BA-EA44-955B-AF58F4675441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3E7-8C47-8555-EA31C533EA0D}"/>
                </c:ext>
              </c:extLst>
            </c:dLbl>
            <c:dLbl>
              <c:idx val="2"/>
              <c:layout>
                <c:manualLayout>
                  <c:x val="-6.371338007643472E-2"/>
                  <c:y val="-6.2535113383731739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</a:p>
                  <a:p>
                    <a:fld id="{05575051-E784-A143-B6E4-1702870BE5B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3E7-8C47-8555-EA31C533EA0D}"/>
                </c:ext>
              </c:extLst>
            </c:dLbl>
            <c:dLbl>
              <c:idx val="3"/>
              <c:layout>
                <c:manualLayout>
                  <c:x val="-1.7730747859324717E-2"/>
                  <c:y val="2.1136724593974089E-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3E7-8C47-8555-EA31C533EA0D}"/>
                </c:ext>
              </c:extLst>
            </c:dLbl>
            <c:dLbl>
              <c:idx val="4"/>
              <c:layout>
                <c:manualLayout>
                  <c:x val="-0.23437837656158061"/>
                  <c:y val="-8.374242911611975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3E7-8C47-8555-EA31C533E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turb_flat_plate!$B$111:$B$114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turb_flat_plate!$C$111:$C$114</c:f>
              <c:numCache>
                <c:formatCode>0.0%</c:formatCode>
                <c:ptCount val="4"/>
                <c:pt idx="0">
                  <c:v>4.9471636560463036E-2</c:v>
                </c:pt>
                <c:pt idx="1">
                  <c:v>0.16245692807774284</c:v>
                </c:pt>
                <c:pt idx="2">
                  <c:v>0.25816211167201036</c:v>
                </c:pt>
                <c:pt idx="3">
                  <c:v>0.52990932368978383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E7-8C47-8555-EA31C533EA0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2A-AD4C-B532-CE9D702C5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2A-AD4C-B532-CE9D702C5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2A-AD4C-B532-CE9D702C55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2A-AD4C-B532-CE9D702C55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2A-AD4C-B532-CE9D702C5553}"/>
              </c:ext>
            </c:extLst>
          </c:dPt>
          <c:dLbls>
            <c:delete val="1"/>
          </c:dLbls>
          <c:cat>
            <c:strRef>
              <c:f>turb_flat_plate!$B$111:$B$114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turb_flat_plate!$D$111:$D$114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93E7-8C47-8555-EA31C533EA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8-8B4D-B63E-D28BF3EF708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8-8B4D-B63E-D28BF3EF708C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8-8B4D-B63E-D28BF3EF708C}"/>
              </c:ext>
            </c:extLst>
          </c:dPt>
          <c:dPt>
            <c:idx val="3"/>
            <c:bubble3D val="0"/>
            <c:spPr>
              <a:solidFill>
                <a:srgbClr val="A5A5A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8-8B4D-B63E-D28BF3EF708C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8-8B4D-B63E-D28BF3EF708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</a:p>
                  <a:p>
                    <a:fld id="{91BDC8EC-3C18-404B-8B4F-E9F7739568A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88-8B4D-B63E-D28BF3EF708C}"/>
                </c:ext>
              </c:extLst>
            </c:dLbl>
            <c:dLbl>
              <c:idx val="1"/>
              <c:layout>
                <c:manualLayout>
                  <c:x val="0.13816405500962001"/>
                  <c:y val="8.268546806673587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A01ABBCC-5D6B-6F4A-A125-0103984447CB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88-8B4D-B63E-D28BF3EF708C}"/>
                </c:ext>
              </c:extLst>
            </c:dLbl>
            <c:dLbl>
              <c:idx val="2"/>
              <c:layout>
                <c:manualLayout>
                  <c:x val="-7.376376256292063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rPr>
                      <a:t>预处理</a:t>
                    </a:r>
                  </a:p>
                  <a:p>
                    <a:fld id="{A4DCBAC3-0E71-BD45-AC91-8C4270D59C41}" type="VALUE">
                      <a:rPr lang="en-US" altLang="zh-CN"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788-8B4D-B63E-D28BF3EF708C}"/>
                </c:ext>
              </c:extLst>
            </c:dLbl>
            <c:dLbl>
              <c:idx val="3"/>
              <c:layout>
                <c:manualLayout>
                  <c:x val="-7.215363661259793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2EE3D98B-8F51-9A48-A5C7-AC2A5E048AF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788-8B4D-B63E-D28BF3EF708C}"/>
                </c:ext>
              </c:extLst>
            </c:dLbl>
            <c:dLbl>
              <c:idx val="4"/>
              <c:layout>
                <c:manualLayout>
                  <c:x val="-0.19871012015593931"/>
                  <c:y val="2.493883388996531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788-8B4D-B63E-D28BF3EF7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turb_flat_plate!$K$111:$K$114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turb_flat_plate!$L$111:$L$114</c:f>
              <c:numCache>
                <c:formatCode>0.0%</c:formatCode>
                <c:ptCount val="4"/>
                <c:pt idx="0">
                  <c:v>8.7740628751565602E-2</c:v>
                </c:pt>
                <c:pt idx="1">
                  <c:v>0.26218558416546811</c:v>
                </c:pt>
                <c:pt idx="2">
                  <c:v>0.290498830796243</c:v>
                </c:pt>
                <c:pt idx="3">
                  <c:v>0.35957495628672337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8-8B4D-B63E-D28BF3EF70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48956222896237E-4"/>
          <c:y val="2.7107850643890909E-2"/>
          <c:w val="0.99847410075616982"/>
          <c:h val="0.9368586940235514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D-9343-8CA2-08A4DA6F9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D-9343-8CA2-08A4DA6F9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D-9343-8CA2-08A4DA6F93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DD-9343-8CA2-08A4DA6F935E}"/>
              </c:ext>
            </c:extLst>
          </c:dPt>
          <c:dLbls>
            <c:dLbl>
              <c:idx val="0"/>
              <c:layout>
                <c:manualLayout>
                  <c:x val="0.14351007843786748"/>
                  <c:y val="-1.544380245073721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7D754999-21A8-9540-BB7E-EA9F588DE5E3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5DD-9343-8CA2-08A4DA6F935E}"/>
                </c:ext>
              </c:extLst>
            </c:dLbl>
            <c:dLbl>
              <c:idx val="1"/>
              <c:layout>
                <c:manualLayout>
                  <c:x val="-5.463334053379047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  <a:fld id="{957B8753-0B96-B54C-B68A-00024234B58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DD-9343-8CA2-08A4DA6F935E}"/>
                </c:ext>
              </c:extLst>
            </c:dLbl>
            <c:dLbl>
              <c:idx val="2"/>
              <c:layout>
                <c:manualLayout>
                  <c:x val="-5.8535722000489794E-2"/>
                  <c:y val="-9.585196100304835E-1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  <a:fld id="{9361E926-ABD2-F84E-9871-969117EEC8C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DD-9343-8CA2-08A4DA6F935E}"/>
                </c:ext>
              </c:extLst>
            </c:dLbl>
            <c:dLbl>
              <c:idx val="3"/>
              <c:layout>
                <c:manualLayout>
                  <c:x val="-0.33560465249907595"/>
                  <c:y val="-1.450167039581068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5DD-9343-8CA2-08A4DA6F9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'Onera M6 &amp;&amp; F4'!$B$32:$B$34</c:f>
              <c:strCache>
                <c:ptCount val="3"/>
                <c:pt idx="0">
                  <c:v>ILU分解</c:v>
                </c:pt>
                <c:pt idx="1">
                  <c:v>预处理</c:v>
                </c:pt>
                <c:pt idx="2">
                  <c:v>其他</c:v>
                </c:pt>
              </c:strCache>
            </c:strRef>
          </c:cat>
          <c:val>
            <c:numRef>
              <c:f>'Onera M6 &amp;&amp; F4'!$C$32:$C$34</c:f>
              <c:numCache>
                <c:formatCode>0.0%</c:formatCode>
                <c:ptCount val="3"/>
                <c:pt idx="0">
                  <c:v>0.48323079880680264</c:v>
                </c:pt>
                <c:pt idx="1">
                  <c:v>0.27959209148189579</c:v>
                </c:pt>
                <c:pt idx="2">
                  <c:v>0.23717000856757278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DD-9343-8CA2-08A4DA6F93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4-AD45-A7C3-1DB3AFCF485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C4-AD45-A7C3-1DB3AFCF4854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D45-A7C3-1DB3AFCF4854}"/>
              </c:ext>
            </c:extLst>
          </c:dPt>
          <c:dPt>
            <c:idx val="3"/>
            <c:bubble3D val="0"/>
            <c:spPr>
              <a:solidFill>
                <a:srgbClr val="A4A6A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D45-A7C3-1DB3AFCF4854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C4-AD45-A7C3-1DB3AFCF485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7E6F4864-49A1-E84D-BE65-C76F2F2C42D9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C4-AD45-A7C3-1DB3AFCF4854}"/>
                </c:ext>
              </c:extLst>
            </c:dLbl>
            <c:dLbl>
              <c:idx val="1"/>
              <c:layout>
                <c:manualLayout>
                  <c:x val="0.10684002764491088"/>
                  <c:y val="0.1100716341099453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EC4DCC00-4A3E-5043-96E0-AE95ACFECF0B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C4-AD45-A7C3-1DB3AFCF4854}"/>
                </c:ext>
              </c:extLst>
            </c:dLbl>
            <c:dLbl>
              <c:idx val="2"/>
              <c:layout>
                <c:manualLayout>
                  <c:x val="-5.0690524065103701E-2"/>
                  <c:y val="5.2236632769067535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  <a:fld id="{17908629-C7B1-9D43-BE79-D06C8CEB4C6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8C4-AD45-A7C3-1DB3AFCF4854}"/>
                </c:ext>
              </c:extLst>
            </c:dLbl>
            <c:dLbl>
              <c:idx val="3"/>
              <c:layout>
                <c:manualLayout>
                  <c:x val="-6.62876083928280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  <a:fld id="{FAD83907-29F2-AE44-B691-BE04EBC90F7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8C4-AD45-A7C3-1DB3AFCF4854}"/>
                </c:ext>
              </c:extLst>
            </c:dLbl>
            <c:dLbl>
              <c:idx val="4"/>
              <c:layout>
                <c:manualLayout>
                  <c:x val="-0.32756870623106588"/>
                  <c:y val="1.863490460027865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04077163811447"/>
                      <c:h val="0.229501851726934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8C4-AD45-A7C3-1DB3AFCF4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'Onera M6 &amp;&amp; F4'!$E$32:$E$35</c:f>
              <c:strCache>
                <c:ptCount val="4"/>
                <c:pt idx="0">
                  <c:v>ILU分解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'Onera M6 &amp;&amp; F4'!$F$32:$F$35</c:f>
              <c:numCache>
                <c:formatCode>0.0%</c:formatCode>
                <c:ptCount val="4"/>
                <c:pt idx="0">
                  <c:v>0.12074543975220547</c:v>
                </c:pt>
                <c:pt idx="1">
                  <c:v>0.17150114678994799</c:v>
                </c:pt>
                <c:pt idx="2">
                  <c:v>0.39968290284151525</c:v>
                </c:pt>
                <c:pt idx="3">
                  <c:v>0.307070510616331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C4-AD45-A7C3-1DB3AFCF48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34"/>
        <c:splitType val="pos"/>
        <c:splitPos val="2"/>
        <c:secondPieSize val="6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73318</xdr:colOff>
      <xdr:row>3</xdr:row>
      <xdr:rowOff>75196</xdr:rowOff>
    </xdr:from>
    <xdr:to>
      <xdr:col>11</xdr:col>
      <xdr:colOff>624204</xdr:colOff>
      <xdr:row>15</xdr:row>
      <xdr:rowOff>58336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BFCCA7-01CE-BF48-B903-8944F56C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9237</xdr:colOff>
      <xdr:row>23</xdr:row>
      <xdr:rowOff>57728</xdr:rowOff>
    </xdr:from>
    <xdr:to>
      <xdr:col>14</xdr:col>
      <xdr:colOff>808182</xdr:colOff>
      <xdr:row>36</xdr:row>
      <xdr:rowOff>207432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D348E6-3B4E-424D-A9A9-1BCF5D91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814457</xdr:colOff>
      <xdr:row>39</xdr:row>
      <xdr:rowOff>41413</xdr:rowOff>
    </xdr:from>
    <xdr:to>
      <xdr:col>14</xdr:col>
      <xdr:colOff>785141</xdr:colOff>
      <xdr:row>52</xdr:row>
      <xdr:rowOff>204921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A9E14-678A-9040-8774-8C20C7F8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497840</xdr:colOff>
      <xdr:row>55</xdr:row>
      <xdr:rowOff>182880</xdr:rowOff>
    </xdr:from>
    <xdr:to>
      <xdr:col>11</xdr:col>
      <xdr:colOff>132080</xdr:colOff>
      <xdr:row>69</xdr:row>
      <xdr:rowOff>81280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1D81E60-012E-AF42-954F-D32C802A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655898</xdr:colOff>
      <xdr:row>89</xdr:row>
      <xdr:rowOff>20989</xdr:rowOff>
    </xdr:from>
    <xdr:to>
      <xdr:col>16</xdr:col>
      <xdr:colOff>610803</xdr:colOff>
      <xdr:row>100</xdr:row>
      <xdr:rowOff>168084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9E02B005-5874-0048-92A5-53E735369E3A}"/>
            </a:ext>
          </a:extLst>
        </xdr:cNvPr>
        <xdr:cNvGrpSpPr/>
      </xdr:nvGrpSpPr>
      <xdr:grpSpPr>
        <a:xfrm>
          <a:off x="3942957" y="18831930"/>
          <a:ext cx="9816081" cy="2448036"/>
          <a:chOff x="3979262" y="18216410"/>
          <a:chExt cx="9924999" cy="2366627"/>
        </a:xfrm>
      </xdr:grpSpPr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6C7CFB20-4336-A34A-B1D8-60FA71673249}"/>
              </a:ext>
            </a:extLst>
          </xdr:cNvPr>
          <xdr:cNvGraphicFramePr>
            <a:graphicFrameLocks noChangeAspect="1"/>
          </xdr:cNvGraphicFramePr>
        </xdr:nvGraphicFramePr>
        <xdr:xfrm>
          <a:off x="3979262" y="18216410"/>
          <a:ext cx="3297963" cy="2363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9EC98674-C9F8-934D-BFC7-4299C37CAF45}"/>
              </a:ext>
            </a:extLst>
          </xdr:cNvPr>
          <xdr:cNvGraphicFramePr>
            <a:graphicFrameLocks/>
          </xdr:cNvGraphicFramePr>
        </xdr:nvGraphicFramePr>
        <xdr:xfrm>
          <a:off x="7283450" y="18216410"/>
          <a:ext cx="3300594" cy="23655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56695967-46BB-9242-B37B-C0632B70C227}"/>
              </a:ext>
            </a:extLst>
          </xdr:cNvPr>
          <xdr:cNvGraphicFramePr>
            <a:graphicFrameLocks/>
          </xdr:cNvGraphicFramePr>
        </xdr:nvGraphicFramePr>
        <xdr:xfrm>
          <a:off x="10603277" y="18216410"/>
          <a:ext cx="3300984" cy="23666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592907</xdr:colOff>
      <xdr:row>17</xdr:row>
      <xdr:rowOff>17378</xdr:rowOff>
    </xdr:from>
    <xdr:to>
      <xdr:col>21</xdr:col>
      <xdr:colOff>459103</xdr:colOff>
      <xdr:row>29</xdr:row>
      <xdr:rowOff>11328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DCAD6E01-9A65-514A-A418-A96909F314ED}"/>
            </a:ext>
          </a:extLst>
        </xdr:cNvPr>
        <xdr:cNvGrpSpPr/>
      </xdr:nvGrpSpPr>
      <xdr:grpSpPr>
        <a:xfrm>
          <a:off x="8090987" y="3705458"/>
          <a:ext cx="9741716" cy="2432350"/>
          <a:chOff x="3979262" y="18216410"/>
          <a:chExt cx="9924999" cy="2366627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CF9DDFD-F228-F34D-88F0-B9FF63BB3B57}"/>
              </a:ext>
            </a:extLst>
          </xdr:cNvPr>
          <xdr:cNvGraphicFramePr>
            <a:graphicFrameLocks noChangeAspect="1"/>
          </xdr:cNvGraphicFramePr>
        </xdr:nvGraphicFramePr>
        <xdr:xfrm>
          <a:off x="3979262" y="18216410"/>
          <a:ext cx="3297963" cy="2363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EE32EE27-68DE-EC47-8627-7293CCC2CE53}"/>
              </a:ext>
            </a:extLst>
          </xdr:cNvPr>
          <xdr:cNvGraphicFramePr>
            <a:graphicFrameLocks/>
          </xdr:cNvGraphicFramePr>
        </xdr:nvGraphicFramePr>
        <xdr:xfrm>
          <a:off x="7283450" y="18216410"/>
          <a:ext cx="3300594" cy="23655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C2E19BE8-FB4B-2040-9960-F2F49C9F9CA8}"/>
              </a:ext>
            </a:extLst>
          </xdr:cNvPr>
          <xdr:cNvGraphicFramePr>
            <a:graphicFrameLocks/>
          </xdr:cNvGraphicFramePr>
        </xdr:nvGraphicFramePr>
        <xdr:xfrm>
          <a:off x="10603277" y="18216410"/>
          <a:ext cx="3300984" cy="23666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7</xdr:col>
      <xdr:colOff>629920</xdr:colOff>
      <xdr:row>42</xdr:row>
      <xdr:rowOff>121920</xdr:rowOff>
    </xdr:from>
    <xdr:to>
      <xdr:col>13</xdr:col>
      <xdr:colOff>264160</xdr:colOff>
      <xdr:row>56</xdr:row>
      <xdr:rowOff>20320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7476AD3-3B70-5F4D-BB1C-B1B67F37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965-781C-E449-B2A2-EC7799605C89}">
  <dimension ref="A2:M114"/>
  <sheetViews>
    <sheetView topLeftCell="A65" zoomScale="85" zoomScaleNormal="257" workbookViewId="0">
      <selection activeCell="H89" sqref="H89"/>
    </sheetView>
  </sheetViews>
  <sheetFormatPr baseColWidth="10" defaultRowHeight="16"/>
  <sheetData>
    <row r="2" spans="1:6">
      <c r="B2" s="11" t="s">
        <v>0</v>
      </c>
      <c r="C2" s="11" t="s">
        <v>1</v>
      </c>
      <c r="D2" s="11"/>
      <c r="E2" s="11" t="s">
        <v>2</v>
      </c>
      <c r="F2" s="11"/>
    </row>
    <row r="3" spans="1:6">
      <c r="B3" s="11"/>
      <c r="C3" t="s">
        <v>3</v>
      </c>
      <c r="D3" t="s">
        <v>4</v>
      </c>
      <c r="E3" t="s">
        <v>3</v>
      </c>
      <c r="F3" t="s">
        <v>4</v>
      </c>
    </row>
    <row r="4" spans="1:6">
      <c r="B4">
        <v>0.40756866666666658</v>
      </c>
      <c r="C4">
        <v>1.8869723529411762E-2</v>
      </c>
      <c r="D4">
        <f>B4/C4</f>
        <v>21.599079924589226</v>
      </c>
      <c r="E4">
        <v>2.9211180392156866E-2</v>
      </c>
      <c r="F4">
        <f>B4/E4</f>
        <v>13.95248877981315</v>
      </c>
    </row>
    <row r="5" spans="1:6">
      <c r="B5">
        <v>4.9424472549019596</v>
      </c>
      <c r="C5">
        <v>0.12089437254901962</v>
      </c>
      <c r="D5">
        <f t="shared" ref="D5:D6" si="0">B5/C5</f>
        <v>40.882359953503389</v>
      </c>
      <c r="E5">
        <v>0.17584639215686279</v>
      </c>
      <c r="F5">
        <f t="shared" ref="F5:F6" si="1">B5/E5</f>
        <v>28.106617339598738</v>
      </c>
    </row>
    <row r="6" spans="1:6">
      <c r="B6">
        <v>14.269792000000001</v>
      </c>
      <c r="C6">
        <v>0.30505405882352937</v>
      </c>
      <c r="D6">
        <f t="shared" si="0"/>
        <v>46.777912265887693</v>
      </c>
      <c r="E6">
        <v>0.44795023529411765</v>
      </c>
      <c r="F6">
        <f t="shared" si="1"/>
        <v>31.855752884314619</v>
      </c>
    </row>
    <row r="9" spans="1:6">
      <c r="B9" t="s">
        <v>5</v>
      </c>
      <c r="C9" t="s">
        <v>6</v>
      </c>
      <c r="D9" t="s">
        <v>7</v>
      </c>
    </row>
    <row r="10" spans="1:6">
      <c r="A10" t="s">
        <v>0</v>
      </c>
      <c r="B10">
        <v>0.34822943921568628</v>
      </c>
      <c r="C10">
        <v>0.33387802745098044</v>
      </c>
      <c r="D10">
        <v>0.36974907800000012</v>
      </c>
    </row>
    <row r="11" spans="1:6">
      <c r="A11" t="s">
        <v>9</v>
      </c>
      <c r="B11">
        <v>0.39902974117647055</v>
      </c>
      <c r="C11">
        <v>0.49309833333333336</v>
      </c>
      <c r="D11">
        <v>0.56082523725490196</v>
      </c>
    </row>
    <row r="12" spans="1:6">
      <c r="A12" t="s">
        <v>8</v>
      </c>
      <c r="B12">
        <v>0.36735000392156869</v>
      </c>
      <c r="C12">
        <v>0.42845447901960787</v>
      </c>
      <c r="D12">
        <v>0.48284559999999993</v>
      </c>
    </row>
    <row r="18" spans="1:8" ht="17" thickBot="1"/>
    <row r="19" spans="1:8" ht="32" thickTop="1" thickBot="1">
      <c r="A19" s="6" t="s">
        <v>14</v>
      </c>
      <c r="B19" s="6" t="s">
        <v>15</v>
      </c>
      <c r="C19" s="6" t="s">
        <v>16</v>
      </c>
      <c r="D19" s="6" t="s">
        <v>18</v>
      </c>
      <c r="E19" s="6" t="s">
        <v>17</v>
      </c>
    </row>
    <row r="20" spans="1:8">
      <c r="A20" s="1" t="s">
        <v>10</v>
      </c>
      <c r="B20" s="2">
        <v>93931</v>
      </c>
      <c r="C20" s="2">
        <v>482609</v>
      </c>
      <c r="D20">
        <f>C20*16</f>
        <v>7721744</v>
      </c>
      <c r="E20">
        <f>D20*8/1024/1024</f>
        <v>58.9122314453125</v>
      </c>
    </row>
    <row r="21" spans="1:8">
      <c r="A21" s="3" t="s">
        <v>11</v>
      </c>
      <c r="B21" s="4">
        <v>1069238</v>
      </c>
      <c r="C21" s="4">
        <v>5512816</v>
      </c>
      <c r="D21">
        <f t="shared" ref="D21:E23" si="2">C21*16</f>
        <v>88205056</v>
      </c>
      <c r="E21">
        <f t="shared" ref="E21:E22" si="3">D21*8/1024/1024</f>
        <v>672.951171875</v>
      </c>
    </row>
    <row r="22" spans="1:8">
      <c r="A22" s="3" t="s">
        <v>12</v>
      </c>
      <c r="B22" s="4">
        <v>3107162</v>
      </c>
      <c r="C22" s="4">
        <v>17962870</v>
      </c>
      <c r="D22">
        <f t="shared" si="2"/>
        <v>287405920</v>
      </c>
      <c r="E22">
        <f t="shared" si="3"/>
        <v>2192.733154296875</v>
      </c>
    </row>
    <row r="23" spans="1:8" ht="17" thickBot="1">
      <c r="A23" s="5" t="s">
        <v>13</v>
      </c>
      <c r="B23" s="5"/>
      <c r="C23" s="5"/>
      <c r="D23" s="5">
        <f t="shared" si="2"/>
        <v>0</v>
      </c>
      <c r="E23" s="5">
        <f t="shared" si="2"/>
        <v>0</v>
      </c>
    </row>
    <row r="24" spans="1:8" ht="17" thickTop="1"/>
    <row r="26" spans="1:8">
      <c r="A26" s="7" t="s">
        <v>19</v>
      </c>
      <c r="G26" t="s">
        <v>24</v>
      </c>
      <c r="H26" t="s">
        <v>25</v>
      </c>
    </row>
    <row r="27" spans="1:8">
      <c r="A27">
        <v>0</v>
      </c>
      <c r="B27" t="s">
        <v>20</v>
      </c>
      <c r="C27" t="s">
        <v>21</v>
      </c>
      <c r="D27">
        <v>175027</v>
      </c>
      <c r="E27" t="s">
        <v>22</v>
      </c>
      <c r="G27">
        <v>0</v>
      </c>
      <c r="H27">
        <v>175027</v>
      </c>
    </row>
    <row r="28" spans="1:8">
      <c r="A28">
        <v>1</v>
      </c>
      <c r="B28" t="s">
        <v>20</v>
      </c>
      <c r="C28" t="s">
        <v>21</v>
      </c>
      <c r="D28">
        <v>641297</v>
      </c>
      <c r="E28" t="s">
        <v>22</v>
      </c>
      <c r="G28">
        <v>1</v>
      </c>
      <c r="H28">
        <v>641297</v>
      </c>
    </row>
    <row r="29" spans="1:8">
      <c r="A29">
        <v>2</v>
      </c>
      <c r="B29" t="s">
        <v>20</v>
      </c>
      <c r="C29" t="s">
        <v>21</v>
      </c>
      <c r="D29">
        <v>641822</v>
      </c>
      <c r="E29" t="s">
        <v>22</v>
      </c>
      <c r="G29">
        <v>2</v>
      </c>
      <c r="H29">
        <v>641822</v>
      </c>
    </row>
    <row r="30" spans="1:8">
      <c r="A30">
        <v>3</v>
      </c>
      <c r="B30" t="s">
        <v>20</v>
      </c>
      <c r="C30" t="s">
        <v>21</v>
      </c>
      <c r="D30">
        <v>597738</v>
      </c>
      <c r="E30" t="s">
        <v>22</v>
      </c>
      <c r="G30">
        <v>3</v>
      </c>
      <c r="H30">
        <v>597738</v>
      </c>
    </row>
    <row r="31" spans="1:8">
      <c r="A31">
        <v>4</v>
      </c>
      <c r="B31" t="s">
        <v>20</v>
      </c>
      <c r="C31" t="s">
        <v>21</v>
      </c>
      <c r="D31">
        <v>508455</v>
      </c>
      <c r="E31" t="s">
        <v>22</v>
      </c>
      <c r="G31">
        <v>4</v>
      </c>
      <c r="H31">
        <v>508455</v>
      </c>
    </row>
    <row r="32" spans="1:8">
      <c r="A32">
        <v>5</v>
      </c>
      <c r="B32" t="s">
        <v>20</v>
      </c>
      <c r="C32" t="s">
        <v>21</v>
      </c>
      <c r="D32">
        <v>335869</v>
      </c>
      <c r="E32" t="s">
        <v>22</v>
      </c>
      <c r="G32">
        <v>5</v>
      </c>
      <c r="H32">
        <v>335869</v>
      </c>
    </row>
    <row r="33" spans="1:8">
      <c r="A33">
        <v>6</v>
      </c>
      <c r="B33" t="s">
        <v>20</v>
      </c>
      <c r="C33" t="s">
        <v>21</v>
      </c>
      <c r="D33">
        <v>206954</v>
      </c>
      <c r="E33" t="s">
        <v>22</v>
      </c>
      <c r="G33">
        <v>6</v>
      </c>
      <c r="H33">
        <v>206954</v>
      </c>
    </row>
    <row r="35" spans="1:8">
      <c r="A35" s="7" t="s">
        <v>23</v>
      </c>
    </row>
    <row r="36" spans="1:8">
      <c r="A36">
        <v>0</v>
      </c>
      <c r="B36" t="s">
        <v>20</v>
      </c>
      <c r="C36" t="s">
        <v>21</v>
      </c>
      <c r="D36">
        <v>256138</v>
      </c>
      <c r="E36" t="s">
        <v>22</v>
      </c>
      <c r="H36" t="s">
        <v>26</v>
      </c>
    </row>
    <row r="37" spans="1:8">
      <c r="A37">
        <v>1</v>
      </c>
      <c r="B37" t="s">
        <v>20</v>
      </c>
      <c r="C37" t="s">
        <v>21</v>
      </c>
      <c r="D37">
        <v>226918</v>
      </c>
      <c r="E37" t="s">
        <v>22</v>
      </c>
      <c r="G37">
        <v>0</v>
      </c>
      <c r="H37">
        <v>256138</v>
      </c>
    </row>
    <row r="38" spans="1:8">
      <c r="A38">
        <v>2</v>
      </c>
      <c r="B38" t="s">
        <v>20</v>
      </c>
      <c r="C38" t="s">
        <v>21</v>
      </c>
      <c r="D38">
        <v>227269</v>
      </c>
      <c r="E38" t="s">
        <v>22</v>
      </c>
      <c r="G38">
        <v>1</v>
      </c>
      <c r="H38">
        <v>226918</v>
      </c>
    </row>
    <row r="39" spans="1:8">
      <c r="A39">
        <v>3</v>
      </c>
      <c r="B39" t="s">
        <v>20</v>
      </c>
      <c r="C39" t="s">
        <v>21</v>
      </c>
      <c r="D39">
        <v>203697</v>
      </c>
      <c r="E39" t="s">
        <v>22</v>
      </c>
      <c r="G39">
        <v>2</v>
      </c>
      <c r="H39">
        <v>227269</v>
      </c>
    </row>
    <row r="40" spans="1:8">
      <c r="A40">
        <v>4</v>
      </c>
      <c r="B40" t="s">
        <v>20</v>
      </c>
      <c r="C40" t="s">
        <v>21</v>
      </c>
      <c r="D40">
        <v>204010</v>
      </c>
      <c r="E40" t="s">
        <v>22</v>
      </c>
      <c r="G40">
        <v>3</v>
      </c>
      <c r="H40">
        <v>203697</v>
      </c>
    </row>
    <row r="41" spans="1:8">
      <c r="A41">
        <v>5</v>
      </c>
      <c r="B41" t="s">
        <v>20</v>
      </c>
      <c r="C41" t="s">
        <v>21</v>
      </c>
      <c r="D41">
        <v>190900</v>
      </c>
      <c r="E41" t="s">
        <v>22</v>
      </c>
      <c r="G41">
        <v>4</v>
      </c>
      <c r="H41">
        <v>204010</v>
      </c>
    </row>
    <row r="42" spans="1:8">
      <c r="A42">
        <v>6</v>
      </c>
      <c r="B42" t="s">
        <v>20</v>
      </c>
      <c r="C42" t="s">
        <v>21</v>
      </c>
      <c r="D42">
        <v>190952</v>
      </c>
      <c r="E42" t="s">
        <v>22</v>
      </c>
      <c r="G42">
        <v>5</v>
      </c>
      <c r="H42">
        <v>190900</v>
      </c>
    </row>
    <row r="43" spans="1:8">
      <c r="A43">
        <v>7</v>
      </c>
      <c r="B43" t="s">
        <v>20</v>
      </c>
      <c r="C43" t="s">
        <v>21</v>
      </c>
      <c r="D43">
        <v>184376</v>
      </c>
      <c r="E43" t="s">
        <v>22</v>
      </c>
      <c r="G43">
        <v>6</v>
      </c>
      <c r="H43">
        <v>190952</v>
      </c>
    </row>
    <row r="44" spans="1:8">
      <c r="A44">
        <v>8</v>
      </c>
      <c r="B44" t="s">
        <v>20</v>
      </c>
      <c r="C44" t="s">
        <v>21</v>
      </c>
      <c r="D44">
        <v>184406</v>
      </c>
      <c r="E44" t="s">
        <v>22</v>
      </c>
      <c r="G44">
        <v>7</v>
      </c>
      <c r="H44">
        <v>184376</v>
      </c>
    </row>
    <row r="45" spans="1:8">
      <c r="A45">
        <v>9</v>
      </c>
      <c r="B45" t="s">
        <v>20</v>
      </c>
      <c r="C45" t="s">
        <v>21</v>
      </c>
      <c r="D45">
        <v>179652</v>
      </c>
      <c r="E45" t="s">
        <v>22</v>
      </c>
      <c r="G45">
        <v>8</v>
      </c>
      <c r="H45">
        <v>184406</v>
      </c>
    </row>
    <row r="46" spans="1:8">
      <c r="A46">
        <v>10</v>
      </c>
      <c r="B46" t="s">
        <v>20</v>
      </c>
      <c r="C46" t="s">
        <v>21</v>
      </c>
      <c r="D46">
        <v>180166</v>
      </c>
      <c r="E46" t="s">
        <v>22</v>
      </c>
      <c r="G46">
        <v>9</v>
      </c>
      <c r="H46">
        <v>179652</v>
      </c>
    </row>
    <row r="47" spans="1:8">
      <c r="A47">
        <v>11</v>
      </c>
      <c r="B47" t="s">
        <v>20</v>
      </c>
      <c r="C47" t="s">
        <v>21</v>
      </c>
      <c r="D47">
        <v>172180</v>
      </c>
      <c r="E47" t="s">
        <v>22</v>
      </c>
      <c r="G47">
        <v>10</v>
      </c>
      <c r="H47">
        <v>180166</v>
      </c>
    </row>
    <row r="48" spans="1:8">
      <c r="A48">
        <v>12</v>
      </c>
      <c r="B48" t="s">
        <v>20</v>
      </c>
      <c r="C48" t="s">
        <v>21</v>
      </c>
      <c r="D48">
        <v>172296</v>
      </c>
      <c r="E48" t="s">
        <v>22</v>
      </c>
      <c r="G48">
        <v>11</v>
      </c>
      <c r="H48">
        <v>172180</v>
      </c>
    </row>
    <row r="49" spans="1:8">
      <c r="A49">
        <v>13</v>
      </c>
      <c r="B49" t="s">
        <v>20</v>
      </c>
      <c r="C49" t="s">
        <v>21</v>
      </c>
      <c r="D49">
        <v>151765</v>
      </c>
      <c r="E49" t="s">
        <v>22</v>
      </c>
      <c r="G49">
        <v>12</v>
      </c>
      <c r="H49">
        <v>172296</v>
      </c>
    </row>
    <row r="50" spans="1:8">
      <c r="A50">
        <v>14</v>
      </c>
      <c r="B50" t="s">
        <v>20</v>
      </c>
      <c r="C50" t="s">
        <v>21</v>
      </c>
      <c r="D50">
        <v>152214</v>
      </c>
      <c r="E50" t="s">
        <v>22</v>
      </c>
      <c r="G50">
        <v>13</v>
      </c>
      <c r="H50">
        <v>151765</v>
      </c>
    </row>
    <row r="51" spans="1:8">
      <c r="A51">
        <v>15</v>
      </c>
      <c r="B51" t="s">
        <v>20</v>
      </c>
      <c r="C51" t="s">
        <v>21</v>
      </c>
      <c r="D51">
        <v>115017</v>
      </c>
      <c r="E51" t="s">
        <v>22</v>
      </c>
      <c r="G51">
        <v>14</v>
      </c>
      <c r="H51">
        <v>152214</v>
      </c>
    </row>
    <row r="52" spans="1:8">
      <c r="A52">
        <v>16</v>
      </c>
      <c r="B52" t="s">
        <v>20</v>
      </c>
      <c r="C52" t="s">
        <v>21</v>
      </c>
      <c r="D52">
        <v>115206</v>
      </c>
      <c r="E52" t="s">
        <v>22</v>
      </c>
      <c r="G52">
        <v>15</v>
      </c>
      <c r="H52">
        <v>115017</v>
      </c>
    </row>
    <row r="53" spans="1:8">
      <c r="G53">
        <v>16</v>
      </c>
      <c r="H53">
        <v>115206</v>
      </c>
    </row>
    <row r="58" spans="1:8">
      <c r="A58" t="s">
        <v>24</v>
      </c>
      <c r="B58" t="s">
        <v>5</v>
      </c>
      <c r="C58" t="s">
        <v>6</v>
      </c>
      <c r="D58" t="s">
        <v>7</v>
      </c>
    </row>
    <row r="59" spans="1:8">
      <c r="A59">
        <v>0</v>
      </c>
      <c r="B59">
        <v>5992</v>
      </c>
      <c r="C59">
        <v>68685</v>
      </c>
      <c r="D59">
        <v>175027</v>
      </c>
    </row>
    <row r="60" spans="1:8">
      <c r="A60">
        <v>1</v>
      </c>
      <c r="B60">
        <v>18931</v>
      </c>
      <c r="C60">
        <v>220242</v>
      </c>
      <c r="D60">
        <v>641297</v>
      </c>
    </row>
    <row r="61" spans="1:8">
      <c r="A61">
        <v>2</v>
      </c>
      <c r="B61">
        <v>18862</v>
      </c>
      <c r="C61">
        <v>220224</v>
      </c>
      <c r="D61">
        <v>641822</v>
      </c>
    </row>
    <row r="62" spans="1:8">
      <c r="A62">
        <v>3</v>
      </c>
      <c r="B62">
        <v>17560</v>
      </c>
      <c r="C62">
        <v>195281</v>
      </c>
      <c r="D62">
        <v>597738</v>
      </c>
    </row>
    <row r="63" spans="1:8">
      <c r="A63">
        <v>4</v>
      </c>
      <c r="B63">
        <v>15374</v>
      </c>
      <c r="C63">
        <v>169410</v>
      </c>
      <c r="D63">
        <v>508455</v>
      </c>
    </row>
    <row r="64" spans="1:8">
      <c r="A64">
        <v>5</v>
      </c>
      <c r="B64">
        <v>10503</v>
      </c>
      <c r="C64">
        <v>119302</v>
      </c>
      <c r="D64">
        <v>335869</v>
      </c>
    </row>
    <row r="65" spans="1:5">
      <c r="A65">
        <v>6</v>
      </c>
      <c r="B65">
        <v>6709</v>
      </c>
      <c r="C65">
        <v>76094</v>
      </c>
      <c r="D65">
        <v>206954</v>
      </c>
    </row>
    <row r="74" spans="1:5">
      <c r="B74" s="11" t="s">
        <v>28</v>
      </c>
      <c r="C74" s="11"/>
      <c r="D74" s="11"/>
      <c r="E74" s="11"/>
    </row>
    <row r="75" spans="1:5">
      <c r="B75">
        <v>1.8869723529411762E-2</v>
      </c>
      <c r="C75">
        <v>4.8056972549019599E-4</v>
      </c>
      <c r="D75">
        <v>1.2550840784313722E-2</v>
      </c>
      <c r="E75">
        <v>2.8909096078431375E-3</v>
      </c>
    </row>
    <row r="76" spans="1:5">
      <c r="B76">
        <v>2.9211180392156866E-2</v>
      </c>
      <c r="C76">
        <v>1.5238205882352942E-3</v>
      </c>
      <c r="D76">
        <v>1.4880580392156863E-2</v>
      </c>
      <c r="E76">
        <v>5.423486274509802E-3</v>
      </c>
    </row>
    <row r="77" spans="1:5">
      <c r="B77">
        <v>0.12089437254901962</v>
      </c>
      <c r="C77">
        <v>5.1116056862745094E-3</v>
      </c>
      <c r="D77">
        <v>9.4718996078431386E-2</v>
      </c>
      <c r="E77">
        <v>2.6992978431372557E-2</v>
      </c>
    </row>
    <row r="78" spans="1:5">
      <c r="B78">
        <v>0.17584639215686279</v>
      </c>
      <c r="C78">
        <v>1.3979041176470589E-2</v>
      </c>
      <c r="D78">
        <v>0.11375978627450983</v>
      </c>
      <c r="E78">
        <v>4.4461405882352936E-2</v>
      </c>
    </row>
    <row r="79" spans="1:5">
      <c r="B79">
        <v>0.30505405882352937</v>
      </c>
      <c r="C79">
        <v>1.5091523529411757E-2</v>
      </c>
      <c r="D79">
        <v>0.24040439215686282</v>
      </c>
      <c r="E79">
        <v>7.875340392156864E-2</v>
      </c>
    </row>
    <row r="80" spans="1:5">
      <c r="B80">
        <v>0.44795023529411765</v>
      </c>
      <c r="C80">
        <v>3.9303435294117638E-2</v>
      </c>
      <c r="D80">
        <v>0.29120070588235292</v>
      </c>
      <c r="E80">
        <v>0.13012901960784312</v>
      </c>
    </row>
    <row r="82" spans="2:5">
      <c r="B82" s="11" t="s">
        <v>27</v>
      </c>
      <c r="C82" s="11"/>
      <c r="D82" s="11"/>
      <c r="E82" s="11"/>
    </row>
    <row r="83" spans="2:5">
      <c r="B83">
        <v>0.40756866666666658</v>
      </c>
      <c r="C83">
        <v>6.2504274509803906E-2</v>
      </c>
      <c r="D83">
        <v>0.34501288235294109</v>
      </c>
      <c r="E83">
        <v>2.5303274509803918E-2</v>
      </c>
    </row>
    <row r="84" spans="2:5">
      <c r="B84">
        <v>4.9424472549019596</v>
      </c>
      <c r="C84">
        <v>0.70926335294117626</v>
      </c>
      <c r="D84">
        <v>4.2331260784313738</v>
      </c>
      <c r="E84">
        <v>0.31292098039215682</v>
      </c>
    </row>
    <row r="85" spans="2:5">
      <c r="B85">
        <v>14.269792000000001</v>
      </c>
      <c r="C85">
        <v>2.0122236000000004</v>
      </c>
      <c r="D85">
        <v>12.257506000000001</v>
      </c>
      <c r="E85">
        <v>0.84779874000000011</v>
      </c>
    </row>
    <row r="90" spans="2:5">
      <c r="B90" t="s">
        <v>29</v>
      </c>
      <c r="C90">
        <v>14.269792000000001</v>
      </c>
    </row>
    <row r="91" spans="2:5">
      <c r="B91" t="s">
        <v>30</v>
      </c>
      <c r="C91">
        <v>2.0122236000000004</v>
      </c>
      <c r="D91" s="9">
        <f>C91/$C$90</f>
        <v>0.14101281924782089</v>
      </c>
    </row>
    <row r="92" spans="2:5">
      <c r="B92" t="s">
        <v>34</v>
      </c>
      <c r="C92">
        <v>12.257506000000001</v>
      </c>
      <c r="D92" s="9">
        <f t="shared" ref="D92:D94" si="4">C92/$C$90</f>
        <v>0.85898280787834891</v>
      </c>
    </row>
    <row r="93" spans="2:5">
      <c r="B93" t="s">
        <v>31</v>
      </c>
      <c r="C93">
        <v>0.84779874000000011</v>
      </c>
      <c r="D93" s="9">
        <f t="shared" si="4"/>
        <v>5.9412130183817684E-2</v>
      </c>
    </row>
    <row r="94" spans="2:5">
      <c r="B94" t="s">
        <v>32</v>
      </c>
      <c r="C94">
        <f>C92-C93</f>
        <v>11.409707260000001</v>
      </c>
      <c r="D94" s="9">
        <f t="shared" si="4"/>
        <v>0.79957067769453127</v>
      </c>
    </row>
    <row r="97" spans="2:13">
      <c r="B97" t="s">
        <v>29</v>
      </c>
    </row>
    <row r="98" spans="2:13">
      <c r="B98" t="s">
        <v>30</v>
      </c>
      <c r="C98" s="9">
        <v>0.14101281924782089</v>
      </c>
    </row>
    <row r="99" spans="2:13">
      <c r="B99" t="s">
        <v>31</v>
      </c>
      <c r="C99" s="9">
        <v>5.9412130183817684E-2</v>
      </c>
    </row>
    <row r="100" spans="2:13">
      <c r="B100" t="s">
        <v>32</v>
      </c>
      <c r="C100" s="9">
        <v>0.79957067769453127</v>
      </c>
    </row>
    <row r="103" spans="2:13">
      <c r="B103" t="s">
        <v>29</v>
      </c>
      <c r="C103">
        <v>0.30505405882352937</v>
      </c>
      <c r="K103" t="s">
        <v>29</v>
      </c>
      <c r="L103">
        <v>0.44795023529411765</v>
      </c>
    </row>
    <row r="104" spans="2:13">
      <c r="B104" t="s">
        <v>30</v>
      </c>
      <c r="C104">
        <v>1.5091523529411757E-2</v>
      </c>
      <c r="K104" t="s">
        <v>30</v>
      </c>
      <c r="L104">
        <v>3.9303435294117638E-2</v>
      </c>
      <c r="M104" s="9">
        <f>L104/$L$103</f>
        <v>8.7740628751565602E-2</v>
      </c>
    </row>
    <row r="105" spans="2:13">
      <c r="B105" t="s">
        <v>36</v>
      </c>
      <c r="C105">
        <f>C103-C104-C106</f>
        <v>4.9558145294117645E-2</v>
      </c>
      <c r="K105" t="s">
        <v>36</v>
      </c>
      <c r="L105">
        <f>L103-L104-L106</f>
        <v>0.11744609411764712</v>
      </c>
      <c r="M105" s="9">
        <f t="shared" ref="M105:M108" si="5">L105/$L$103</f>
        <v>0.26218558416546811</v>
      </c>
    </row>
    <row r="106" spans="2:13">
      <c r="B106" s="10" t="s">
        <v>33</v>
      </c>
      <c r="C106" s="10">
        <v>0.24040439</v>
      </c>
      <c r="K106" s="10" t="s">
        <v>33</v>
      </c>
      <c r="L106">
        <v>0.29120070588235292</v>
      </c>
      <c r="M106" s="9">
        <f t="shared" si="5"/>
        <v>0.65007378708296637</v>
      </c>
    </row>
    <row r="107" spans="2:13">
      <c r="B107" s="10" t="s">
        <v>31</v>
      </c>
      <c r="C107" s="10">
        <v>7.8753400000000001E-2</v>
      </c>
      <c r="K107" s="10" t="s">
        <v>31</v>
      </c>
      <c r="L107">
        <v>0.13012901960784312</v>
      </c>
      <c r="M107" s="9">
        <f t="shared" si="5"/>
        <v>0.290498830796243</v>
      </c>
    </row>
    <row r="108" spans="2:13">
      <c r="B108" s="10" t="s">
        <v>32</v>
      </c>
      <c r="C108" s="10">
        <f>C106-C107</f>
        <v>0.16165098999999999</v>
      </c>
      <c r="K108" s="10" t="s">
        <v>32</v>
      </c>
      <c r="L108">
        <f>L106-L107</f>
        <v>0.1610716862745098</v>
      </c>
      <c r="M108" s="9">
        <f t="shared" si="5"/>
        <v>0.35957495628672337</v>
      </c>
    </row>
    <row r="111" spans="2:13">
      <c r="B111" t="s">
        <v>30</v>
      </c>
      <c r="C111" s="9">
        <v>4.9471636560463036E-2</v>
      </c>
      <c r="D111" s="9"/>
      <c r="K111" t="s">
        <v>30</v>
      </c>
      <c r="L111" s="9">
        <v>8.7740628751565602E-2</v>
      </c>
    </row>
    <row r="112" spans="2:13">
      <c r="B112" t="s">
        <v>35</v>
      </c>
      <c r="C112" s="9">
        <v>0.16245692807774284</v>
      </c>
      <c r="D112" s="9"/>
      <c r="K112" t="s">
        <v>36</v>
      </c>
      <c r="L112" s="9">
        <v>0.26218558416546811</v>
      </c>
    </row>
    <row r="113" spans="2:12">
      <c r="B113" t="s">
        <v>31</v>
      </c>
      <c r="C113" s="9">
        <v>0.25816211167201036</v>
      </c>
      <c r="D113" s="9"/>
      <c r="K113" s="10" t="s">
        <v>31</v>
      </c>
      <c r="L113" s="9">
        <v>0.290498830796243</v>
      </c>
    </row>
    <row r="114" spans="2:12">
      <c r="B114" t="s">
        <v>32</v>
      </c>
      <c r="C114" s="9">
        <v>0.52990932368978383</v>
      </c>
      <c r="D114" s="9"/>
      <c r="K114" s="10" t="s">
        <v>32</v>
      </c>
      <c r="L114" s="9">
        <v>0.35957495628672337</v>
      </c>
    </row>
  </sheetData>
  <mergeCells count="5">
    <mergeCell ref="B2:B3"/>
    <mergeCell ref="C2:D2"/>
    <mergeCell ref="E2:F2"/>
    <mergeCell ref="B82:E82"/>
    <mergeCell ref="B74:E7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DA95-DF76-D54E-8B6D-9940125746EB}">
  <dimension ref="A2:I94"/>
  <sheetViews>
    <sheetView tabSelected="1" topLeftCell="A34" zoomScale="125" workbookViewId="0">
      <selection activeCell="H42" sqref="H42"/>
    </sheetView>
  </sheetViews>
  <sheetFormatPr baseColWidth="10" defaultRowHeight="16"/>
  <cols>
    <col min="4" max="4" width="12" bestFit="1" customWidth="1"/>
  </cols>
  <sheetData>
    <row r="2" spans="2:7">
      <c r="B2" s="11" t="s">
        <v>0</v>
      </c>
      <c r="C2" s="11" t="s">
        <v>1</v>
      </c>
      <c r="D2" s="11"/>
      <c r="E2" s="11" t="s">
        <v>2</v>
      </c>
      <c r="F2" s="11"/>
    </row>
    <row r="3" spans="2:7">
      <c r="B3" s="11"/>
      <c r="C3" t="s">
        <v>3</v>
      </c>
      <c r="D3" t="s">
        <v>4</v>
      </c>
      <c r="E3" t="s">
        <v>3</v>
      </c>
      <c r="F3" t="s">
        <v>4</v>
      </c>
    </row>
    <row r="4" spans="2:7">
      <c r="B4">
        <v>1.9988245098039212</v>
      </c>
      <c r="C4">
        <v>6.324442941176471E-2</v>
      </c>
      <c r="D4">
        <f>B4/C4</f>
        <v>31.604752045278165</v>
      </c>
      <c r="E4">
        <v>0.20620764705882347</v>
      </c>
      <c r="F4">
        <f>B4/E4</f>
        <v>9.6932608383515966</v>
      </c>
      <c r="G4">
        <f>F4/D4</f>
        <v>0.30670263840275236</v>
      </c>
    </row>
    <row r="5" spans="2:7">
      <c r="B5">
        <v>9.1672611764705856</v>
      </c>
      <c r="C5">
        <v>0.26070811960784313</v>
      </c>
      <c r="D5">
        <f>B5/C5</f>
        <v>35.162929295259275</v>
      </c>
      <c r="E5">
        <v>0.55957542156862727</v>
      </c>
      <c r="F5">
        <f>B5/E5</f>
        <v>16.382530081061283</v>
      </c>
      <c r="G5">
        <f>F5/D5</f>
        <v>0.46590345029274916</v>
      </c>
    </row>
    <row r="8" spans="2:7" ht="17" thickBot="1"/>
    <row r="9" spans="2:7" ht="32" thickTop="1" thickBot="1">
      <c r="B9" s="6" t="s">
        <v>14</v>
      </c>
      <c r="C9" s="6" t="s">
        <v>15</v>
      </c>
      <c r="D9" s="6" t="s">
        <v>16</v>
      </c>
      <c r="E9" s="6" t="s">
        <v>18</v>
      </c>
      <c r="F9" s="6" t="s">
        <v>17</v>
      </c>
    </row>
    <row r="10" spans="2:7">
      <c r="B10" s="1" t="s">
        <v>38</v>
      </c>
      <c r="C10" s="2">
        <v>108396</v>
      </c>
      <c r="D10" s="2">
        <v>1529446</v>
      </c>
      <c r="E10">
        <f>D10*25</f>
        <v>38236150</v>
      </c>
      <c r="F10">
        <f>E10*8/1024/1024</f>
        <v>291.71867370605469</v>
      </c>
    </row>
    <row r="11" spans="2:7">
      <c r="B11" s="3" t="s">
        <v>37</v>
      </c>
      <c r="C11" s="4">
        <v>1220883</v>
      </c>
      <c r="D11" s="4">
        <v>11766653</v>
      </c>
      <c r="E11">
        <f>D11*25</f>
        <v>294166325</v>
      </c>
      <c r="F11">
        <f t="shared" ref="F11" si="0">E11*8/1024/1024</f>
        <v>2244.3109512329102</v>
      </c>
    </row>
    <row r="12" spans="2:7">
      <c r="B12" s="3"/>
      <c r="C12" s="4"/>
      <c r="D12" s="4"/>
    </row>
    <row r="13" spans="2:7" ht="17" thickBot="1">
      <c r="B13" s="5"/>
      <c r="C13" s="5"/>
      <c r="D13" s="5"/>
      <c r="E13" s="5"/>
      <c r="F13" s="5"/>
    </row>
    <row r="14" spans="2:7" ht="17" thickTop="1"/>
    <row r="16" spans="2:7">
      <c r="B16" t="s">
        <v>39</v>
      </c>
      <c r="C16" t="s">
        <v>40</v>
      </c>
      <c r="D16" t="s">
        <v>41</v>
      </c>
      <c r="E16" t="s">
        <v>42</v>
      </c>
      <c r="F16" t="s">
        <v>36</v>
      </c>
      <c r="G16" t="s">
        <v>43</v>
      </c>
    </row>
    <row r="17" spans="2:9">
      <c r="B17">
        <v>9.1672611764705856</v>
      </c>
      <c r="C17">
        <v>4.4299029411764703</v>
      </c>
      <c r="D17">
        <v>4.7372931372549019</v>
      </c>
      <c r="E17">
        <v>2.5630937254901958</v>
      </c>
      <c r="G17">
        <f>D17-E17</f>
        <v>2.1741994117647061</v>
      </c>
    </row>
    <row r="18" spans="2:9">
      <c r="B18">
        <v>0.26070811960784313</v>
      </c>
      <c r="C18">
        <v>3.1479316549019601E-2</v>
      </c>
      <c r="D18">
        <v>0.18451706156862752</v>
      </c>
      <c r="E18">
        <v>0.1042005780392157</v>
      </c>
      <c r="F18">
        <f>B18-C18-D18</f>
        <v>4.4711741490196022E-2</v>
      </c>
      <c r="G18">
        <f t="shared" ref="G18:G19" si="1">D18-E18</f>
        <v>8.0316483529411814E-2</v>
      </c>
    </row>
    <row r="19" spans="2:9">
      <c r="B19">
        <v>0.55957542156862727</v>
      </c>
      <c r="C19">
        <v>0.19986381490196076</v>
      </c>
      <c r="D19">
        <v>0.23333779803921564</v>
      </c>
      <c r="E19">
        <v>0.16105950470588234</v>
      </c>
      <c r="F19">
        <f>B19-C19-D19</f>
        <v>0.12637380862745087</v>
      </c>
      <c r="G19">
        <f t="shared" si="1"/>
        <v>7.2278293333333299E-2</v>
      </c>
    </row>
    <row r="23" spans="2:9">
      <c r="B23" t="s">
        <v>40</v>
      </c>
      <c r="C23">
        <v>4.4299029411764703</v>
      </c>
      <c r="D23">
        <f>C23/$B$17</f>
        <v>0.48323079880680264</v>
      </c>
    </row>
    <row r="24" spans="2:9">
      <c r="B24" t="s">
        <v>42</v>
      </c>
      <c r="C24">
        <v>2.5630937254901958</v>
      </c>
      <c r="D24">
        <f t="shared" ref="D24:D25" si="2">C24/$B$17</f>
        <v>0.27959209148189579</v>
      </c>
    </row>
    <row r="25" spans="2:9">
      <c r="B25" t="s">
        <v>43</v>
      </c>
      <c r="C25">
        <v>2.1741994117647061</v>
      </c>
      <c r="D25">
        <f t="shared" si="2"/>
        <v>0.23717000856757278</v>
      </c>
    </row>
    <row r="27" spans="2:9">
      <c r="B27" t="s">
        <v>40</v>
      </c>
      <c r="C27">
        <v>3.1479316549019601E-2</v>
      </c>
      <c r="D27">
        <f>C27/$B$18</f>
        <v>0.12074543975220547</v>
      </c>
      <c r="E27" t="s">
        <v>40</v>
      </c>
      <c r="F27">
        <v>0.19986381490196076</v>
      </c>
      <c r="G27">
        <f>F27/$B$19</f>
        <v>0.35717046746208658</v>
      </c>
    </row>
    <row r="28" spans="2:9">
      <c r="B28" t="s">
        <v>36</v>
      </c>
      <c r="C28">
        <v>4.4711741490196022E-2</v>
      </c>
      <c r="D28">
        <f t="shared" ref="D28:D30" si="3">C28/$B$18</f>
        <v>0.17150114678994799</v>
      </c>
      <c r="E28" t="s">
        <v>36</v>
      </c>
      <c r="F28">
        <v>0.12637380862745087</v>
      </c>
      <c r="G28">
        <f t="shared" ref="G28:G30" si="4">F28/$B$19</f>
        <v>0.22583874086748496</v>
      </c>
    </row>
    <row r="29" spans="2:9">
      <c r="B29" t="s">
        <v>42</v>
      </c>
      <c r="C29">
        <v>0.1042005780392157</v>
      </c>
      <c r="D29">
        <f t="shared" si="3"/>
        <v>0.39968290284151525</v>
      </c>
      <c r="E29" t="s">
        <v>42</v>
      </c>
      <c r="F29">
        <v>0.16105950470588234</v>
      </c>
      <c r="G29">
        <f t="shared" si="4"/>
        <v>0.28782447995016119</v>
      </c>
    </row>
    <row r="30" spans="2:9">
      <c r="B30" t="s">
        <v>43</v>
      </c>
      <c r="C30">
        <v>8.0316483529411814E-2</v>
      </c>
      <c r="D30">
        <f t="shared" si="3"/>
        <v>0.30807051061633134</v>
      </c>
      <c r="E30" t="s">
        <v>43</v>
      </c>
      <c r="F30">
        <v>7.2278293333333299E-2</v>
      </c>
      <c r="G30">
        <f t="shared" si="4"/>
        <v>0.1291663117202673</v>
      </c>
    </row>
    <row r="32" spans="2:9">
      <c r="B32" t="s">
        <v>40</v>
      </c>
      <c r="C32" s="9">
        <v>0.48323079880680264</v>
      </c>
      <c r="E32" t="s">
        <v>40</v>
      </c>
      <c r="F32" s="9">
        <v>0.12074543975220547</v>
      </c>
      <c r="H32" t="s">
        <v>40</v>
      </c>
      <c r="I32" s="9">
        <v>0.35717046746208658</v>
      </c>
    </row>
    <row r="33" spans="1:9">
      <c r="B33" t="s">
        <v>42</v>
      </c>
      <c r="C33" s="9">
        <v>0.27959209148189579</v>
      </c>
      <c r="E33" t="s">
        <v>36</v>
      </c>
      <c r="F33" s="9">
        <v>0.17150114678994799</v>
      </c>
      <c r="H33" t="s">
        <v>36</v>
      </c>
      <c r="I33" s="9">
        <v>0.22583874086748496</v>
      </c>
    </row>
    <row r="34" spans="1:9">
      <c r="B34" t="s">
        <v>43</v>
      </c>
      <c r="C34" s="9">
        <v>0.23717000856757278</v>
      </c>
      <c r="E34" t="s">
        <v>42</v>
      </c>
      <c r="F34" s="9">
        <v>0.39968290284151525</v>
      </c>
      <c r="H34" t="s">
        <v>42</v>
      </c>
      <c r="I34" s="9">
        <v>0.28782447995016119</v>
      </c>
    </row>
    <row r="35" spans="1:9">
      <c r="E35" t="s">
        <v>43</v>
      </c>
      <c r="F35" s="9">
        <v>0.307070510616331</v>
      </c>
      <c r="H35" t="s">
        <v>43</v>
      </c>
      <c r="I35" s="9">
        <v>0.12916631172026699</v>
      </c>
    </row>
    <row r="37" spans="1:9">
      <c r="A37" t="s">
        <v>44</v>
      </c>
      <c r="B37" t="s">
        <v>0</v>
      </c>
      <c r="C37" t="s">
        <v>45</v>
      </c>
      <c r="D37" t="s">
        <v>46</v>
      </c>
    </row>
    <row r="38" spans="1:9">
      <c r="B38">
        <v>3.8519454901960777E-4</v>
      </c>
      <c r="C38">
        <v>1.8397034490196078E-2</v>
      </c>
      <c r="D38">
        <v>2.4916412823529415E-3</v>
      </c>
    </row>
    <row r="39" spans="1:9">
      <c r="B39">
        <v>6.0226651372549048E-5</v>
      </c>
      <c r="C39">
        <v>5.2378614509803935E-5</v>
      </c>
      <c r="D39">
        <v>4.8143287058823546E-5</v>
      </c>
    </row>
    <row r="43" spans="1:9">
      <c r="E43" t="s">
        <v>0</v>
      </c>
      <c r="F43" t="s">
        <v>47</v>
      </c>
      <c r="G43" t="s">
        <v>48</v>
      </c>
    </row>
    <row r="44" spans="1:9">
      <c r="E44" s="8">
        <v>3</v>
      </c>
      <c r="F44">
        <v>7</v>
      </c>
      <c r="G44">
        <v>6</v>
      </c>
    </row>
    <row r="45" spans="1:9">
      <c r="E45" s="8">
        <v>3</v>
      </c>
      <c r="F45">
        <v>7</v>
      </c>
      <c r="G45">
        <v>6</v>
      </c>
    </row>
    <row r="46" spans="1:9">
      <c r="E46" s="8">
        <v>3</v>
      </c>
      <c r="F46">
        <v>8</v>
      </c>
      <c r="G46">
        <v>6</v>
      </c>
    </row>
    <row r="47" spans="1:9">
      <c r="E47" s="8">
        <v>3</v>
      </c>
      <c r="F47">
        <v>8</v>
      </c>
      <c r="G47">
        <v>6</v>
      </c>
    </row>
    <row r="48" spans="1:9">
      <c r="E48" s="8">
        <v>4</v>
      </c>
      <c r="F48">
        <v>8</v>
      </c>
      <c r="G48">
        <v>5</v>
      </c>
    </row>
    <row r="49" spans="5:7">
      <c r="E49" s="8">
        <v>4</v>
      </c>
      <c r="F49">
        <v>8</v>
      </c>
      <c r="G49">
        <v>5</v>
      </c>
    </row>
    <row r="50" spans="5:7">
      <c r="E50" s="8">
        <v>4</v>
      </c>
      <c r="F50">
        <v>8</v>
      </c>
      <c r="G50">
        <v>5</v>
      </c>
    </row>
    <row r="51" spans="5:7">
      <c r="E51" s="8">
        <v>4</v>
      </c>
      <c r="F51">
        <v>8</v>
      </c>
      <c r="G51">
        <v>5</v>
      </c>
    </row>
    <row r="52" spans="5:7">
      <c r="E52" s="8">
        <v>4</v>
      </c>
      <c r="F52">
        <v>8</v>
      </c>
      <c r="G52">
        <v>5</v>
      </c>
    </row>
    <row r="53" spans="5:7">
      <c r="E53" s="8">
        <v>4</v>
      </c>
      <c r="F53">
        <v>8</v>
      </c>
      <c r="G53">
        <v>5</v>
      </c>
    </row>
    <row r="54" spans="5:7">
      <c r="E54" s="8">
        <v>4</v>
      </c>
      <c r="F54">
        <v>7</v>
      </c>
      <c r="G54">
        <v>5</v>
      </c>
    </row>
    <row r="55" spans="5:7">
      <c r="E55" s="8">
        <v>4</v>
      </c>
      <c r="F55">
        <v>7</v>
      </c>
      <c r="G55">
        <v>5</v>
      </c>
    </row>
    <row r="56" spans="5:7">
      <c r="E56" s="8">
        <v>4</v>
      </c>
      <c r="F56">
        <v>7</v>
      </c>
      <c r="G56">
        <v>5</v>
      </c>
    </row>
    <row r="57" spans="5:7">
      <c r="E57" s="8">
        <v>4</v>
      </c>
      <c r="F57">
        <v>7</v>
      </c>
      <c r="G57">
        <v>6</v>
      </c>
    </row>
    <row r="58" spans="5:7">
      <c r="E58" s="8">
        <v>4</v>
      </c>
      <c r="F58">
        <v>7</v>
      </c>
      <c r="G58">
        <v>6</v>
      </c>
    </row>
    <row r="59" spans="5:7">
      <c r="E59" s="8">
        <v>4</v>
      </c>
      <c r="F59">
        <v>7</v>
      </c>
      <c r="G59">
        <v>6</v>
      </c>
    </row>
    <row r="60" spans="5:7">
      <c r="E60" s="8">
        <v>4</v>
      </c>
      <c r="F60">
        <v>7</v>
      </c>
      <c r="G60">
        <v>6</v>
      </c>
    </row>
    <row r="61" spans="5:7">
      <c r="E61" s="8">
        <v>4</v>
      </c>
      <c r="F61">
        <v>7</v>
      </c>
      <c r="G61">
        <v>6</v>
      </c>
    </row>
    <row r="62" spans="5:7">
      <c r="E62" s="8">
        <v>4</v>
      </c>
      <c r="F62">
        <v>7</v>
      </c>
      <c r="G62">
        <v>6</v>
      </c>
    </row>
    <row r="63" spans="5:7">
      <c r="E63" s="8">
        <v>4</v>
      </c>
      <c r="F63">
        <v>7</v>
      </c>
      <c r="G63">
        <v>6</v>
      </c>
    </row>
    <row r="64" spans="5:7">
      <c r="E64" s="8">
        <v>4</v>
      </c>
      <c r="F64">
        <v>7</v>
      </c>
      <c r="G64">
        <v>6</v>
      </c>
    </row>
    <row r="65" spans="5:7">
      <c r="E65" s="8">
        <v>4</v>
      </c>
      <c r="F65">
        <v>7</v>
      </c>
      <c r="G65">
        <v>6</v>
      </c>
    </row>
    <row r="66" spans="5:7">
      <c r="E66" s="8">
        <v>4</v>
      </c>
      <c r="F66">
        <v>7</v>
      </c>
      <c r="G66">
        <v>6</v>
      </c>
    </row>
    <row r="67" spans="5:7">
      <c r="E67" s="8">
        <v>4</v>
      </c>
      <c r="F67">
        <v>7</v>
      </c>
      <c r="G67">
        <v>6</v>
      </c>
    </row>
    <row r="68" spans="5:7">
      <c r="E68" s="8">
        <v>4</v>
      </c>
      <c r="F68">
        <v>7</v>
      </c>
      <c r="G68">
        <v>6</v>
      </c>
    </row>
    <row r="69" spans="5:7">
      <c r="E69" s="8">
        <v>4</v>
      </c>
      <c r="F69">
        <v>7</v>
      </c>
      <c r="G69">
        <v>6</v>
      </c>
    </row>
    <row r="70" spans="5:7">
      <c r="E70" s="8">
        <v>4</v>
      </c>
      <c r="F70">
        <v>7</v>
      </c>
      <c r="G70">
        <v>6</v>
      </c>
    </row>
    <row r="71" spans="5:7">
      <c r="E71" s="8">
        <v>4</v>
      </c>
      <c r="F71">
        <v>7</v>
      </c>
      <c r="G71">
        <v>7</v>
      </c>
    </row>
    <row r="72" spans="5:7">
      <c r="E72" s="8">
        <v>4</v>
      </c>
      <c r="F72">
        <v>7</v>
      </c>
      <c r="G72">
        <v>7</v>
      </c>
    </row>
    <row r="73" spans="5:7">
      <c r="E73" s="8">
        <v>4</v>
      </c>
      <c r="F73">
        <v>7</v>
      </c>
      <c r="G73">
        <v>7</v>
      </c>
    </row>
    <row r="74" spans="5:7">
      <c r="E74" s="8">
        <v>4</v>
      </c>
      <c r="F74">
        <v>7</v>
      </c>
      <c r="G74">
        <v>7</v>
      </c>
    </row>
    <row r="75" spans="5:7">
      <c r="E75" s="8">
        <v>4</v>
      </c>
      <c r="F75">
        <v>7</v>
      </c>
      <c r="G75">
        <v>7</v>
      </c>
    </row>
    <row r="76" spans="5:7">
      <c r="E76" s="8">
        <v>4</v>
      </c>
      <c r="F76">
        <v>7</v>
      </c>
      <c r="G76">
        <v>7</v>
      </c>
    </row>
    <row r="77" spans="5:7">
      <c r="E77" s="8">
        <v>4</v>
      </c>
      <c r="F77">
        <v>7</v>
      </c>
      <c r="G77">
        <v>7</v>
      </c>
    </row>
    <row r="78" spans="5:7">
      <c r="E78" s="8">
        <v>4</v>
      </c>
      <c r="F78">
        <v>7</v>
      </c>
      <c r="G78">
        <v>7</v>
      </c>
    </row>
    <row r="79" spans="5:7">
      <c r="E79" s="8">
        <v>4</v>
      </c>
      <c r="F79">
        <v>7</v>
      </c>
      <c r="G79">
        <v>7</v>
      </c>
    </row>
    <row r="80" spans="5:7">
      <c r="E80" s="8">
        <v>4</v>
      </c>
      <c r="F80">
        <v>7</v>
      </c>
      <c r="G80">
        <v>7</v>
      </c>
    </row>
    <row r="81" spans="5:7">
      <c r="E81" s="8">
        <v>4</v>
      </c>
      <c r="F81">
        <v>7</v>
      </c>
      <c r="G81">
        <v>7</v>
      </c>
    </row>
    <row r="82" spans="5:7">
      <c r="E82" s="8">
        <v>4</v>
      </c>
      <c r="F82">
        <v>7</v>
      </c>
      <c r="G82">
        <v>7</v>
      </c>
    </row>
    <row r="83" spans="5:7">
      <c r="E83" s="8">
        <v>4</v>
      </c>
      <c r="F83">
        <v>7</v>
      </c>
      <c r="G83">
        <v>7</v>
      </c>
    </row>
    <row r="84" spans="5:7">
      <c r="E84" s="8">
        <v>4</v>
      </c>
      <c r="F84">
        <v>7</v>
      </c>
      <c r="G84">
        <v>7</v>
      </c>
    </row>
    <row r="85" spans="5:7">
      <c r="E85" s="8">
        <v>4</v>
      </c>
      <c r="F85">
        <v>7</v>
      </c>
      <c r="G85">
        <v>7</v>
      </c>
    </row>
    <row r="86" spans="5:7">
      <c r="E86" s="8">
        <v>4</v>
      </c>
      <c r="F86">
        <v>7</v>
      </c>
      <c r="G86">
        <v>7</v>
      </c>
    </row>
    <row r="87" spans="5:7">
      <c r="E87" s="8">
        <v>4</v>
      </c>
      <c r="F87">
        <v>7</v>
      </c>
      <c r="G87">
        <v>7</v>
      </c>
    </row>
    <row r="88" spans="5:7">
      <c r="E88" s="8">
        <v>4</v>
      </c>
      <c r="F88">
        <v>7</v>
      </c>
      <c r="G88">
        <v>7</v>
      </c>
    </row>
    <row r="89" spans="5:7">
      <c r="E89" s="8">
        <v>4</v>
      </c>
      <c r="F89">
        <v>7</v>
      </c>
      <c r="G89">
        <v>7</v>
      </c>
    </row>
    <row r="90" spans="5:7">
      <c r="E90" s="8">
        <v>4</v>
      </c>
      <c r="F90">
        <v>7</v>
      </c>
      <c r="G90">
        <v>7</v>
      </c>
    </row>
    <row r="91" spans="5:7">
      <c r="E91" s="8">
        <v>4</v>
      </c>
      <c r="F91">
        <v>7</v>
      </c>
      <c r="G91">
        <v>7</v>
      </c>
    </row>
    <row r="92" spans="5:7">
      <c r="E92" s="8">
        <v>4</v>
      </c>
      <c r="F92">
        <v>7</v>
      </c>
      <c r="G92">
        <v>7</v>
      </c>
    </row>
    <row r="93" spans="5:7">
      <c r="E93" s="8">
        <v>4</v>
      </c>
      <c r="F93">
        <v>7</v>
      </c>
      <c r="G93">
        <v>7</v>
      </c>
    </row>
    <row r="94" spans="5:7">
      <c r="E94" s="8">
        <v>4</v>
      </c>
      <c r="F94">
        <v>7</v>
      </c>
      <c r="G94">
        <v>7</v>
      </c>
    </row>
  </sheetData>
  <mergeCells count="3">
    <mergeCell ref="B2:B3"/>
    <mergeCell ref="C2:D2"/>
    <mergeCell ref="E2:F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turb_flat_plate</vt:lpstr>
      <vt:lpstr>Onera M6 &amp;&amp; 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2020-02-24T14:25:13Z</dcterms:created>
  <dcterms:modified xsi:type="dcterms:W3CDTF">2020-02-26T13:31:25Z</dcterms:modified>
</cp:coreProperties>
</file>