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HEA\FeelEntopIA Ft. HERawS\"/>
    </mc:Choice>
  </mc:AlternateContent>
  <xr:revisionPtr revIDLastSave="0" documentId="13_ncr:1_{BD1E039E-3683-4F6E-9409-879D184C99CB}" xr6:coauthVersionLast="47" xr6:coauthVersionMax="47" xr10:uidLastSave="{00000000-0000-0000-0000-000000000000}"/>
  <bookViews>
    <workbookView xWindow="-108" yWindow="-108" windowWidth="23256" windowHeight="12576" xr2:uid="{E72CF208-31C4-4186-A2C1-C2390C085A6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1" l="1"/>
  <c r="N31" i="1"/>
  <c r="O31" i="1"/>
  <c r="M31" i="1"/>
  <c r="O27" i="1"/>
  <c r="N27" i="1"/>
  <c r="M27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<sst xmlns="http://schemas.openxmlformats.org/spreadsheetml/2006/main" count="57" uniqueCount="57">
  <si>
    <t xml:space="preserve">Elements </t>
  </si>
  <si>
    <t>Z</t>
  </si>
  <si>
    <t>Molar Mass (g/mol)</t>
  </si>
  <si>
    <t>CO2 footprint min (CO2/kg)</t>
  </si>
  <si>
    <t>CO2 footprint max (CO2/kg)</t>
  </si>
  <si>
    <t>Energy footprint min (MJ/kg)</t>
  </si>
  <si>
    <t>Energy footprint max (MJ/kg)</t>
  </si>
  <si>
    <t>CO2 footprint min (CO2/mol)</t>
  </si>
  <si>
    <t>CO2 footprint max (CO2/mol)</t>
  </si>
  <si>
    <t>Energy footprint min (MJ/mol)</t>
  </si>
  <si>
    <t>Energy footprint max (MJ/mol)</t>
  </si>
  <si>
    <t>HHI</t>
  </si>
  <si>
    <t>ESG Score</t>
  </si>
  <si>
    <t>Supply risk</t>
  </si>
  <si>
    <t>World production (tons per year)</t>
  </si>
  <si>
    <t>World reserve (tons)</t>
  </si>
  <si>
    <t>Nb</t>
  </si>
  <si>
    <t>Ta</t>
  </si>
  <si>
    <t>V</t>
  </si>
  <si>
    <t>Mo</t>
  </si>
  <si>
    <t>W</t>
  </si>
  <si>
    <t>Cr</t>
  </si>
  <si>
    <t>Bi</t>
  </si>
  <si>
    <t>Sb</t>
  </si>
  <si>
    <t>As</t>
  </si>
  <si>
    <t>Ir</t>
  </si>
  <si>
    <t>Rh</t>
  </si>
  <si>
    <t>Ni</t>
  </si>
  <si>
    <t>Pt</t>
  </si>
  <si>
    <t>Pd</t>
  </si>
  <si>
    <t>Au</t>
  </si>
  <si>
    <t>Ag</t>
  </si>
  <si>
    <t>Cu</t>
  </si>
  <si>
    <t>In</t>
  </si>
  <si>
    <t>Al</t>
  </si>
  <si>
    <t>Ga</t>
  </si>
  <si>
    <t>Pb</t>
  </si>
  <si>
    <t>Y</t>
  </si>
  <si>
    <t>Sc</t>
  </si>
  <si>
    <t>Zr</t>
  </si>
  <si>
    <t>Hf</t>
  </si>
  <si>
    <t>Ti</t>
  </si>
  <si>
    <t>Re</t>
  </si>
  <si>
    <t>Mn</t>
  </si>
  <si>
    <t>Os</t>
  </si>
  <si>
    <t>Ru</t>
  </si>
  <si>
    <t>Co</t>
  </si>
  <si>
    <t>Mg</t>
  </si>
  <si>
    <t>Hg</t>
  </si>
  <si>
    <t>Cd</t>
  </si>
  <si>
    <t>Zn</t>
  </si>
  <si>
    <t>Sn</t>
  </si>
  <si>
    <t>Ge</t>
  </si>
  <si>
    <t>Si</t>
  </si>
  <si>
    <t>Te</t>
  </si>
  <si>
    <t>Fe</t>
  </si>
  <si>
    <t>Companionality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</si>
</sst>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77AB-0F5B-431C-86DC-44F7D193889F}">
  <dimension ref="A1:Q41"/>
  <sheetViews>
    <sheetView tabSelected="1" workbookViewId="0">
      <selection activeCell="D2" sqref="D2"/>
    </sheetView>
  </sheetViews>
  <sheetFormatPr baseColWidth="10" defaultColWidth="11.44140625" defaultRowHeight="15" customHeight="1" x14ac:dyDescent="0.3"/>
  <cols>
    <col min="3" max="3" width="18.5546875" bestFit="1" customWidth="1"/>
    <col min="4" max="4" width="17.109375" bestFit="1" customWidth="1"/>
    <col min="5" max="5" width="25.6640625" bestFit="1" customWidth="1"/>
    <col min="6" max="6" width="24.5546875" customWidth="1"/>
    <col min="7" max="7" width="25.6640625" customWidth="1"/>
    <col min="8" max="11" width="26" customWidth="1"/>
    <col min="12" max="12" width="28.5546875" bestFit="1" customWidth="1"/>
    <col min="13" max="13" width="11.44140625" bestFit="1" customWidth="1"/>
    <col min="17" max="17" width="19.44140625" bestFit="1" customWidth="1"/>
    <col min="19" max="19" width="28.5546875" bestFit="1" customWidth="1"/>
    <col min="20" max="20" width="18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56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>
        <v>41</v>
      </c>
      <c r="C2">
        <v>92.906000000000006</v>
      </c>
      <c r="D2">
        <v>2</v>
      </c>
      <c r="E2">
        <v>117</v>
      </c>
      <c r="F2">
        <v>129</v>
      </c>
      <c r="G2">
        <v>1760</v>
      </c>
      <c r="H2">
        <v>1940</v>
      </c>
      <c r="I2">
        <f>E2*(1/1000)*$C2</f>
        <v>10.870002000000001</v>
      </c>
      <c r="J2">
        <f>F2*(1/1000)*$C2</f>
        <v>11.984874000000001</v>
      </c>
      <c r="K2">
        <f>G2*(1/1000)*$C2</f>
        <v>163.51456000000002</v>
      </c>
      <c r="L2">
        <f>H2*(1/1000)*$C2</f>
        <v>180.23764</v>
      </c>
      <c r="M2" s="1">
        <v>0.81562796400000004</v>
      </c>
      <c r="N2" s="1">
        <v>3.096719443</v>
      </c>
      <c r="O2" s="1">
        <v>2.631190578</v>
      </c>
      <c r="P2" s="2">
        <v>79000</v>
      </c>
      <c r="Q2">
        <v>17000000</v>
      </c>
    </row>
    <row r="3" spans="1:17" x14ac:dyDescent="0.3">
      <c r="A3" t="s">
        <v>17</v>
      </c>
      <c r="B3">
        <v>73</v>
      </c>
      <c r="C3">
        <v>180.95</v>
      </c>
      <c r="D3">
        <v>28</v>
      </c>
      <c r="E3">
        <v>270</v>
      </c>
      <c r="F3">
        <v>298</v>
      </c>
      <c r="G3">
        <v>4100</v>
      </c>
      <c r="H3">
        <v>4520</v>
      </c>
      <c r="I3">
        <f t="shared" ref="I3:I40" si="0">E3*(1/1000)*$C3</f>
        <v>48.856499999999997</v>
      </c>
      <c r="J3">
        <f t="shared" ref="J3:L41" si="1">F3*(1/1000)*$C3</f>
        <v>53.923099999999991</v>
      </c>
      <c r="K3">
        <f t="shared" si="1"/>
        <v>741.89499999999987</v>
      </c>
      <c r="L3">
        <f t="shared" si="1"/>
        <v>817.89400000000001</v>
      </c>
      <c r="M3" s="1">
        <v>0.25666299999999997</v>
      </c>
      <c r="N3" s="1">
        <v>1.965025</v>
      </c>
      <c r="O3" s="1">
        <v>0.24180617800000001</v>
      </c>
      <c r="P3" s="2">
        <v>2000</v>
      </c>
      <c r="Q3" s="2">
        <v>180000</v>
      </c>
    </row>
    <row r="4" spans="1:17" x14ac:dyDescent="0.3">
      <c r="A4" t="s">
        <v>18</v>
      </c>
      <c r="B4">
        <v>23</v>
      </c>
      <c r="C4">
        <v>50.941499999999998</v>
      </c>
      <c r="D4">
        <v>82</v>
      </c>
      <c r="E4">
        <v>230</v>
      </c>
      <c r="F4">
        <v>254</v>
      </c>
      <c r="G4">
        <v>3530</v>
      </c>
      <c r="H4">
        <v>3900</v>
      </c>
      <c r="I4">
        <f t="shared" si="0"/>
        <v>11.716545</v>
      </c>
      <c r="J4">
        <f t="shared" si="1"/>
        <v>12.939140999999999</v>
      </c>
      <c r="K4">
        <f t="shared" si="1"/>
        <v>179.82349500000001</v>
      </c>
      <c r="L4">
        <f t="shared" si="1"/>
        <v>198.67184999999998</v>
      </c>
      <c r="M4" s="1">
        <v>0.50741546599999998</v>
      </c>
      <c r="N4" s="1">
        <v>3.4726881719999998</v>
      </c>
      <c r="O4" s="1">
        <v>1.8257052979999999</v>
      </c>
      <c r="P4" s="2">
        <v>79400</v>
      </c>
      <c r="Q4" s="2">
        <v>63000000</v>
      </c>
    </row>
    <row r="5" spans="1:17" x14ac:dyDescent="0.3">
      <c r="A5" t="s">
        <v>19</v>
      </c>
      <c r="B5">
        <v>42</v>
      </c>
      <c r="C5">
        <v>95.96</v>
      </c>
      <c r="D5">
        <v>46</v>
      </c>
      <c r="E5">
        <v>16.100000000000001</v>
      </c>
      <c r="F5">
        <v>17.7</v>
      </c>
      <c r="G5">
        <v>145</v>
      </c>
      <c r="H5">
        <v>160</v>
      </c>
      <c r="I5">
        <f t="shared" si="0"/>
        <v>1.5449560000000002</v>
      </c>
      <c r="J5">
        <f t="shared" si="1"/>
        <v>1.6984919999999999</v>
      </c>
      <c r="K5">
        <f t="shared" si="1"/>
        <v>13.914199999999997</v>
      </c>
      <c r="L5">
        <f t="shared" si="1"/>
        <v>15.3536</v>
      </c>
      <c r="M5" s="1">
        <v>0.23672053300000001</v>
      </c>
      <c r="N5" s="1">
        <v>3.3499960359999998</v>
      </c>
      <c r="O5" s="1">
        <v>0.81547995100000004</v>
      </c>
      <c r="P5" s="2">
        <v>250000</v>
      </c>
      <c r="Q5" s="2">
        <v>16000000</v>
      </c>
    </row>
    <row r="6" spans="1:17" x14ac:dyDescent="0.3">
      <c r="A6" t="s">
        <v>20</v>
      </c>
      <c r="B6">
        <v>74</v>
      </c>
      <c r="C6">
        <v>183.84</v>
      </c>
      <c r="D6">
        <v>5</v>
      </c>
      <c r="E6">
        <v>36.200000000000003</v>
      </c>
      <c r="F6">
        <v>39.9</v>
      </c>
      <c r="G6">
        <v>550</v>
      </c>
      <c r="H6">
        <v>606</v>
      </c>
      <c r="I6">
        <f t="shared" si="0"/>
        <v>6.6550080000000005</v>
      </c>
      <c r="J6">
        <f t="shared" si="1"/>
        <v>7.335216</v>
      </c>
      <c r="K6">
        <f t="shared" si="1"/>
        <v>101.11200000000001</v>
      </c>
      <c r="L6">
        <f t="shared" si="1"/>
        <v>111.40703999999999</v>
      </c>
      <c r="M6" s="1">
        <v>0.717679395</v>
      </c>
      <c r="N6" s="1">
        <v>3.531212842</v>
      </c>
      <c r="O6" s="1">
        <v>2.6172080260000001</v>
      </c>
      <c r="P6" s="2">
        <v>84000</v>
      </c>
      <c r="Q6" s="2">
        <v>3700000</v>
      </c>
    </row>
    <row r="7" spans="1:17" x14ac:dyDescent="0.3">
      <c r="A7" t="s">
        <v>21</v>
      </c>
      <c r="B7">
        <v>24</v>
      </c>
      <c r="C7">
        <v>51.996099999999998</v>
      </c>
      <c r="D7">
        <v>2</v>
      </c>
      <c r="E7">
        <v>20.100000000000001</v>
      </c>
      <c r="F7">
        <v>22.2</v>
      </c>
      <c r="G7">
        <v>460</v>
      </c>
      <c r="H7">
        <v>508</v>
      </c>
      <c r="I7">
        <f t="shared" si="0"/>
        <v>1.04512161</v>
      </c>
      <c r="J7">
        <f t="shared" si="1"/>
        <v>1.15431342</v>
      </c>
      <c r="K7">
        <f t="shared" si="1"/>
        <v>23.918206000000001</v>
      </c>
      <c r="L7">
        <f t="shared" si="1"/>
        <v>26.414018800000001</v>
      </c>
      <c r="M7" s="1">
        <v>0.26299620699999998</v>
      </c>
      <c r="N7" s="1">
        <v>3.1756174330000002</v>
      </c>
      <c r="O7" s="1">
        <v>0.90843289199999999</v>
      </c>
      <c r="P7">
        <v>41000000</v>
      </c>
      <c r="Q7">
        <v>570000000</v>
      </c>
    </row>
    <row r="8" spans="1:17" x14ac:dyDescent="0.3">
      <c r="A8" t="s">
        <v>55</v>
      </c>
      <c r="B8">
        <v>26</v>
      </c>
      <c r="C8">
        <v>55.844999999999999</v>
      </c>
      <c r="D8">
        <v>1</v>
      </c>
      <c r="E8">
        <v>2.19</v>
      </c>
      <c r="F8">
        <v>2.42</v>
      </c>
      <c r="G8">
        <v>20.3</v>
      </c>
      <c r="H8">
        <v>22.3</v>
      </c>
      <c r="I8">
        <f t="shared" si="0"/>
        <v>0.12230055000000001</v>
      </c>
      <c r="J8">
        <f t="shared" si="1"/>
        <v>0.13514489999999998</v>
      </c>
      <c r="K8">
        <f t="shared" si="1"/>
        <v>1.1336535000000001</v>
      </c>
      <c r="L8">
        <f t="shared" si="1"/>
        <v>1.2453434999999999</v>
      </c>
      <c r="M8" s="1">
        <v>0.18476599199999999</v>
      </c>
      <c r="N8" s="1">
        <v>3.0506357319999999</v>
      </c>
      <c r="O8" s="1">
        <v>0.53414798500000005</v>
      </c>
      <c r="P8" s="2">
        <v>1575900000</v>
      </c>
      <c r="Q8" s="2">
        <v>70608000000</v>
      </c>
    </row>
    <row r="9" spans="1:17" x14ac:dyDescent="0.3">
      <c r="A9" t="s">
        <v>22</v>
      </c>
      <c r="B9">
        <v>83</v>
      </c>
      <c r="C9">
        <v>208.9804</v>
      </c>
      <c r="D9">
        <v>90</v>
      </c>
      <c r="E9">
        <v>8.6300000000000008</v>
      </c>
      <c r="F9">
        <v>9.51</v>
      </c>
      <c r="G9">
        <v>138</v>
      </c>
      <c r="H9">
        <v>152</v>
      </c>
      <c r="I9">
        <f t="shared" si="0"/>
        <v>1.8035008520000002</v>
      </c>
      <c r="J9">
        <f t="shared" si="1"/>
        <v>1.9874036039999998</v>
      </c>
      <c r="K9">
        <f t="shared" si="1"/>
        <v>28.839295200000002</v>
      </c>
      <c r="L9">
        <f t="shared" si="1"/>
        <v>31.765020799999999</v>
      </c>
      <c r="M9" s="1">
        <v>0.66488914899999996</v>
      </c>
      <c r="N9" s="1">
        <v>3.6062411710000002</v>
      </c>
      <c r="O9" s="1">
        <v>2.4260488160000002</v>
      </c>
      <c r="P9" s="2">
        <v>20000</v>
      </c>
      <c r="Q9">
        <v>368000</v>
      </c>
    </row>
    <row r="10" spans="1:17" x14ac:dyDescent="0.3">
      <c r="A10" t="s">
        <v>23</v>
      </c>
      <c r="B10">
        <v>51</v>
      </c>
      <c r="C10">
        <v>121.76</v>
      </c>
      <c r="D10">
        <v>80</v>
      </c>
      <c r="E10">
        <v>8.0500000000000007</v>
      </c>
      <c r="F10">
        <v>8.8699999999999992</v>
      </c>
      <c r="G10">
        <v>126</v>
      </c>
      <c r="H10">
        <v>138</v>
      </c>
      <c r="I10">
        <f t="shared" si="0"/>
        <v>0.98016800000000026</v>
      </c>
      <c r="J10">
        <f t="shared" si="1"/>
        <v>1.0800111999999999</v>
      </c>
      <c r="K10">
        <f t="shared" si="1"/>
        <v>15.341760000000001</v>
      </c>
      <c r="L10">
        <f t="shared" si="1"/>
        <v>16.802880000000002</v>
      </c>
      <c r="M10" s="1">
        <v>0.35427440300000002</v>
      </c>
      <c r="N10" s="1">
        <v>3.363854114</v>
      </c>
      <c r="O10" s="1">
        <v>1.265573735</v>
      </c>
      <c r="P10" s="2">
        <v>110000</v>
      </c>
      <c r="Q10">
        <v>2000000</v>
      </c>
    </row>
    <row r="11" spans="1:17" x14ac:dyDescent="0.3">
      <c r="A11" t="s">
        <v>24</v>
      </c>
      <c r="B11">
        <v>33</v>
      </c>
      <c r="C11">
        <v>74.921999999999997</v>
      </c>
      <c r="D11">
        <v>92</v>
      </c>
      <c r="E11">
        <v>0.28499999999999998</v>
      </c>
      <c r="F11">
        <v>0.315</v>
      </c>
      <c r="G11">
        <v>4.75</v>
      </c>
      <c r="H11">
        <v>5.25</v>
      </c>
      <c r="I11">
        <f t="shared" si="0"/>
        <v>2.1352769999999997E-2</v>
      </c>
      <c r="J11">
        <f t="shared" si="1"/>
        <v>2.3600429999999999E-2</v>
      </c>
      <c r="K11">
        <f t="shared" si="1"/>
        <v>0.35587949999999996</v>
      </c>
      <c r="L11">
        <f t="shared" si="1"/>
        <v>0.39334049999999998</v>
      </c>
      <c r="M11" s="1">
        <v>0.377777839</v>
      </c>
      <c r="N11" s="1">
        <v>3.5688491450000002</v>
      </c>
      <c r="O11" s="1">
        <v>1.3643099519999999</v>
      </c>
      <c r="P11">
        <v>61085</v>
      </c>
      <c r="Q11">
        <v>1180000</v>
      </c>
    </row>
    <row r="12" spans="1:17" x14ac:dyDescent="0.3">
      <c r="A12" s="6" t="s">
        <v>25</v>
      </c>
      <c r="B12">
        <v>77</v>
      </c>
      <c r="C12">
        <v>192.22</v>
      </c>
      <c r="D12">
        <v>100</v>
      </c>
      <c r="E12">
        <v>2770</v>
      </c>
      <c r="F12">
        <v>3050</v>
      </c>
      <c r="G12">
        <v>45300</v>
      </c>
      <c r="H12">
        <v>49900</v>
      </c>
      <c r="I12">
        <f t="shared" si="0"/>
        <v>532.44939999999997</v>
      </c>
      <c r="J12">
        <f t="shared" si="1"/>
        <v>586.27100000000007</v>
      </c>
      <c r="K12">
        <f t="shared" si="1"/>
        <v>8707.5660000000007</v>
      </c>
      <c r="L12">
        <f t="shared" si="1"/>
        <v>9591.7780000000002</v>
      </c>
      <c r="M12" s="1">
        <v>0.90861999900000001</v>
      </c>
      <c r="N12" s="1">
        <v>3.5493270429999999</v>
      </c>
      <c r="O12" s="1">
        <v>3.2524456169999998</v>
      </c>
      <c r="P12">
        <v>5617</v>
      </c>
      <c r="Q12" s="6">
        <v>70000</v>
      </c>
    </row>
    <row r="13" spans="1:17" x14ac:dyDescent="0.3">
      <c r="A13" s="6" t="s">
        <v>26</v>
      </c>
      <c r="B13">
        <v>45</v>
      </c>
      <c r="C13">
        <v>102.91</v>
      </c>
      <c r="D13">
        <v>100</v>
      </c>
      <c r="E13">
        <v>50600</v>
      </c>
      <c r="F13">
        <v>55700</v>
      </c>
      <c r="G13">
        <v>1240000</v>
      </c>
      <c r="H13">
        <v>1370000</v>
      </c>
      <c r="I13">
        <f t="shared" si="0"/>
        <v>5207.2460000000001</v>
      </c>
      <c r="J13">
        <f t="shared" si="1"/>
        <v>5732.0870000000004</v>
      </c>
      <c r="K13">
        <f t="shared" si="1"/>
        <v>127608.4</v>
      </c>
      <c r="L13">
        <f t="shared" si="1"/>
        <v>140986.69999999998</v>
      </c>
      <c r="M13" s="1">
        <v>0.30743104300000001</v>
      </c>
      <c r="N13" s="1">
        <v>3.0382996919999998</v>
      </c>
      <c r="O13" s="1">
        <v>0.90684769899999995</v>
      </c>
      <c r="P13">
        <v>20</v>
      </c>
      <c r="Q13" s="6">
        <v>16640</v>
      </c>
    </row>
    <row r="14" spans="1:17" x14ac:dyDescent="0.3">
      <c r="A14" t="s">
        <v>27</v>
      </c>
      <c r="B14">
        <v>28</v>
      </c>
      <c r="C14">
        <v>58.693399999999997</v>
      </c>
      <c r="D14">
        <v>2</v>
      </c>
      <c r="E14">
        <v>14.7</v>
      </c>
      <c r="F14">
        <v>16.2</v>
      </c>
      <c r="G14">
        <v>196</v>
      </c>
      <c r="H14">
        <v>217</v>
      </c>
      <c r="I14">
        <f t="shared" si="0"/>
        <v>0.86279297999999993</v>
      </c>
      <c r="J14">
        <f t="shared" si="1"/>
        <v>0.95083307999999989</v>
      </c>
      <c r="K14">
        <f t="shared" si="1"/>
        <v>11.5039064</v>
      </c>
      <c r="L14">
        <f t="shared" si="1"/>
        <v>12.7364678</v>
      </c>
      <c r="M14" s="1">
        <v>0.713924</v>
      </c>
      <c r="N14" s="1">
        <v>3.4060830000000002</v>
      </c>
      <c r="O14" s="1">
        <v>2.5400239999999998</v>
      </c>
      <c r="P14" s="1">
        <v>3281000</v>
      </c>
      <c r="Q14" s="1">
        <v>102070000</v>
      </c>
    </row>
    <row r="15" spans="1:17" x14ac:dyDescent="0.3">
      <c r="A15" s="6" t="s">
        <v>28</v>
      </c>
      <c r="B15">
        <v>78</v>
      </c>
      <c r="C15">
        <v>195.084</v>
      </c>
      <c r="D15">
        <v>16</v>
      </c>
      <c r="E15">
        <v>39400</v>
      </c>
      <c r="F15">
        <v>43400</v>
      </c>
      <c r="G15">
        <v>1070000</v>
      </c>
      <c r="H15">
        <v>1170000</v>
      </c>
      <c r="I15">
        <f t="shared" si="0"/>
        <v>7686.3095999999996</v>
      </c>
      <c r="J15">
        <f t="shared" si="1"/>
        <v>8466.6455999999998</v>
      </c>
      <c r="K15">
        <f t="shared" si="1"/>
        <v>208739.88</v>
      </c>
      <c r="L15">
        <f t="shared" si="1"/>
        <v>228248.28</v>
      </c>
      <c r="M15" s="1">
        <v>0.571017</v>
      </c>
      <c r="N15" s="1">
        <v>3.3799790000000001</v>
      </c>
      <c r="O15" s="1">
        <v>2.0346350000000002</v>
      </c>
      <c r="P15" s="1">
        <v>188.5</v>
      </c>
      <c r="Q15" s="6">
        <v>33158</v>
      </c>
    </row>
    <row r="16" spans="1:17" x14ac:dyDescent="0.3">
      <c r="A16" s="6" t="s">
        <v>29</v>
      </c>
      <c r="B16">
        <v>46</v>
      </c>
      <c r="C16">
        <v>106.42</v>
      </c>
      <c r="D16">
        <v>97</v>
      </c>
      <c r="E16">
        <v>7230</v>
      </c>
      <c r="F16">
        <v>7970</v>
      </c>
      <c r="G16">
        <v>176000</v>
      </c>
      <c r="H16">
        <v>194000</v>
      </c>
      <c r="I16">
        <f t="shared" si="0"/>
        <v>769.41660000000002</v>
      </c>
      <c r="J16">
        <f t="shared" si="1"/>
        <v>848.16740000000004</v>
      </c>
      <c r="K16">
        <f t="shared" si="1"/>
        <v>18729.920000000002</v>
      </c>
      <c r="L16">
        <f t="shared" si="1"/>
        <v>20645.48</v>
      </c>
      <c r="M16" s="1">
        <v>0.36563699999999999</v>
      </c>
      <c r="N16" s="1">
        <v>2.9872510000000001</v>
      </c>
      <c r="O16" s="1">
        <v>1.119407</v>
      </c>
      <c r="P16">
        <v>210</v>
      </c>
      <c r="Q16">
        <v>36842</v>
      </c>
    </row>
    <row r="17" spans="1:17" x14ac:dyDescent="0.3">
      <c r="A17" t="s">
        <v>30</v>
      </c>
      <c r="B17">
        <v>79</v>
      </c>
      <c r="C17">
        <v>196.96656899999999</v>
      </c>
      <c r="D17">
        <v>14</v>
      </c>
      <c r="E17">
        <v>59000</v>
      </c>
      <c r="F17">
        <v>65000</v>
      </c>
      <c r="G17">
        <v>404000</v>
      </c>
      <c r="H17">
        <v>445000</v>
      </c>
      <c r="I17">
        <f t="shared" si="0"/>
        <v>11621.027570999999</v>
      </c>
      <c r="J17">
        <f t="shared" si="1"/>
        <v>12802.826985</v>
      </c>
      <c r="K17">
        <f t="shared" si="1"/>
        <v>79574.493875999993</v>
      </c>
      <c r="L17">
        <f t="shared" si="1"/>
        <v>87650.123204999996</v>
      </c>
      <c r="M17" s="1">
        <v>9.1379000000000002E-2</v>
      </c>
      <c r="N17" s="1">
        <v>2.48068</v>
      </c>
      <c r="O17" s="1">
        <v>0.151589</v>
      </c>
      <c r="P17" s="1">
        <v>3090</v>
      </c>
      <c r="Q17" s="1">
        <v>51600</v>
      </c>
    </row>
    <row r="18" spans="1:17" x14ac:dyDescent="0.3">
      <c r="A18" t="s">
        <v>31</v>
      </c>
      <c r="B18">
        <v>47</v>
      </c>
      <c r="C18">
        <v>107.8682</v>
      </c>
      <c r="D18">
        <v>71</v>
      </c>
      <c r="E18">
        <v>431</v>
      </c>
      <c r="F18">
        <v>475</v>
      </c>
      <c r="G18">
        <v>6590</v>
      </c>
      <c r="H18">
        <v>7270</v>
      </c>
      <c r="I18">
        <f t="shared" si="0"/>
        <v>46.491194200000002</v>
      </c>
      <c r="J18">
        <f t="shared" si="1"/>
        <v>51.237395000000006</v>
      </c>
      <c r="K18">
        <f t="shared" si="1"/>
        <v>710.85143800000003</v>
      </c>
      <c r="L18">
        <f t="shared" si="1"/>
        <v>784.20181400000001</v>
      </c>
      <c r="M18" s="1">
        <v>0.128744</v>
      </c>
      <c r="N18" s="1">
        <v>2.9285540000000001</v>
      </c>
      <c r="O18" s="1">
        <v>0.39729100000000001</v>
      </c>
      <c r="P18" s="1">
        <v>25870</v>
      </c>
      <c r="Q18" s="1">
        <v>549700</v>
      </c>
    </row>
    <row r="19" spans="1:17" x14ac:dyDescent="0.3">
      <c r="A19" t="s">
        <v>32</v>
      </c>
      <c r="B19">
        <v>29</v>
      </c>
      <c r="C19">
        <v>63.545999999999999</v>
      </c>
      <c r="D19">
        <v>9</v>
      </c>
      <c r="E19">
        <v>6.41</v>
      </c>
      <c r="F19">
        <v>7.07</v>
      </c>
      <c r="G19">
        <v>93.5</v>
      </c>
      <c r="H19">
        <v>103</v>
      </c>
      <c r="I19">
        <f t="shared" si="0"/>
        <v>0.40732985999999999</v>
      </c>
      <c r="J19">
        <f t="shared" si="1"/>
        <v>0.44927022000000005</v>
      </c>
      <c r="K19">
        <f t="shared" si="1"/>
        <v>5.9415509999999996</v>
      </c>
      <c r="L19">
        <f t="shared" si="1"/>
        <v>6.5452380000000003</v>
      </c>
      <c r="M19" s="1">
        <v>0.120324</v>
      </c>
      <c r="N19" s="1">
        <v>2.7349540000000001</v>
      </c>
      <c r="O19" s="1">
        <v>0.30566700000000002</v>
      </c>
      <c r="P19" s="1">
        <v>21960000</v>
      </c>
      <c r="Q19" s="1">
        <v>885600000</v>
      </c>
    </row>
    <row r="20" spans="1:17" x14ac:dyDescent="0.3">
      <c r="A20" t="s">
        <v>33</v>
      </c>
      <c r="B20">
        <v>49</v>
      </c>
      <c r="C20">
        <v>114.82</v>
      </c>
      <c r="D20">
        <v>100</v>
      </c>
      <c r="E20">
        <v>113</v>
      </c>
      <c r="F20">
        <v>125</v>
      </c>
      <c r="G20">
        <v>2480</v>
      </c>
      <c r="H20">
        <v>2740</v>
      </c>
      <c r="I20">
        <f t="shared" si="0"/>
        <v>12.97466</v>
      </c>
      <c r="J20">
        <f t="shared" si="1"/>
        <v>14.352499999999999</v>
      </c>
      <c r="K20">
        <f t="shared" si="1"/>
        <v>284.75360000000001</v>
      </c>
      <c r="L20">
        <f t="shared" si="1"/>
        <v>314.60680000000002</v>
      </c>
      <c r="M20" s="1">
        <v>0.40902699999999997</v>
      </c>
      <c r="N20" s="1">
        <v>3.2149049999999999</v>
      </c>
      <c r="O20" s="1">
        <v>1.4412149999999999</v>
      </c>
      <c r="P20">
        <v>920</v>
      </c>
      <c r="Q20">
        <v>16000</v>
      </c>
    </row>
    <row r="21" spans="1:17" x14ac:dyDescent="0.3">
      <c r="A21" t="s">
        <v>34</v>
      </c>
      <c r="B21">
        <v>13</v>
      </c>
      <c r="C21">
        <v>26.9815386</v>
      </c>
      <c r="D21">
        <v>0</v>
      </c>
      <c r="E21">
        <v>12.3</v>
      </c>
      <c r="F21">
        <v>13.6</v>
      </c>
      <c r="G21">
        <v>190</v>
      </c>
      <c r="H21">
        <v>209</v>
      </c>
      <c r="I21">
        <f t="shared" si="0"/>
        <v>0.33187292478000002</v>
      </c>
      <c r="J21">
        <f t="shared" si="1"/>
        <v>0.36694892495999998</v>
      </c>
      <c r="K21">
        <f t="shared" si="1"/>
        <v>5.1264923339999999</v>
      </c>
      <c r="L21">
        <f t="shared" si="1"/>
        <v>5.6391415674000003</v>
      </c>
      <c r="M21" s="1">
        <v>0.36897000000000002</v>
      </c>
      <c r="N21" s="1">
        <v>2.682382</v>
      </c>
      <c r="O21" s="1">
        <v>1.266176</v>
      </c>
      <c r="P21" s="1">
        <v>68610000</v>
      </c>
      <c r="Q21">
        <v>7000000000</v>
      </c>
    </row>
    <row r="22" spans="1:17" x14ac:dyDescent="0.3">
      <c r="A22" t="s">
        <v>35</v>
      </c>
      <c r="B22">
        <v>31</v>
      </c>
      <c r="C22">
        <v>69.722999999999999</v>
      </c>
      <c r="D22">
        <v>100</v>
      </c>
      <c r="E22">
        <v>162</v>
      </c>
      <c r="F22">
        <v>179</v>
      </c>
      <c r="G22">
        <v>2490</v>
      </c>
      <c r="H22">
        <v>2750</v>
      </c>
      <c r="I22">
        <f t="shared" si="0"/>
        <v>11.295126</v>
      </c>
      <c r="J22">
        <f t="shared" si="1"/>
        <v>12.480416999999999</v>
      </c>
      <c r="K22">
        <f t="shared" si="1"/>
        <v>173.61027000000001</v>
      </c>
      <c r="L22">
        <f t="shared" si="1"/>
        <v>191.73824999999999</v>
      </c>
      <c r="M22" s="1">
        <v>0.96060000000000001</v>
      </c>
      <c r="N22" s="1">
        <v>3.6364610000000002</v>
      </c>
      <c r="O22" s="1">
        <v>3.5060920000000002</v>
      </c>
      <c r="P22">
        <v>551</v>
      </c>
      <c r="Q22">
        <v>1000000</v>
      </c>
    </row>
    <row r="23" spans="1:17" x14ac:dyDescent="0.3">
      <c r="A23" t="s">
        <v>36</v>
      </c>
      <c r="B23">
        <v>82</v>
      </c>
      <c r="C23">
        <v>207.2</v>
      </c>
      <c r="D23">
        <v>10</v>
      </c>
      <c r="E23">
        <v>2.0299999999999998</v>
      </c>
      <c r="F23">
        <v>2.2400000000000002</v>
      </c>
      <c r="G23">
        <v>26.2</v>
      </c>
      <c r="H23">
        <v>28.8</v>
      </c>
      <c r="I23">
        <f t="shared" si="0"/>
        <v>0.42061599999999993</v>
      </c>
      <c r="J23">
        <f t="shared" si="1"/>
        <v>0.46412800000000004</v>
      </c>
      <c r="K23">
        <f t="shared" si="1"/>
        <v>5.4286399999999997</v>
      </c>
      <c r="L23">
        <f t="shared" si="1"/>
        <v>5.9673600000000002</v>
      </c>
      <c r="M23" s="1">
        <v>0.23386699999999999</v>
      </c>
      <c r="N23" s="1">
        <v>3.0090940000000002</v>
      </c>
      <c r="O23" s="1">
        <v>0.79136700000000004</v>
      </c>
      <c r="P23" s="1">
        <v>4525000</v>
      </c>
      <c r="Q23" s="1">
        <v>85060000</v>
      </c>
    </row>
    <row r="24" spans="1:17" x14ac:dyDescent="0.3">
      <c r="A24" t="s">
        <v>37</v>
      </c>
      <c r="B24">
        <v>39</v>
      </c>
      <c r="C24">
        <v>88.906000000000006</v>
      </c>
      <c r="D24">
        <v>29</v>
      </c>
      <c r="E24">
        <v>84.8</v>
      </c>
      <c r="F24">
        <v>93.5</v>
      </c>
      <c r="G24">
        <v>1400</v>
      </c>
      <c r="H24">
        <v>1540</v>
      </c>
      <c r="I24">
        <f t="shared" si="0"/>
        <v>7.539228800000001</v>
      </c>
      <c r="J24">
        <f t="shared" si="1"/>
        <v>8.3127110000000002</v>
      </c>
      <c r="K24">
        <f t="shared" si="1"/>
        <v>124.46840000000002</v>
      </c>
      <c r="L24">
        <f t="shared" si="1"/>
        <v>136.91524000000001</v>
      </c>
      <c r="M24" s="1">
        <v>0.74560000000000004</v>
      </c>
      <c r="N24" s="1">
        <v>3.4036</v>
      </c>
      <c r="O24" s="1">
        <v>2.7110240000000001</v>
      </c>
      <c r="P24">
        <v>12000</v>
      </c>
      <c r="Q24">
        <v>500000</v>
      </c>
    </row>
    <row r="25" spans="1:17" x14ac:dyDescent="0.3">
      <c r="A25" t="s">
        <v>38</v>
      </c>
      <c r="B25">
        <v>21</v>
      </c>
      <c r="C25">
        <v>44.955911999999998</v>
      </c>
      <c r="D25">
        <v>100</v>
      </c>
      <c r="E25">
        <v>3110</v>
      </c>
      <c r="F25">
        <v>3430</v>
      </c>
      <c r="G25">
        <v>52200</v>
      </c>
      <c r="H25">
        <v>57500</v>
      </c>
      <c r="I25">
        <f t="shared" si="0"/>
        <v>139.81288631999999</v>
      </c>
      <c r="J25">
        <f t="shared" si="1"/>
        <v>154.19877815999999</v>
      </c>
      <c r="K25">
        <f t="shared" si="1"/>
        <v>2346.6986063999998</v>
      </c>
      <c r="L25">
        <f t="shared" si="1"/>
        <v>2584.9649399999998</v>
      </c>
      <c r="M25" s="1">
        <v>0.54470700000000005</v>
      </c>
      <c r="N25" s="1">
        <v>3.3579870000000001</v>
      </c>
      <c r="O25" s="1">
        <v>1.8923129999999999</v>
      </c>
      <c r="P25">
        <v>25</v>
      </c>
      <c r="Q25">
        <v>2400</v>
      </c>
    </row>
    <row r="26" spans="1:17" x14ac:dyDescent="0.3">
      <c r="A26" t="s">
        <v>39</v>
      </c>
      <c r="B26">
        <v>40</v>
      </c>
      <c r="C26">
        <v>91.222399999999993</v>
      </c>
      <c r="D26">
        <v>100</v>
      </c>
      <c r="E26">
        <v>98</v>
      </c>
      <c r="F26">
        <v>108</v>
      </c>
      <c r="G26">
        <v>1530</v>
      </c>
      <c r="H26">
        <v>1690</v>
      </c>
      <c r="I26">
        <f t="shared" si="0"/>
        <v>8.9397951999999989</v>
      </c>
      <c r="J26">
        <f t="shared" si="1"/>
        <v>9.8520191999999991</v>
      </c>
      <c r="K26">
        <f t="shared" si="1"/>
        <v>139.57027199999999</v>
      </c>
      <c r="L26">
        <f t="shared" si="1"/>
        <v>154.16585599999999</v>
      </c>
      <c r="M26" s="1">
        <v>0.20266300000000001</v>
      </c>
      <c r="N26" s="1">
        <v>2.801034</v>
      </c>
      <c r="O26" s="1">
        <v>0.56089800000000001</v>
      </c>
      <c r="P26" s="1">
        <v>1450000</v>
      </c>
      <c r="Q26" s="1">
        <v>67800000</v>
      </c>
    </row>
    <row r="27" spans="1:17" x14ac:dyDescent="0.3">
      <c r="A27" t="s">
        <v>40</v>
      </c>
      <c r="B27">
        <v>72</v>
      </c>
      <c r="C27">
        <v>178.49</v>
      </c>
      <c r="D27">
        <v>100</v>
      </c>
      <c r="E27">
        <v>69.8</v>
      </c>
      <c r="F27">
        <v>77</v>
      </c>
      <c r="G27">
        <v>1050</v>
      </c>
      <c r="H27">
        <v>1160</v>
      </c>
      <c r="I27">
        <f t="shared" si="0"/>
        <v>12.458602000000001</v>
      </c>
      <c r="J27">
        <f t="shared" si="1"/>
        <v>13.743730000000001</v>
      </c>
      <c r="K27">
        <f t="shared" si="1"/>
        <v>187.4145</v>
      </c>
      <c r="L27">
        <f t="shared" si="1"/>
        <v>207.04839999999999</v>
      </c>
      <c r="M27">
        <f>M26</f>
        <v>0.20266300000000001</v>
      </c>
      <c r="N27">
        <f>N26</f>
        <v>2.801034</v>
      </c>
      <c r="O27">
        <f>O26</f>
        <v>0.56089800000000001</v>
      </c>
      <c r="P27">
        <v>78.8</v>
      </c>
      <c r="Q27">
        <v>1000000</v>
      </c>
    </row>
    <row r="28" spans="1:17" x14ac:dyDescent="0.3">
      <c r="A28" t="s">
        <v>41</v>
      </c>
      <c r="B28">
        <v>22</v>
      </c>
      <c r="C28">
        <v>47.866999999999997</v>
      </c>
      <c r="D28">
        <v>0</v>
      </c>
      <c r="E28">
        <v>31.6</v>
      </c>
      <c r="F28">
        <v>34.9</v>
      </c>
      <c r="G28">
        <v>559</v>
      </c>
      <c r="H28">
        <v>616</v>
      </c>
      <c r="I28">
        <f t="shared" si="0"/>
        <v>1.5125972000000001</v>
      </c>
      <c r="J28">
        <f t="shared" si="1"/>
        <v>1.6705582999999999</v>
      </c>
      <c r="K28">
        <f t="shared" si="1"/>
        <v>26.757653000000001</v>
      </c>
      <c r="L28">
        <f t="shared" si="1"/>
        <v>29.486071999999997</v>
      </c>
      <c r="M28" s="1">
        <v>0.40543899999999999</v>
      </c>
      <c r="N28" s="1">
        <v>3.4208789999999998</v>
      </c>
      <c r="O28" s="1">
        <v>1.4509320000000001</v>
      </c>
      <c r="P28">
        <v>2530000</v>
      </c>
      <c r="Q28">
        <v>254000000</v>
      </c>
    </row>
    <row r="29" spans="1:17" x14ac:dyDescent="0.3">
      <c r="A29" t="s">
        <v>42</v>
      </c>
      <c r="B29">
        <v>75</v>
      </c>
      <c r="C29">
        <v>186.21</v>
      </c>
      <c r="D29">
        <v>100</v>
      </c>
      <c r="E29">
        <v>927</v>
      </c>
      <c r="F29">
        <v>1020</v>
      </c>
      <c r="G29">
        <v>8240</v>
      </c>
      <c r="H29">
        <v>9090</v>
      </c>
      <c r="I29">
        <f t="shared" si="0"/>
        <v>172.61667000000003</v>
      </c>
      <c r="J29">
        <f t="shared" si="1"/>
        <v>189.9342</v>
      </c>
      <c r="K29">
        <f t="shared" si="1"/>
        <v>1534.3704</v>
      </c>
      <c r="L29">
        <f t="shared" si="1"/>
        <v>1692.6489000000001</v>
      </c>
      <c r="M29" s="1">
        <v>0.30743100000000001</v>
      </c>
      <c r="N29" s="1">
        <v>3.0383</v>
      </c>
      <c r="O29" s="1">
        <v>0.90684799999999999</v>
      </c>
      <c r="P29" s="1">
        <v>58.46</v>
      </c>
      <c r="Q29" s="1">
        <v>2295</v>
      </c>
    </row>
    <row r="30" spans="1:17" x14ac:dyDescent="0.3">
      <c r="A30" t="s">
        <v>43</v>
      </c>
      <c r="B30">
        <v>25</v>
      </c>
      <c r="C30">
        <v>54.938045000000002</v>
      </c>
      <c r="D30">
        <v>3</v>
      </c>
      <c r="E30">
        <v>5.19</v>
      </c>
      <c r="F30">
        <v>5.72</v>
      </c>
      <c r="G30">
        <v>71.599999999999994</v>
      </c>
      <c r="H30">
        <v>79</v>
      </c>
      <c r="I30">
        <f t="shared" si="0"/>
        <v>0.28512845355000005</v>
      </c>
      <c r="J30">
        <f t="shared" si="1"/>
        <v>0.31424561740000001</v>
      </c>
      <c r="K30">
        <f t="shared" si="1"/>
        <v>3.9335640220000001</v>
      </c>
      <c r="L30">
        <f t="shared" si="1"/>
        <v>4.3401055550000001</v>
      </c>
      <c r="M30" s="1">
        <v>0.21496499999999999</v>
      </c>
      <c r="N30" s="1">
        <v>3.2506219999999999</v>
      </c>
      <c r="O30" s="1">
        <v>0.72093499999999999</v>
      </c>
      <c r="P30" s="1">
        <v>20090000</v>
      </c>
      <c r="Q30" s="1">
        <v>1718000000</v>
      </c>
    </row>
    <row r="31" spans="1:17" x14ac:dyDescent="0.3">
      <c r="A31" t="s">
        <v>44</v>
      </c>
      <c r="B31">
        <v>76</v>
      </c>
      <c r="C31">
        <v>190.23</v>
      </c>
      <c r="D31">
        <v>100</v>
      </c>
      <c r="E31">
        <v>3580</v>
      </c>
      <c r="F31">
        <v>3940</v>
      </c>
      <c r="G31">
        <v>61500</v>
      </c>
      <c r="H31">
        <v>67800</v>
      </c>
      <c r="I31">
        <f t="shared" si="0"/>
        <v>681.02339999999992</v>
      </c>
      <c r="J31">
        <f t="shared" si="1"/>
        <v>749.50619999999992</v>
      </c>
      <c r="K31">
        <f t="shared" si="1"/>
        <v>11699.144999999999</v>
      </c>
      <c r="L31">
        <f t="shared" si="1"/>
        <v>12897.593999999999</v>
      </c>
      <c r="M31">
        <f>M12</f>
        <v>0.90861999900000001</v>
      </c>
      <c r="N31">
        <f t="shared" ref="N31:O31" si="2">N12</f>
        <v>3.5493270429999999</v>
      </c>
      <c r="O31">
        <f t="shared" si="2"/>
        <v>3.2524456169999998</v>
      </c>
      <c r="P31">
        <v>1</v>
      </c>
      <c r="Q31" s="6">
        <v>22.6</v>
      </c>
    </row>
    <row r="32" spans="1:17" s="4" customFormat="1" x14ac:dyDescent="0.3">
      <c r="A32" s="4" t="s">
        <v>45</v>
      </c>
      <c r="B32" s="4">
        <v>44</v>
      </c>
      <c r="C32" s="4">
        <v>101.07</v>
      </c>
      <c r="D32" s="4">
        <v>100</v>
      </c>
      <c r="E32" s="4">
        <v>1670</v>
      </c>
      <c r="F32" s="4">
        <v>1840</v>
      </c>
      <c r="G32" s="4">
        <v>23200</v>
      </c>
      <c r="H32" s="4">
        <v>25600</v>
      </c>
      <c r="I32" s="4">
        <f t="shared" si="0"/>
        <v>168.78689999999997</v>
      </c>
      <c r="J32" s="4">
        <f t="shared" si="1"/>
        <v>185.96879999999999</v>
      </c>
      <c r="K32" s="4">
        <f t="shared" si="1"/>
        <v>2344.8239999999996</v>
      </c>
      <c r="L32" s="4">
        <f t="shared" si="1"/>
        <v>2587.3919999999998</v>
      </c>
      <c r="M32" s="5">
        <v>0.929678</v>
      </c>
      <c r="N32" s="5">
        <v>3.551491</v>
      </c>
      <c r="O32" s="5">
        <v>3.3277239999999999</v>
      </c>
      <c r="P32" s="4">
        <v>25844</v>
      </c>
      <c r="Q32" s="6">
        <f>0.18*Q16</f>
        <v>6631.5599999999995</v>
      </c>
    </row>
    <row r="33" spans="1:17" x14ac:dyDescent="0.3">
      <c r="A33" t="s">
        <v>46</v>
      </c>
      <c r="B33">
        <v>27</v>
      </c>
      <c r="C33">
        <v>58.933194999999998</v>
      </c>
      <c r="D33">
        <v>85</v>
      </c>
      <c r="E33">
        <v>7.9</v>
      </c>
      <c r="F33">
        <v>8.7200000000000006</v>
      </c>
      <c r="G33">
        <v>122</v>
      </c>
      <c r="H33">
        <v>134</v>
      </c>
      <c r="I33">
        <f t="shared" si="0"/>
        <v>0.46557224050000001</v>
      </c>
      <c r="J33">
        <f t="shared" si="1"/>
        <v>0.51389746039999995</v>
      </c>
      <c r="K33">
        <f t="shared" si="1"/>
        <v>7.1898497899999994</v>
      </c>
      <c r="L33">
        <f t="shared" si="1"/>
        <v>7.8970481299999999</v>
      </c>
      <c r="M33" s="1">
        <v>0.500467</v>
      </c>
      <c r="N33" s="1">
        <v>3.6688839999999998</v>
      </c>
      <c r="O33" s="1">
        <v>1.9914240000000001</v>
      </c>
      <c r="P33" s="1">
        <v>185500</v>
      </c>
      <c r="Q33" s="1">
        <v>8345000</v>
      </c>
    </row>
    <row r="34" spans="1:17" x14ac:dyDescent="0.3">
      <c r="A34" t="s">
        <v>47</v>
      </c>
      <c r="B34">
        <v>12</v>
      </c>
      <c r="C34">
        <v>24.305</v>
      </c>
      <c r="D34">
        <v>5</v>
      </c>
      <c r="E34">
        <v>22.7</v>
      </c>
      <c r="F34">
        <v>25</v>
      </c>
      <c r="G34">
        <v>367</v>
      </c>
      <c r="H34">
        <v>404</v>
      </c>
      <c r="I34">
        <f t="shared" si="0"/>
        <v>0.55172350000000003</v>
      </c>
      <c r="J34">
        <f t="shared" si="1"/>
        <v>0.60762500000000008</v>
      </c>
      <c r="K34">
        <f t="shared" si="1"/>
        <v>8.9199349999999988</v>
      </c>
      <c r="L34">
        <f t="shared" si="1"/>
        <v>9.8192200000000014</v>
      </c>
      <c r="M34" s="1">
        <v>0.78210100000000005</v>
      </c>
      <c r="N34" s="1">
        <v>3.5235590000000001</v>
      </c>
      <c r="O34" s="1">
        <v>2.8509440000000001</v>
      </c>
      <c r="P34" s="1">
        <v>1020000</v>
      </c>
      <c r="Q34">
        <v>4261000</v>
      </c>
    </row>
    <row r="35" spans="1:17" x14ac:dyDescent="0.3">
      <c r="A35" t="s">
        <v>48</v>
      </c>
      <c r="B35">
        <v>80</v>
      </c>
      <c r="C35">
        <v>200.59</v>
      </c>
      <c r="D35">
        <v>10</v>
      </c>
      <c r="E35">
        <v>10.9</v>
      </c>
      <c r="F35">
        <v>12.1</v>
      </c>
      <c r="G35">
        <v>107</v>
      </c>
      <c r="H35">
        <v>117</v>
      </c>
      <c r="I35">
        <f t="shared" si="0"/>
        <v>2.1864310000000002</v>
      </c>
      <c r="J35">
        <f t="shared" si="1"/>
        <v>2.4271389999999999</v>
      </c>
      <c r="K35">
        <f t="shared" si="1"/>
        <v>21.46313</v>
      </c>
      <c r="L35">
        <f t="shared" si="1"/>
        <v>23.46903</v>
      </c>
      <c r="M35" s="1">
        <v>0.816612</v>
      </c>
      <c r="N35" s="1">
        <v>3.6436160000000002</v>
      </c>
      <c r="O35" s="1">
        <v>2.9814319999999999</v>
      </c>
      <c r="P35">
        <v>2220</v>
      </c>
      <c r="Q35">
        <v>600000</v>
      </c>
    </row>
    <row r="36" spans="1:17" x14ac:dyDescent="0.3">
      <c r="A36" t="s">
        <v>49</v>
      </c>
      <c r="B36">
        <v>48</v>
      </c>
      <c r="C36">
        <v>112.411</v>
      </c>
      <c r="D36">
        <v>100</v>
      </c>
      <c r="E36">
        <v>5.25</v>
      </c>
      <c r="F36">
        <v>5.78</v>
      </c>
      <c r="G36">
        <v>86.9</v>
      </c>
      <c r="H36">
        <v>95.8</v>
      </c>
      <c r="I36">
        <f t="shared" si="0"/>
        <v>0.59015775000000004</v>
      </c>
      <c r="J36">
        <f t="shared" si="1"/>
        <v>0.64973558000000009</v>
      </c>
      <c r="K36">
        <f t="shared" si="1"/>
        <v>9.7685159000000006</v>
      </c>
      <c r="L36">
        <f t="shared" si="1"/>
        <v>10.768973799999999</v>
      </c>
      <c r="M36" s="1">
        <v>0.21451400000000001</v>
      </c>
      <c r="N36" s="1">
        <v>3.1415600000000001</v>
      </c>
      <c r="O36" s="1">
        <v>0.74332100000000001</v>
      </c>
      <c r="P36">
        <v>24430</v>
      </c>
      <c r="Q36">
        <v>75300</v>
      </c>
    </row>
    <row r="37" spans="1:17" x14ac:dyDescent="0.3">
      <c r="A37" t="s">
        <v>50</v>
      </c>
      <c r="B37">
        <v>30</v>
      </c>
      <c r="C37">
        <v>65.38</v>
      </c>
      <c r="D37">
        <v>10</v>
      </c>
      <c r="E37">
        <v>3.53</v>
      </c>
      <c r="F37">
        <v>3.89</v>
      </c>
      <c r="G37">
        <v>43.2</v>
      </c>
      <c r="H37">
        <v>47.6</v>
      </c>
      <c r="I37">
        <f t="shared" si="0"/>
        <v>0.23079139999999995</v>
      </c>
      <c r="J37">
        <f t="shared" si="1"/>
        <v>0.2543282</v>
      </c>
      <c r="K37">
        <f t="shared" si="1"/>
        <v>2.8244159999999998</v>
      </c>
      <c r="L37">
        <f t="shared" si="1"/>
        <v>3.112088</v>
      </c>
      <c r="M37" s="1">
        <v>0.170489</v>
      </c>
      <c r="N37" s="1">
        <v>2.7989630000000001</v>
      </c>
      <c r="O37" s="1">
        <v>0.51443700000000003</v>
      </c>
      <c r="P37" s="1">
        <v>12730000</v>
      </c>
      <c r="Q37" s="1">
        <v>208100000</v>
      </c>
    </row>
    <row r="38" spans="1:17" x14ac:dyDescent="0.3">
      <c r="A38" t="s">
        <v>51</v>
      </c>
      <c r="B38">
        <v>50</v>
      </c>
      <c r="C38">
        <v>118.71</v>
      </c>
      <c r="D38">
        <v>3</v>
      </c>
      <c r="E38">
        <v>11.8</v>
      </c>
      <c r="F38">
        <v>13</v>
      </c>
      <c r="G38">
        <v>164</v>
      </c>
      <c r="H38">
        <v>180</v>
      </c>
      <c r="I38">
        <f t="shared" si="0"/>
        <v>1.4007780000000001</v>
      </c>
      <c r="J38">
        <f t="shared" si="1"/>
        <v>1.5432300000000001</v>
      </c>
      <c r="K38">
        <f t="shared" si="1"/>
        <v>19.468440000000001</v>
      </c>
      <c r="L38">
        <f t="shared" si="1"/>
        <v>21.367799999999999</v>
      </c>
      <c r="M38" s="1">
        <v>0.17710000000000001</v>
      </c>
      <c r="N38" s="1">
        <v>3.0978219999999999</v>
      </c>
      <c r="O38" s="1">
        <v>0.59821800000000003</v>
      </c>
      <c r="P38">
        <v>314500</v>
      </c>
      <c r="Q38" s="1">
        <v>4621000</v>
      </c>
    </row>
    <row r="39" spans="1:17" x14ac:dyDescent="0.3">
      <c r="A39" t="s">
        <v>52</v>
      </c>
      <c r="B39">
        <v>32</v>
      </c>
      <c r="C39">
        <v>72.63</v>
      </c>
      <c r="D39">
        <v>100</v>
      </c>
      <c r="E39">
        <v>47</v>
      </c>
      <c r="F39">
        <v>51.9</v>
      </c>
      <c r="G39">
        <v>871</v>
      </c>
      <c r="H39">
        <v>963</v>
      </c>
      <c r="I39">
        <f t="shared" si="0"/>
        <v>3.4136099999999998</v>
      </c>
      <c r="J39">
        <f t="shared" si="1"/>
        <v>3.7694969999999999</v>
      </c>
      <c r="K39">
        <f t="shared" si="1"/>
        <v>63.260729999999995</v>
      </c>
      <c r="L39">
        <f t="shared" si="1"/>
        <v>69.942689999999999</v>
      </c>
      <c r="M39">
        <v>0.65300000000000002</v>
      </c>
      <c r="N39" s="1">
        <v>3.4220000000000002</v>
      </c>
      <c r="O39" s="1">
        <v>2.3679999999999999</v>
      </c>
      <c r="P39">
        <v>140000</v>
      </c>
      <c r="Q39">
        <v>2500</v>
      </c>
    </row>
    <row r="40" spans="1:17" x14ac:dyDescent="0.3">
      <c r="A40" t="s">
        <v>53</v>
      </c>
      <c r="B40">
        <v>14</v>
      </c>
      <c r="C40">
        <v>28.0855</v>
      </c>
      <c r="D40">
        <v>0</v>
      </c>
      <c r="E40">
        <v>10.4</v>
      </c>
      <c r="F40">
        <v>11.4</v>
      </c>
      <c r="G40">
        <v>123</v>
      </c>
      <c r="H40">
        <v>136</v>
      </c>
      <c r="I40">
        <f t="shared" si="0"/>
        <v>0.29208920000000005</v>
      </c>
      <c r="J40">
        <f t="shared" si="1"/>
        <v>0.32017470000000003</v>
      </c>
      <c r="K40">
        <f t="shared" si="1"/>
        <v>3.4545165</v>
      </c>
      <c r="L40">
        <f t="shared" si="1"/>
        <v>3.8196280000000002</v>
      </c>
      <c r="M40" s="1">
        <v>0.47744300000000001</v>
      </c>
      <c r="N40" s="1">
        <v>3.2525189999999999</v>
      </c>
      <c r="O40" s="1">
        <v>1.7298089999999999</v>
      </c>
      <c r="P40">
        <v>8800000</v>
      </c>
      <c r="Q40" s="3">
        <v>1000000000000</v>
      </c>
    </row>
    <row r="41" spans="1:17" x14ac:dyDescent="0.3">
      <c r="A41" t="s">
        <v>54</v>
      </c>
      <c r="B41">
        <v>52</v>
      </c>
      <c r="C41">
        <v>127.6</v>
      </c>
      <c r="D41">
        <v>100</v>
      </c>
      <c r="E41">
        <v>6.59</v>
      </c>
      <c r="F41">
        <v>7.27</v>
      </c>
      <c r="G41">
        <v>119</v>
      </c>
      <c r="H41">
        <v>131</v>
      </c>
      <c r="I41">
        <f>E41*(1/1000)*$C41</f>
        <v>0.84088399999999996</v>
      </c>
      <c r="J41">
        <f t="shared" si="1"/>
        <v>0.92765199999999992</v>
      </c>
      <c r="K41">
        <f t="shared" si="1"/>
        <v>15.1844</v>
      </c>
      <c r="L41">
        <f t="shared" si="1"/>
        <v>16.715599999999998</v>
      </c>
      <c r="M41" s="1">
        <v>0.32805299999999998</v>
      </c>
      <c r="N41" s="1">
        <v>3.2449219999999999</v>
      </c>
      <c r="O41" s="1">
        <v>1.160649</v>
      </c>
      <c r="P41" s="1">
        <v>638</v>
      </c>
      <c r="Q41" s="1">
        <v>32270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silver escobar</dc:creator>
  <cp:keywords/>
  <dc:description/>
  <cp:lastModifiedBy>pc</cp:lastModifiedBy>
  <cp:revision/>
  <dcterms:created xsi:type="dcterms:W3CDTF">2023-07-13T13:41:15Z</dcterms:created>
  <dcterms:modified xsi:type="dcterms:W3CDTF">2023-08-15T19:10:21Z</dcterms:modified>
  <cp:category/>
  <cp:contentStatus/>
</cp:coreProperties>
</file>