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-project\TimerCRY\timercry\5-TR4A\Codes\data\"/>
    </mc:Choice>
  </mc:AlternateContent>
  <xr:revisionPtr revIDLastSave="0" documentId="8_{8AF1D614-2380-4A38-996B-104C0DAA7F6A}" xr6:coauthVersionLast="47" xr6:coauthVersionMax="47" xr10:uidLastSave="{00000000-0000-0000-0000-000000000000}"/>
  <bookViews>
    <workbookView xWindow="-120" yWindow="-120" windowWidth="29040" windowHeight="17640" xr2:uid="{3FC5F5F4-F0CC-4E3E-BBAD-994164DB3119}"/>
  </bookViews>
  <sheets>
    <sheet name="月总结-模板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4" i="1" l="1"/>
  <c r="A83" i="1"/>
  <c r="A82" i="1"/>
  <c r="A81" i="1"/>
  <c r="A80" i="1"/>
  <c r="D77" i="1"/>
  <c r="E74" i="1"/>
  <c r="D74" i="1"/>
  <c r="B74" i="1"/>
  <c r="E73" i="1"/>
  <c r="D73" i="1"/>
  <c r="B73" i="1"/>
  <c r="E72" i="1"/>
  <c r="E84" i="1" s="1"/>
  <c r="D72" i="1"/>
  <c r="D84" i="1" s="1"/>
  <c r="B72" i="1"/>
  <c r="B84" i="1" s="1"/>
  <c r="E71" i="1"/>
  <c r="D71" i="1"/>
  <c r="B71" i="1"/>
  <c r="E70" i="1"/>
  <c r="D70" i="1"/>
  <c r="B70" i="1"/>
  <c r="E69" i="1"/>
  <c r="D69" i="1"/>
  <c r="B69" i="1"/>
  <c r="E68" i="1"/>
  <c r="D68" i="1"/>
  <c r="B68" i="1"/>
  <c r="E67" i="1"/>
  <c r="D67" i="1"/>
  <c r="B67" i="1"/>
  <c r="E66" i="1"/>
  <c r="D66" i="1"/>
  <c r="B66" i="1"/>
  <c r="E65" i="1"/>
  <c r="E83" i="1" s="1"/>
  <c r="D65" i="1"/>
  <c r="D83" i="1" s="1"/>
  <c r="B65" i="1"/>
  <c r="B83" i="1" s="1"/>
  <c r="E64" i="1"/>
  <c r="D64" i="1"/>
  <c r="B64" i="1"/>
  <c r="E63" i="1"/>
  <c r="D63" i="1"/>
  <c r="B63" i="1"/>
  <c r="E62" i="1"/>
  <c r="D62" i="1"/>
  <c r="B62" i="1"/>
  <c r="E61" i="1"/>
  <c r="D61" i="1"/>
  <c r="B61" i="1"/>
  <c r="E60" i="1"/>
  <c r="D60" i="1"/>
  <c r="B60" i="1"/>
  <c r="E59" i="1"/>
  <c r="D59" i="1"/>
  <c r="B59" i="1"/>
  <c r="E58" i="1"/>
  <c r="E82" i="1" s="1"/>
  <c r="D58" i="1"/>
  <c r="D82" i="1" s="1"/>
  <c r="B58" i="1"/>
  <c r="B82" i="1" s="1"/>
  <c r="E57" i="1"/>
  <c r="D57" i="1"/>
  <c r="B57" i="1"/>
  <c r="E56" i="1"/>
  <c r="D56" i="1"/>
  <c r="B56" i="1"/>
  <c r="E55" i="1"/>
  <c r="D55" i="1"/>
  <c r="B55" i="1"/>
  <c r="E54" i="1"/>
  <c r="D54" i="1"/>
  <c r="B54" i="1"/>
  <c r="E53" i="1"/>
  <c r="D53" i="1"/>
  <c r="B53" i="1"/>
  <c r="L52" i="1"/>
  <c r="K52" i="1"/>
  <c r="J52" i="1"/>
  <c r="I52" i="1"/>
  <c r="H52" i="1"/>
  <c r="E52" i="1"/>
  <c r="D52" i="1"/>
  <c r="B52" i="1"/>
  <c r="L51" i="1"/>
  <c r="K51" i="1"/>
  <c r="J51" i="1"/>
  <c r="I51" i="1"/>
  <c r="H51" i="1"/>
  <c r="E51" i="1"/>
  <c r="E81" i="1" s="1"/>
  <c r="D51" i="1"/>
  <c r="D81" i="1" s="1"/>
  <c r="B51" i="1"/>
  <c r="B81" i="1" s="1"/>
  <c r="M50" i="1"/>
  <c r="E50" i="1"/>
  <c r="D50" i="1"/>
  <c r="B50" i="1"/>
  <c r="M49" i="1"/>
  <c r="E49" i="1"/>
  <c r="D49" i="1"/>
  <c r="B49" i="1"/>
  <c r="M48" i="1"/>
  <c r="E48" i="1"/>
  <c r="D48" i="1"/>
  <c r="B48" i="1"/>
  <c r="M47" i="1"/>
  <c r="E47" i="1"/>
  <c r="D47" i="1"/>
  <c r="B47" i="1"/>
  <c r="M46" i="1"/>
  <c r="M52" i="1" s="1"/>
  <c r="E46" i="1"/>
  <c r="D46" i="1"/>
  <c r="B46" i="1"/>
  <c r="M45" i="1"/>
  <c r="M51" i="1" s="1"/>
  <c r="E45" i="1"/>
  <c r="D45" i="1"/>
  <c r="B45" i="1"/>
  <c r="E44" i="1"/>
  <c r="E80" i="1" s="1"/>
  <c r="D44" i="1"/>
  <c r="D80" i="1" s="1"/>
  <c r="B44" i="1"/>
  <c r="B80" i="1" s="1"/>
  <c r="B32" i="1"/>
  <c r="F32" i="1" s="1"/>
  <c r="A31" i="1"/>
  <c r="P28" i="1"/>
  <c r="H28" i="1"/>
  <c r="G28" i="1"/>
  <c r="P27" i="1"/>
  <c r="H27" i="1"/>
  <c r="G27" i="1"/>
  <c r="P26" i="1"/>
  <c r="H26" i="1"/>
  <c r="G26" i="1"/>
  <c r="P25" i="1"/>
  <c r="H25" i="1"/>
  <c r="G25" i="1"/>
  <c r="P24" i="1"/>
  <c r="H24" i="1"/>
  <c r="G24" i="1"/>
  <c r="H23" i="1"/>
  <c r="C36" i="1" s="1"/>
  <c r="B36" i="1" s="1"/>
  <c r="G23" i="1"/>
  <c r="H22" i="1"/>
  <c r="G22" i="1"/>
  <c r="H21" i="1"/>
  <c r="G21" i="1"/>
  <c r="H20" i="1"/>
  <c r="G20" i="1"/>
  <c r="H19" i="1"/>
  <c r="C35" i="1" s="1"/>
  <c r="B35" i="1" s="1"/>
  <c r="G19" i="1"/>
  <c r="H18" i="1"/>
  <c r="G18" i="1"/>
  <c r="H17" i="1"/>
  <c r="G17" i="1"/>
  <c r="K16" i="1"/>
  <c r="H16" i="1"/>
  <c r="G16" i="1"/>
  <c r="K15" i="1"/>
  <c r="H15" i="1"/>
  <c r="G15" i="1"/>
  <c r="K14" i="1"/>
  <c r="H14" i="1"/>
  <c r="G14" i="1"/>
  <c r="K13" i="1"/>
  <c r="H13" i="1"/>
  <c r="C34" i="1" s="1"/>
  <c r="B34" i="1" s="1"/>
  <c r="G13" i="1"/>
  <c r="K12" i="1"/>
  <c r="H12" i="1"/>
  <c r="G12" i="1"/>
  <c r="K11" i="1"/>
  <c r="H11" i="1"/>
  <c r="G11" i="1"/>
  <c r="H10" i="1"/>
  <c r="G10" i="1"/>
  <c r="H9" i="1"/>
  <c r="G9" i="1"/>
  <c r="K8" i="1"/>
  <c r="H8" i="1"/>
  <c r="G8" i="1"/>
  <c r="K7" i="1"/>
  <c r="H7" i="1"/>
  <c r="G7" i="1"/>
  <c r="K6" i="1"/>
  <c r="H6" i="1"/>
  <c r="G6" i="1"/>
  <c r="K5" i="1"/>
  <c r="H5" i="1"/>
  <c r="G5" i="1"/>
  <c r="K4" i="1"/>
  <c r="H4" i="1"/>
  <c r="C33" i="1" s="1"/>
  <c r="G4" i="1"/>
  <c r="K3" i="1"/>
  <c r="H3" i="1"/>
  <c r="G3" i="1"/>
  <c r="K2" i="1"/>
  <c r="K1" i="1"/>
  <c r="F36" i="1" l="1"/>
  <c r="E36" i="1"/>
  <c r="E35" i="1"/>
  <c r="F35" i="1"/>
  <c r="F34" i="1"/>
  <c r="E34" i="1"/>
  <c r="B33" i="1"/>
  <c r="C32" i="1"/>
  <c r="M53" i="1"/>
  <c r="E77" i="1"/>
  <c r="D78" i="1"/>
  <c r="E78" i="1"/>
  <c r="E32" i="1"/>
  <c r="D76" i="1"/>
  <c r="E76" i="1"/>
  <c r="E33" i="1" l="1"/>
  <c r="F33" i="1"/>
  <c r="P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AYZP</author>
  </authors>
  <commentList>
    <comment ref="D31" authorId="0" shapeId="0" xr:uid="{31CFBE8F-A1C3-496C-B0A8-6D545C9E700C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此处复制填入上月数据</t>
        </r>
      </text>
    </comment>
    <comment ref="H31" authorId="0" shapeId="0" xr:uid="{F2EDD3EA-BC70-424F-AE04-4FBF8304E35D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此处为体重数据</t>
        </r>
      </text>
    </comment>
    <comment ref="A38" authorId="0" shapeId="0" xr:uid="{1BE319FA-1A85-4A62-8EF4-1FE68AEA60A1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1)将周学习数据复制到此处；为左边服务
2)最后别忘了仅保存为数值</t>
        </r>
      </text>
    </comment>
    <comment ref="A40" authorId="0" shapeId="0" xr:uid="{310ED72B-0506-4354-A888-37FE6BDDF840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1)将周学习数据复制到此处；为左边服务
2)最后别忘了仅保存为数值</t>
        </r>
      </text>
    </comment>
    <comment ref="A43" authorId="0" shapeId="0" xr:uid="{670CF70C-61BF-46A4-AA26-669E1EF7B215}">
      <text>
        <r>
          <rPr>
            <b/>
            <sz val="9"/>
            <color indexed="81"/>
            <rFont val="宋体"/>
            <family val="3"/>
            <charset val="134"/>
          </rPr>
          <t>AYZP:</t>
        </r>
        <r>
          <rPr>
            <sz val="9"/>
            <color indexed="81"/>
            <rFont val="宋体"/>
            <family val="3"/>
            <charset val="134"/>
          </rPr>
          <t xml:space="preserve">
此处为日数据，每月均要修改</t>
        </r>
      </text>
    </comment>
  </commentList>
</comments>
</file>

<file path=xl/sharedStrings.xml><?xml version="1.0" encoding="utf-8"?>
<sst xmlns="http://schemas.openxmlformats.org/spreadsheetml/2006/main" count="102" uniqueCount="87">
  <si>
    <t>二零二二年八月</t>
    <phoneticPr fontId="3" type="noConversion"/>
  </si>
  <si>
    <t>图1</t>
  </si>
  <si>
    <t>一 月情况</t>
    <phoneticPr fontId="3" type="noConversion"/>
  </si>
  <si>
    <t>第一周</t>
    <phoneticPr fontId="3" type="noConversion"/>
  </si>
  <si>
    <t>第二周</t>
    <phoneticPr fontId="3" type="noConversion"/>
  </si>
  <si>
    <t>第三周</t>
    <phoneticPr fontId="3" type="noConversion"/>
  </si>
  <si>
    <t>第四周</t>
    <phoneticPr fontId="3" type="noConversion"/>
  </si>
  <si>
    <t>第五周</t>
    <phoneticPr fontId="3" type="noConversion"/>
  </si>
  <si>
    <t>平均</t>
    <phoneticPr fontId="3" type="noConversion"/>
  </si>
  <si>
    <t>总时间</t>
    <phoneticPr fontId="3" type="noConversion"/>
  </si>
  <si>
    <t>图2</t>
  </si>
  <si>
    <t>1.1 学习时间情况</t>
    <phoneticPr fontId="3" type="noConversion"/>
  </si>
  <si>
    <t>总工作</t>
  </si>
  <si>
    <t>图3</t>
  </si>
  <si>
    <t>第I类工作</t>
  </si>
  <si>
    <t>图4</t>
  </si>
  <si>
    <t>中心事务</t>
  </si>
  <si>
    <t>图5</t>
  </si>
  <si>
    <t xml:space="preserve">  中心工作</t>
  </si>
  <si>
    <t>图6</t>
  </si>
  <si>
    <t xml:space="preserve">  中心事务文档</t>
  </si>
  <si>
    <t>图7</t>
  </si>
  <si>
    <t>组织工作</t>
  </si>
  <si>
    <t>图8</t>
  </si>
  <si>
    <t>可能自我</t>
  </si>
  <si>
    <t>图9</t>
  </si>
  <si>
    <t>起床</t>
  </si>
  <si>
    <t xml:space="preserve">  个人品牌</t>
  </si>
  <si>
    <t>图10</t>
  </si>
  <si>
    <t>睡觉</t>
  </si>
  <si>
    <t xml:space="preserve">  自我思考</t>
  </si>
  <si>
    <t>图11</t>
  </si>
  <si>
    <t xml:space="preserve">  可能自我文档</t>
  </si>
  <si>
    <t>图12</t>
  </si>
  <si>
    <t>第II类工作</t>
  </si>
  <si>
    <t>图13</t>
  </si>
  <si>
    <t>英语能力</t>
  </si>
  <si>
    <t>图14</t>
  </si>
  <si>
    <t>编程能力</t>
  </si>
  <si>
    <t>图15</t>
  </si>
  <si>
    <t>阅读能力</t>
  </si>
  <si>
    <t>图16</t>
  </si>
  <si>
    <t>技能</t>
  </si>
  <si>
    <t>日常</t>
  </si>
  <si>
    <t>1.2 每周情况小结</t>
    <phoneticPr fontId="3" type="noConversion"/>
  </si>
  <si>
    <t>第III类工作</t>
    <phoneticPr fontId="3" type="noConversion"/>
  </si>
  <si>
    <t>娱乐</t>
  </si>
  <si>
    <t>社交</t>
  </si>
  <si>
    <t>杂</t>
  </si>
  <si>
    <t>事务工作</t>
    <phoneticPr fontId="3" type="noConversion"/>
  </si>
  <si>
    <t>吃饭</t>
  </si>
  <si>
    <t>路途</t>
  </si>
  <si>
    <t>家务</t>
  </si>
  <si>
    <t>时间管理</t>
  </si>
  <si>
    <t>二 月不足</t>
    <phoneticPr fontId="3" type="noConversion"/>
  </si>
  <si>
    <t>30天</t>
    <phoneticPr fontId="3" type="noConversion"/>
  </si>
  <si>
    <t>上月</t>
    <phoneticPr fontId="3" type="noConversion"/>
  </si>
  <si>
    <t>数值变化</t>
    <phoneticPr fontId="3" type="noConversion"/>
  </si>
  <si>
    <t>变化</t>
    <phoneticPr fontId="3" type="noConversion"/>
  </si>
  <si>
    <t>体重</t>
    <phoneticPr fontId="3" type="noConversion"/>
  </si>
  <si>
    <t>期望</t>
    <phoneticPr fontId="3" type="noConversion"/>
  </si>
  <si>
    <t>主：1）效率激情不足，没有精神</t>
    <phoneticPr fontId="3" type="noConversion"/>
  </si>
  <si>
    <t>次：2）不一心一意；3）没有按照计划进行</t>
    <phoneticPr fontId="3" type="noConversion"/>
  </si>
  <si>
    <t>第I类工作</t>
    <phoneticPr fontId="3" type="noConversion"/>
  </si>
  <si>
    <t>第II类工作</t>
    <phoneticPr fontId="3" type="noConversion"/>
  </si>
  <si>
    <t>三 纪念</t>
    <phoneticPr fontId="3" type="noConversion"/>
  </si>
  <si>
    <t>四 图表分析</t>
    <phoneticPr fontId="3" type="noConversion"/>
  </si>
  <si>
    <t>日期</t>
  </si>
  <si>
    <t>时间</t>
  </si>
  <si>
    <t>收支情况</t>
    <phoneticPr fontId="9" type="noConversion"/>
  </si>
  <si>
    <t>第一周</t>
    <phoneticPr fontId="9" type="noConversion"/>
  </si>
  <si>
    <t>第二周</t>
    <phoneticPr fontId="9" type="noConversion"/>
  </si>
  <si>
    <t>第五周</t>
    <phoneticPr fontId="9" type="noConversion"/>
  </si>
  <si>
    <t>总</t>
    <phoneticPr fontId="9" type="noConversion"/>
  </si>
  <si>
    <t>支付宝-支出</t>
    <phoneticPr fontId="9" type="noConversion"/>
  </si>
  <si>
    <t>支付宝-收入</t>
    <phoneticPr fontId="9" type="noConversion"/>
  </si>
  <si>
    <t>微信-支出</t>
    <phoneticPr fontId="9" type="noConversion"/>
  </si>
  <si>
    <t>微信-收入</t>
    <phoneticPr fontId="9" type="noConversion"/>
  </si>
  <si>
    <t>银行卡-支出</t>
  </si>
  <si>
    <t>银行卡-收入</t>
  </si>
  <si>
    <t>总支出</t>
    <phoneticPr fontId="9" type="noConversion"/>
  </si>
  <si>
    <t>总收入</t>
    <phoneticPr fontId="9" type="noConversion"/>
  </si>
  <si>
    <t>起床</t>
    <phoneticPr fontId="3" type="noConversion"/>
  </si>
  <si>
    <t>睡觉</t>
    <phoneticPr fontId="3" type="noConversion"/>
  </si>
  <si>
    <t>最早</t>
    <phoneticPr fontId="3" type="noConversion"/>
  </si>
  <si>
    <t>最晚</t>
    <phoneticPr fontId="3" type="noConversion"/>
  </si>
  <si>
    <t>——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</si>
</sst>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:mm"/>
    <numFmt numFmtId="177" formatCode="h:mm;@"/>
    <numFmt numFmtId="178" formatCode="0.00_);[Red]\(0.00\)"/>
    <numFmt numFmtId="179" formatCode="0.00_ "/>
  </numFmts>
  <fonts count="1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rgb="FF7030A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176" fontId="2" fillId="0" borderId="1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4" fillId="0" borderId="0" xfId="0" applyFont="1"/>
    <xf numFmtId="176" fontId="2" fillId="0" borderId="1" xfId="0" applyNumberFormat="1" applyFont="1" applyBorder="1"/>
    <xf numFmtId="176" fontId="2" fillId="0" borderId="7" xfId="0" applyNumberFormat="1" applyFont="1" applyBorder="1"/>
    <xf numFmtId="0" fontId="2" fillId="0" borderId="7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6" fontId="0" fillId="0" borderId="0" xfId="0" applyNumberFormat="1"/>
    <xf numFmtId="0" fontId="0" fillId="2" borderId="8" xfId="0" applyFill="1" applyBorder="1"/>
    <xf numFmtId="0" fontId="0" fillId="0" borderId="9" xfId="0" applyBorder="1"/>
    <xf numFmtId="0" fontId="2" fillId="0" borderId="0" xfId="0" applyFont="1"/>
    <xf numFmtId="176" fontId="2" fillId="4" borderId="7" xfId="0" applyNumberFormat="1" applyFont="1" applyFill="1" applyBorder="1"/>
    <xf numFmtId="176" fontId="2" fillId="4" borderId="1" xfId="0" applyNumberFormat="1" applyFont="1" applyFill="1" applyBorder="1"/>
    <xf numFmtId="176" fontId="2" fillId="0" borderId="10" xfId="0" applyNumberFormat="1" applyFont="1" applyBorder="1"/>
    <xf numFmtId="176" fontId="2" fillId="4" borderId="11" xfId="0" applyNumberFormat="1" applyFont="1" applyFill="1" applyBorder="1"/>
    <xf numFmtId="176" fontId="5" fillId="0" borderId="12" xfId="0" applyNumberFormat="1" applyFont="1" applyBorder="1"/>
    <xf numFmtId="176" fontId="6" fillId="4" borderId="0" xfId="0" applyNumberFormat="1" applyFont="1" applyFill="1"/>
    <xf numFmtId="176" fontId="6" fillId="0" borderId="13" xfId="0" applyNumberFormat="1" applyFont="1" applyBorder="1"/>
    <xf numFmtId="176" fontId="6" fillId="4" borderId="14" xfId="0" applyNumberFormat="1" applyFont="1" applyFill="1" applyBorder="1"/>
    <xf numFmtId="0" fontId="1" fillId="2" borderId="8" xfId="1" applyFill="1" applyBorder="1"/>
    <xf numFmtId="176" fontId="1" fillId="0" borderId="0" xfId="1" applyNumberFormat="1"/>
    <xf numFmtId="0" fontId="1" fillId="0" borderId="0" xfId="1"/>
    <xf numFmtId="0" fontId="1" fillId="0" borderId="9" xfId="1" applyBorder="1"/>
    <xf numFmtId="176" fontId="7" fillId="0" borderId="12" xfId="0" applyNumberFormat="1" applyFont="1" applyBorder="1"/>
    <xf numFmtId="176" fontId="8" fillId="4" borderId="0" xfId="0" applyNumberFormat="1" applyFont="1" applyFill="1"/>
    <xf numFmtId="0" fontId="1" fillId="2" borderId="15" xfId="1" applyFill="1" applyBorder="1"/>
    <xf numFmtId="0" fontId="0" fillId="0" borderId="14" xfId="0" applyBorder="1"/>
    <xf numFmtId="0" fontId="0" fillId="0" borderId="16" xfId="0" applyBorder="1"/>
    <xf numFmtId="176" fontId="8" fillId="0" borderId="13" xfId="0" applyNumberFormat="1" applyFont="1" applyBorder="1"/>
    <xf numFmtId="176" fontId="8" fillId="4" borderId="14" xfId="0" applyNumberFormat="1" applyFont="1" applyFill="1" applyBorder="1"/>
    <xf numFmtId="0" fontId="2" fillId="0" borderId="10" xfId="0" applyFont="1" applyBorder="1"/>
    <xf numFmtId="0" fontId="0" fillId="2" borderId="17" xfId="0" applyFill="1" applyBorder="1" applyAlignment="1">
      <alignment vertical="top" wrapText="1"/>
    </xf>
    <xf numFmtId="0" fontId="0" fillId="0" borderId="12" xfId="0" applyBorder="1"/>
    <xf numFmtId="176" fontId="0" fillId="4" borderId="0" xfId="0" applyNumberFormat="1" applyFill="1"/>
    <xf numFmtId="176" fontId="0" fillId="0" borderId="12" xfId="0" applyNumberFormat="1" applyBorder="1"/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2" borderId="20" xfId="0" applyFill="1" applyBorder="1" applyAlignment="1">
      <alignment horizontal="center" vertical="top"/>
    </xf>
    <xf numFmtId="0" fontId="0" fillId="0" borderId="13" xfId="0" applyBorder="1"/>
    <xf numFmtId="176" fontId="0" fillId="0" borderId="14" xfId="0" applyNumberFormat="1" applyBorder="1"/>
    <xf numFmtId="176" fontId="0" fillId="0" borderId="13" xfId="0" applyNumberFormat="1" applyBorder="1"/>
    <xf numFmtId="176" fontId="0" fillId="0" borderId="21" xfId="0" applyNumberFormat="1" applyBorder="1"/>
    <xf numFmtId="0" fontId="0" fillId="0" borderId="22" xfId="0" applyBorder="1"/>
    <xf numFmtId="0" fontId="0" fillId="4" borderId="23" xfId="0" applyFill="1" applyBorder="1"/>
    <xf numFmtId="0" fontId="0" fillId="0" borderId="23" xfId="0" applyBorder="1"/>
    <xf numFmtId="0" fontId="0" fillId="0" borderId="24" xfId="0" applyBorder="1"/>
    <xf numFmtId="0" fontId="0" fillId="0" borderId="4" xfId="0" applyBorder="1"/>
    <xf numFmtId="0" fontId="0" fillId="2" borderId="0" xfId="0" applyFill="1"/>
    <xf numFmtId="0" fontId="0" fillId="0" borderId="25" xfId="0" applyBorder="1"/>
    <xf numFmtId="0" fontId="0" fillId="0" borderId="17" xfId="0" applyBorder="1"/>
    <xf numFmtId="176" fontId="0" fillId="0" borderId="17" xfId="0" applyNumberFormat="1" applyBorder="1"/>
    <xf numFmtId="0" fontId="0" fillId="4" borderId="17" xfId="0" applyFill="1" applyBorder="1"/>
    <xf numFmtId="10" fontId="0" fillId="0" borderId="26" xfId="0" applyNumberFormat="1" applyBorder="1"/>
    <xf numFmtId="0" fontId="0" fillId="0" borderId="8" xfId="0" applyBorder="1"/>
    <xf numFmtId="0" fontId="0" fillId="0" borderId="27" xfId="0" applyBorder="1"/>
    <xf numFmtId="0" fontId="0" fillId="0" borderId="28" xfId="0" applyBorder="1"/>
    <xf numFmtId="176" fontId="0" fillId="0" borderId="28" xfId="0" applyNumberFormat="1" applyBorder="1"/>
    <xf numFmtId="0" fontId="0" fillId="4" borderId="28" xfId="0" applyFill="1" applyBorder="1"/>
    <xf numFmtId="10" fontId="0" fillId="0" borderId="29" xfId="0" applyNumberFormat="1" applyBorder="1"/>
    <xf numFmtId="0" fontId="0" fillId="0" borderId="15" xfId="0" applyBorder="1"/>
    <xf numFmtId="0" fontId="0" fillId="2" borderId="14" xfId="0" applyFill="1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176" fontId="0" fillId="4" borderId="1" xfId="0" applyNumberFormat="1" applyFill="1" applyBorder="1"/>
    <xf numFmtId="176" fontId="0" fillId="4" borderId="2" xfId="0" applyNumberFormat="1" applyFill="1" applyBorder="1"/>
    <xf numFmtId="176" fontId="0" fillId="4" borderId="3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76" fontId="0" fillId="4" borderId="4" xfId="0" applyNumberFormat="1" applyFill="1" applyBorder="1"/>
    <xf numFmtId="176" fontId="0" fillId="4" borderId="5" xfId="0" applyNumberFormat="1" applyFill="1" applyBorder="1"/>
    <xf numFmtId="176" fontId="0" fillId="4" borderId="6" xfId="0" applyNumberFormat="1" applyFill="1" applyBorder="1"/>
    <xf numFmtId="176" fontId="0" fillId="4" borderId="15" xfId="0" applyNumberFormat="1" applyFill="1" applyBorder="1"/>
    <xf numFmtId="176" fontId="0" fillId="4" borderId="14" xfId="0" applyNumberFormat="1" applyFill="1" applyBorder="1"/>
    <xf numFmtId="176" fontId="0" fillId="4" borderId="16" xfId="0" applyNumberFormat="1" applyFill="1" applyBorder="1"/>
    <xf numFmtId="176" fontId="0" fillId="0" borderId="16" xfId="0" applyNumberFormat="1" applyBorder="1"/>
    <xf numFmtId="0" fontId="0" fillId="0" borderId="30" xfId="0" applyBorder="1"/>
    <xf numFmtId="176" fontId="0" fillId="0" borderId="31" xfId="0" applyNumberFormat="1" applyBorder="1"/>
    <xf numFmtId="0" fontId="0" fillId="5" borderId="4" xfId="0" applyFill="1" applyBorder="1"/>
    <xf numFmtId="176" fontId="0" fillId="5" borderId="5" xfId="0" applyNumberFormat="1" applyFill="1" applyBorder="1"/>
    <xf numFmtId="176" fontId="0" fillId="0" borderId="6" xfId="0" applyNumberFormat="1" applyBorder="1"/>
    <xf numFmtId="176" fontId="0" fillId="5" borderId="32" xfId="0" applyNumberFormat="1" applyFill="1" applyBorder="1"/>
    <xf numFmtId="176" fontId="0" fillId="5" borderId="24" xfId="0" applyNumberFormat="1" applyFill="1" applyBorder="1"/>
    <xf numFmtId="0" fontId="1" fillId="0" borderId="7" xfId="1" applyBorder="1"/>
    <xf numFmtId="0" fontId="2" fillId="0" borderId="1" xfId="1" applyFont="1" applyBorder="1"/>
    <xf numFmtId="0" fontId="2" fillId="0" borderId="2" xfId="1" applyFont="1" applyBorder="1"/>
    <xf numFmtId="0" fontId="2" fillId="0" borderId="33" xfId="1" applyFont="1" applyBorder="1"/>
    <xf numFmtId="0" fontId="2" fillId="0" borderId="3" xfId="1" applyFont="1" applyBorder="1"/>
    <xf numFmtId="0" fontId="0" fillId="5" borderId="8" xfId="0" applyFill="1" applyBorder="1"/>
    <xf numFmtId="176" fontId="0" fillId="5" borderId="0" xfId="0" applyNumberFormat="1" applyFill="1"/>
    <xf numFmtId="177" fontId="10" fillId="0" borderId="9" xfId="0" applyNumberFormat="1" applyFont="1" applyBorder="1"/>
    <xf numFmtId="176" fontId="0" fillId="5" borderId="25" xfId="0" applyNumberFormat="1" applyFill="1" applyBorder="1"/>
    <xf numFmtId="176" fontId="0" fillId="5" borderId="26" xfId="0" applyNumberFormat="1" applyFill="1" applyBorder="1"/>
    <xf numFmtId="0" fontId="1" fillId="0" borderId="12" xfId="1" applyBorder="1"/>
    <xf numFmtId="178" fontId="1" fillId="2" borderId="8" xfId="1" applyNumberFormat="1" applyFill="1" applyBorder="1" applyAlignment="1">
      <alignment horizontal="center" vertical="center"/>
    </xf>
    <xf numFmtId="178" fontId="1" fillId="2" borderId="0" xfId="1" applyNumberFormat="1" applyFill="1" applyAlignment="1">
      <alignment horizontal="center" vertical="center"/>
    </xf>
    <xf numFmtId="178" fontId="1" fillId="2" borderId="34" xfId="1" applyNumberFormat="1" applyFill="1" applyBorder="1" applyAlignment="1">
      <alignment horizontal="center" vertical="center"/>
    </xf>
    <xf numFmtId="178" fontId="1" fillId="0" borderId="9" xfId="1" applyNumberFormat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1" fillId="2" borderId="0" xfId="1" applyFill="1" applyAlignment="1">
      <alignment horizontal="center" vertical="center"/>
    </xf>
    <xf numFmtId="0" fontId="1" fillId="2" borderId="34" xfId="1" applyFill="1" applyBorder="1" applyAlignment="1">
      <alignment horizontal="center" vertical="center"/>
    </xf>
    <xf numFmtId="0" fontId="0" fillId="6" borderId="8" xfId="0" applyFill="1" applyBorder="1"/>
    <xf numFmtId="176" fontId="0" fillId="6" borderId="0" xfId="0" applyNumberFormat="1" applyFill="1"/>
    <xf numFmtId="176" fontId="0" fillId="6" borderId="25" xfId="0" applyNumberFormat="1" applyFill="1" applyBorder="1"/>
    <xf numFmtId="176" fontId="0" fillId="6" borderId="26" xfId="0" applyNumberFormat="1" applyFill="1" applyBorder="1"/>
    <xf numFmtId="0" fontId="2" fillId="0" borderId="35" xfId="1" applyFont="1" applyBorder="1"/>
    <xf numFmtId="178" fontId="11" fillId="0" borderId="36" xfId="1" applyNumberFormat="1" applyFont="1" applyBorder="1" applyAlignment="1">
      <alignment horizontal="center" vertical="center"/>
    </xf>
    <xf numFmtId="178" fontId="11" fillId="0" borderId="37" xfId="1" applyNumberFormat="1" applyFont="1" applyBorder="1" applyAlignment="1">
      <alignment horizontal="center" vertical="center"/>
    </xf>
    <xf numFmtId="178" fontId="11" fillId="0" borderId="38" xfId="1" applyNumberFormat="1" applyFont="1" applyBorder="1" applyAlignment="1">
      <alignment horizontal="center" vertical="center"/>
    </xf>
    <xf numFmtId="178" fontId="2" fillId="0" borderId="39" xfId="1" applyNumberFormat="1" applyFont="1" applyBorder="1" applyAlignment="1">
      <alignment horizontal="center" vertical="center"/>
    </xf>
    <xf numFmtId="0" fontId="2" fillId="0" borderId="13" xfId="1" applyFont="1" applyBorder="1"/>
    <xf numFmtId="0" fontId="11" fillId="0" borderId="15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178" fontId="2" fillId="0" borderId="16" xfId="1" applyNumberFormat="1" applyFont="1" applyBorder="1" applyAlignment="1">
      <alignment horizontal="center" vertical="center"/>
    </xf>
    <xf numFmtId="179" fontId="1" fillId="0" borderId="0" xfId="1" applyNumberFormat="1"/>
    <xf numFmtId="0" fontId="0" fillId="7" borderId="8" xfId="0" applyFill="1" applyBorder="1"/>
    <xf numFmtId="176" fontId="0" fillId="7" borderId="0" xfId="0" applyNumberFormat="1" applyFill="1"/>
    <xf numFmtId="176" fontId="0" fillId="0" borderId="9" xfId="0" applyNumberFormat="1" applyBorder="1"/>
    <xf numFmtId="176" fontId="0" fillId="7" borderId="25" xfId="0" applyNumberFormat="1" applyFill="1" applyBorder="1"/>
    <xf numFmtId="176" fontId="0" fillId="7" borderId="26" xfId="0" applyNumberFormat="1" applyFill="1" applyBorder="1"/>
    <xf numFmtId="176" fontId="0" fillId="2" borderId="0" xfId="0" applyNumberFormat="1" applyFill="1"/>
    <xf numFmtId="176" fontId="0" fillId="2" borderId="25" xfId="0" applyNumberFormat="1" applyFill="1" applyBorder="1"/>
    <xf numFmtId="176" fontId="0" fillId="2" borderId="26" xfId="0" applyNumberFormat="1" applyFill="1" applyBorder="1"/>
    <xf numFmtId="0" fontId="0" fillId="8" borderId="8" xfId="0" applyFill="1" applyBorder="1"/>
    <xf numFmtId="176" fontId="0" fillId="8" borderId="0" xfId="0" applyNumberFormat="1" applyFill="1"/>
    <xf numFmtId="176" fontId="0" fillId="8" borderId="40" xfId="0" applyNumberFormat="1" applyFill="1" applyBorder="1"/>
    <xf numFmtId="176" fontId="0" fillId="8" borderId="41" xfId="0" applyNumberFormat="1" applyFill="1" applyBorder="1"/>
    <xf numFmtId="0" fontId="0" fillId="8" borderId="15" xfId="0" applyFill="1" applyBorder="1"/>
    <xf numFmtId="176" fontId="0" fillId="8" borderId="14" xfId="0" applyNumberFormat="1" applyFill="1" applyBorder="1"/>
    <xf numFmtId="176" fontId="0" fillId="0" borderId="42" xfId="0" applyNumberFormat="1" applyBorder="1"/>
    <xf numFmtId="176" fontId="0" fillId="0" borderId="4" xfId="0" applyNumberFormat="1" applyBorder="1"/>
    <xf numFmtId="176" fontId="0" fillId="0" borderId="5" xfId="0" applyNumberFormat="1" applyBorder="1"/>
    <xf numFmtId="176" fontId="0" fillId="0" borderId="8" xfId="0" applyNumberFormat="1" applyBorder="1"/>
    <xf numFmtId="176" fontId="0" fillId="0" borderId="15" xfId="0" applyNumberFormat="1" applyBorder="1"/>
  </cellXfs>
  <cellStyles count="2">
    <cellStyle name="常规" xfId="0" builtinId="0"/>
    <cellStyle name="常规 2" xfId="1" xr:uid="{876D7DBF-CEFB-47D2-BF63-F403ADB7DA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'月总结-模板'!$K$1</c:f>
          <c:strCache>
            <c:ptCount val="1"/>
            <c:pt idx="0">
              <c:v>学习时间趋势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'月总结-模板'!$A$3</c:f>
              <c:strCache>
                <c:ptCount val="1"/>
                <c:pt idx="0">
                  <c:v>总工作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'月总结-模板'!$B$2:$F$2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'月总结-模板'!$B$3:$F$3</c:f>
              <c:numCache>
                <c:formatCode>[h]:mm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4-4018-922C-410A4F501940}"/>
            </c:ext>
          </c:extLst>
        </c:ser>
        <c:ser>
          <c:idx val="1"/>
          <c:order val="1"/>
          <c:tx>
            <c:strRef>
              <c:f>'月总结-模板'!$A$4</c:f>
              <c:strCache>
                <c:ptCount val="1"/>
                <c:pt idx="0">
                  <c:v>第I类工作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'月总结-模板'!$B$2:$F$2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'月总结-模板'!$B$4:$F$4</c:f>
              <c:numCache>
                <c:formatCode>[h]:mm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4-4018-922C-410A4F501940}"/>
            </c:ext>
          </c:extLst>
        </c:ser>
        <c:ser>
          <c:idx val="2"/>
          <c:order val="2"/>
          <c:tx>
            <c:strRef>
              <c:f>'月总结-模板'!$A$13</c:f>
              <c:strCache>
                <c:ptCount val="1"/>
                <c:pt idx="0">
                  <c:v>第II类工作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'月总结-模板'!$B$2:$F$2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'月总结-模板'!$B$13:$F$13</c:f>
              <c:numCache>
                <c:formatCode>[h]:mm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4-4018-922C-410A4F501940}"/>
            </c:ext>
          </c:extLst>
        </c:ser>
        <c:ser>
          <c:idx val="3"/>
          <c:order val="3"/>
          <c:tx>
            <c:strRef>
              <c:f>'月总结-模板'!$A$19</c:f>
              <c:strCache>
                <c:ptCount val="1"/>
                <c:pt idx="0">
                  <c:v>第III类工作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'月总结-模板'!$B$19:$F$19</c:f>
              <c:numCache>
                <c:formatCode>[h]:mm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4-4018-922C-410A4F501940}"/>
            </c:ext>
          </c:extLst>
        </c:ser>
        <c:ser>
          <c:idx val="4"/>
          <c:order val="4"/>
          <c:tx>
            <c:strRef>
              <c:f>'月总结-模板'!$A$23</c:f>
              <c:strCache>
                <c:ptCount val="1"/>
                <c:pt idx="0">
                  <c:v>事务工作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'月总结-模板'!$B$23:$F$23</c:f>
              <c:numCache>
                <c:formatCode>[h]:mm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4-4018-922C-410A4F50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2827520"/>
        <c:axId val="1677587520"/>
      </c:lineChart>
      <c:catAx>
        <c:axId val="16728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7587520"/>
        <c:crosses val="autoZero"/>
        <c:auto val="1"/>
        <c:lblAlgn val="ctr"/>
        <c:lblOffset val="100"/>
        <c:noMultiLvlLbl val="0"/>
      </c:catAx>
      <c:valAx>
        <c:axId val="1677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8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'月总结-模板'!$K$15</c:f>
          <c:strCache>
            <c:ptCount val="1"/>
            <c:pt idx="0">
              <c:v>二零二二年八月周平均起床时间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'月总结-模板'!$D$75</c:f>
              <c:strCache>
                <c:ptCount val="1"/>
                <c:pt idx="0">
                  <c:v>起床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'月总结-模板'!$A$80:$A$84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'月总结-模板'!$D$80:$D$84</c:f>
              <c:numCache>
                <c:formatCode>[h]:mm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D-4143-95E2-63AECEAD7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801264"/>
        <c:axId val="17497962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'月总结-模板'!$E$75</c15:sqref>
                        </c15:formulaRef>
                      </c:ext>
                    </c:extLst>
                    <c:strCache>
                      <c:ptCount val="1"/>
                      <c:pt idx="0">
                        <c:v>睡觉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'月总结-模板'!$A$80:$A$84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'月总结-模板'!$E$80:$E$84</c15:sqref>
                        </c15:formulaRef>
                      </c:ext>
                    </c:extLst>
                    <c:numCache>
                      <c:formatCode>[h]:mm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3D-4143-95E2-63AECEAD737F}"/>
                  </c:ext>
                </c:extLst>
              </c15:ser>
            </c15:filteredLineSeries>
          </c:ext>
        </c:extLst>
      </c:lineChart>
      <c:catAx>
        <c:axId val="17498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96272"/>
        <c:crosses val="autoZero"/>
        <c:auto val="1"/>
        <c:lblAlgn val="ctr"/>
        <c:lblOffset val="100"/>
        <c:noMultiLvlLbl val="0"/>
      </c:catAx>
      <c:valAx>
        <c:axId val="17497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8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'月总结-模板'!$K$16</c:f>
          <c:strCache>
            <c:ptCount val="1"/>
            <c:pt idx="0">
              <c:v>二零二二年八月周平均睡觉时间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'月总结-模板'!$E$75</c:f>
              <c:strCache>
                <c:ptCount val="1"/>
                <c:pt idx="0">
                  <c:v>睡觉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'月总结-模板'!$A$80:$A$84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'月总结-模板'!$E$80:$E$84</c:f>
              <c:numCache>
                <c:formatCode>[h]:mm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F-4214-A293-898600EA6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801264"/>
        <c:axId val="1749796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'月总结-模板'!$D$75</c15:sqref>
                        </c15:formulaRef>
                      </c:ext>
                    </c:extLst>
                    <c:strCache>
                      <c:ptCount val="1"/>
                      <c:pt idx="0">
                        <c:v>起床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'月总结-模板'!$A$80:$A$84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'月总结-模板'!$D$80:$D$84</c15:sqref>
                        </c15:formulaRef>
                      </c:ext>
                    </c:extLst>
                    <c:numCache>
                      <c:formatCode>[h]:mm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AF-4214-A293-898600EA61EC}"/>
                  </c:ext>
                </c:extLst>
              </c15:ser>
            </c15:filteredLineSeries>
          </c:ext>
        </c:extLst>
      </c:lineChart>
      <c:catAx>
        <c:axId val="17498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96272"/>
        <c:crosses val="autoZero"/>
        <c:auto val="1"/>
        <c:lblAlgn val="ctr"/>
        <c:lblOffset val="100"/>
        <c:noMultiLvlLbl val="0"/>
      </c:catAx>
      <c:valAx>
        <c:axId val="17497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80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'月总结-模板'!$K$11</c:f>
          <c:strCache>
            <c:ptCount val="1"/>
            <c:pt idx="0">
              <c:v>二零二二年八月体重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'月总结-模板'!$H$32:$H$36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f>'月总结-模板'!$I$32:$I$36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7-43BB-9A54-33A939A5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867280"/>
        <c:axId val="7518546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'月总结-模板'!$H$32:$H$36</c15:sqref>
                        </c15:formulaRef>
                      </c:ext>
                    </c:extLst>
                    <c:strCache>
                      <c:ptCount val="5"/>
                      <c:pt idx="0">
                        <c:v>第一周</c:v>
                      </c:pt>
                      <c:pt idx="1">
                        <c:v>第二周</c:v>
                      </c:pt>
                      <c:pt idx="2">
                        <c:v>第三周</c:v>
                      </c:pt>
                      <c:pt idx="3">
                        <c:v>第四周</c:v>
                      </c:pt>
                      <c:pt idx="4">
                        <c:v>第五周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'月总结-模板'!$J$32:$J$36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62.5</c:v>
                      </c:pt>
                      <c:pt idx="1">
                        <c:v>62.5</c:v>
                      </c:pt>
                      <c:pt idx="2">
                        <c:v>62.5</c:v>
                      </c:pt>
                      <c:pt idx="3">
                        <c:v>62.5</c:v>
                      </c:pt>
                      <c:pt idx="4">
                        <c:v>62.5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0F7-43BB-9A54-33A939A518D9}"/>
                  </c:ext>
                </c:extLst>
              </c15:ser>
            </c15:filteredLineSeries>
          </c:ext>
        </c:extLst>
      </c:lineChart>
      <c:catAx>
        <c:axId val="7238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854640"/>
        <c:crosses val="autoZero"/>
        <c:auto val="1"/>
        <c:lblAlgn val="ctr"/>
        <c:lblOffset val="100"/>
        <c:noMultiLvlLbl val="0"/>
      </c:catAx>
      <c:valAx>
        <c:axId val="7518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8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'[2]202201月总结'!$K$12</c:f>
          <c:strCache>
            <c:ptCount val="1"/>
            <c:pt idx="0">
              <c:v>二零二二年一月学习日时间趋势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'月总结-模板'!$B$44:$B$74</c:f>
              <c:numCache>
                <c:formatCode>[h]:mm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A-4C26-A821-DBF3AE2CB6E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'202201月总结'!#REF!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A-4C26-A821-DBF3AE2CB6E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'202201月总结'!#REF!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A-4C26-A821-DBF3AE2CB6E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'202201月总结'!#REF!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A-4C26-A821-DBF3AE2CB6E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'月总结-模板'!$C$44:$C$73</c:f>
              <c:numCache>
                <c:formatCode>h:mm;@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A-4C26-A821-DBF3AE2CB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79919"/>
        <c:axId val="1881660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'月总结-模板'!$A$44:$A$74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9FA-4C26-A821-DBF3AE2CB6EE}"/>
                  </c:ext>
                </c:extLst>
              </c15:ser>
            </c15:filteredLineSeries>
          </c:ext>
        </c:extLst>
      </c:lineChart>
      <c:catAx>
        <c:axId val="4300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1660575"/>
        <c:crosses val="autoZero"/>
        <c:auto val="1"/>
        <c:lblAlgn val="ctr"/>
        <c:lblOffset val="100"/>
        <c:noMultiLvlLbl val="0"/>
      </c:catAx>
      <c:valAx>
        <c:axId val="18816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0079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'月总结-模板'!$K$3</c:f>
          <c:strCache>
            <c:ptCount val="1"/>
            <c:pt idx="0">
              <c:v>二零二二年八月总时间分布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'月总结-模板'!$H$2</c:f>
              <c:strCache>
                <c:ptCount val="1"/>
                <c:pt idx="0">
                  <c:v>总时间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'月总结-模板'!$A$3:$A$29</c15:sqref>
                  </c15:fullRef>
                </c:ext>
              </c:extLst>
              <c:f>('月总结-模板'!$A$5,'月总结-模板'!$A$8,'月总结-模板'!$A$10:$A$12,'月总结-模板'!$A$14:$A$18,'月总结-模板'!$A$20:$A$22,'月总结-模板'!$A$24:$A$28)</c:f>
              <c:strCache>
                <c:ptCount val="18"/>
                <c:pt idx="0">
                  <c:v>中心事务</c:v>
                </c:pt>
                <c:pt idx="1">
                  <c:v>组织工作</c:v>
                </c:pt>
                <c:pt idx="2">
                  <c:v>  个人品牌</c:v>
                </c:pt>
                <c:pt idx="3">
                  <c:v>  自我思考</c:v>
                </c:pt>
                <c:pt idx="4">
                  <c:v>  可能自我文档</c:v>
                </c:pt>
                <c:pt idx="5">
                  <c:v>英语能力</c:v>
                </c:pt>
                <c:pt idx="6">
                  <c:v>编程能力</c:v>
                </c:pt>
                <c:pt idx="7">
                  <c:v>阅读能力</c:v>
                </c:pt>
                <c:pt idx="8">
                  <c:v>技能</c:v>
                </c:pt>
                <c:pt idx="9">
                  <c:v>日常</c:v>
                </c:pt>
                <c:pt idx="10">
                  <c:v>娱乐</c:v>
                </c:pt>
                <c:pt idx="11">
                  <c:v>社交</c:v>
                </c:pt>
                <c:pt idx="12">
                  <c:v>杂</c:v>
                </c:pt>
                <c:pt idx="13">
                  <c:v>吃饭</c:v>
                </c:pt>
                <c:pt idx="14">
                  <c:v>睡觉</c:v>
                </c:pt>
                <c:pt idx="15">
                  <c:v>路途</c:v>
                </c:pt>
                <c:pt idx="16">
                  <c:v>家务</c:v>
                </c:pt>
                <c:pt idx="17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'月总结-模板'!$H$3:$H$29</c15:sqref>
                  </c15:fullRef>
                </c:ext>
              </c:extLst>
              <c:f>('月总结-模板'!$H$5,'月总结-模板'!$H$8,'月总结-模板'!$H$10:$H$12,'月总结-模板'!$H$14:$H$18,'月总结-模板'!$H$20:$H$22,'月总结-模板'!$H$24:$H$28)</c:f>
              <c:numCache>
                <c:formatCode>[h]:mm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0-45E3-B7D6-EA08638A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968239"/>
        <c:axId val="10280983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'月总结-模板'!$B$2</c15:sqref>
                        </c15:formulaRef>
                      </c:ext>
                    </c:extLst>
                    <c:strCache>
                      <c:ptCount val="1"/>
                      <c:pt idx="0">
                        <c:v>第一周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'月总结-模板'!$A$3:$A$29</c15:sqref>
                        </c15:fullRef>
                        <c15:formulaRef>
                          <c15:sqref>('月总结-模板'!$A$5,'月总结-模板'!$A$8,'月总结-模板'!$A$10:$A$12,'月总结-模板'!$A$14:$A$18,'月总结-模板'!$A$20:$A$22,'月总结-模板'!$A$24:$A$28)</c15:sqref>
                        </c15:formulaRef>
                      </c:ext>
                    </c:extLst>
                    <c:strCache>
                      <c:ptCount val="18"/>
                      <c:pt idx="0">
                        <c:v>中心事务</c:v>
                      </c:pt>
                      <c:pt idx="1">
                        <c:v>组织工作</c:v>
                      </c:pt>
                      <c:pt idx="2">
                        <c:v>  个人品牌</c:v>
                      </c:pt>
                      <c:pt idx="3">
                        <c:v>  自我思考</c:v>
                      </c:pt>
                      <c:pt idx="4">
                        <c:v>  可能自我文档</c:v>
                      </c:pt>
                      <c:pt idx="5">
                        <c:v>英语能力</c:v>
                      </c:pt>
                      <c:pt idx="6">
                        <c:v>编程能力</c:v>
                      </c:pt>
                      <c:pt idx="7">
                        <c:v>阅读能力</c:v>
                      </c:pt>
                      <c:pt idx="8">
                        <c:v>技能</c:v>
                      </c:pt>
                      <c:pt idx="9">
                        <c:v>日常</c:v>
                      </c:pt>
                      <c:pt idx="10">
                        <c:v>娱乐</c:v>
                      </c:pt>
                      <c:pt idx="11">
                        <c:v>社交</c:v>
                      </c:pt>
                      <c:pt idx="12">
                        <c:v>杂</c:v>
                      </c:pt>
                      <c:pt idx="13">
                        <c:v>吃饭</c:v>
                      </c:pt>
                      <c:pt idx="14">
                        <c:v>睡觉</c:v>
                      </c:pt>
                      <c:pt idx="15">
                        <c:v>路途</c:v>
                      </c:pt>
                      <c:pt idx="16">
                        <c:v>家务</c:v>
                      </c:pt>
                      <c:pt idx="17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'月总结-模板'!$B$3:$B$29</c15:sqref>
                        </c15:fullRef>
                        <c15:formulaRef>
                          <c15:sqref>('月总结-模板'!$B$5,'月总结-模板'!$B$8,'月总结-模板'!$B$10:$B$12,'月总结-模板'!$B$14:$B$18,'月总结-模板'!$B$20:$B$22,'月总结-模板'!$B$24:$B$28)</c15:sqref>
                        </c15:formulaRef>
                      </c:ext>
                    </c:extLst>
                    <c:numCache>
                      <c:formatCode>[h]:mm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240-45E3-B7D6-EA08638A9AD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'月总结-模板'!$C$2</c15:sqref>
                        </c15:formulaRef>
                      </c:ext>
                    </c:extLst>
                    <c:strCache>
                      <c:ptCount val="1"/>
                      <c:pt idx="0">
                        <c:v>第二周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'月总结-模板'!$A$3:$A$29</c15:sqref>
                        </c15:fullRef>
                        <c15:formulaRef>
                          <c15:sqref>('月总结-模板'!$A$5,'月总结-模板'!$A$8,'月总结-模板'!$A$10:$A$12,'月总结-模板'!$A$14:$A$18,'月总结-模板'!$A$20:$A$22,'月总结-模板'!$A$24:$A$28)</c15:sqref>
                        </c15:formulaRef>
                      </c:ext>
                    </c:extLst>
                    <c:strCache>
                      <c:ptCount val="18"/>
                      <c:pt idx="0">
                        <c:v>中心事务</c:v>
                      </c:pt>
                      <c:pt idx="1">
                        <c:v>组织工作</c:v>
                      </c:pt>
                      <c:pt idx="2">
                        <c:v>  个人品牌</c:v>
                      </c:pt>
                      <c:pt idx="3">
                        <c:v>  自我思考</c:v>
                      </c:pt>
                      <c:pt idx="4">
                        <c:v>  可能自我文档</c:v>
                      </c:pt>
                      <c:pt idx="5">
                        <c:v>英语能力</c:v>
                      </c:pt>
                      <c:pt idx="6">
                        <c:v>编程能力</c:v>
                      </c:pt>
                      <c:pt idx="7">
                        <c:v>阅读能力</c:v>
                      </c:pt>
                      <c:pt idx="8">
                        <c:v>技能</c:v>
                      </c:pt>
                      <c:pt idx="9">
                        <c:v>日常</c:v>
                      </c:pt>
                      <c:pt idx="10">
                        <c:v>娱乐</c:v>
                      </c:pt>
                      <c:pt idx="11">
                        <c:v>社交</c:v>
                      </c:pt>
                      <c:pt idx="12">
                        <c:v>杂</c:v>
                      </c:pt>
                      <c:pt idx="13">
                        <c:v>吃饭</c:v>
                      </c:pt>
                      <c:pt idx="14">
                        <c:v>睡觉</c:v>
                      </c:pt>
                      <c:pt idx="15">
                        <c:v>路途</c:v>
                      </c:pt>
                      <c:pt idx="16">
                        <c:v>家务</c:v>
                      </c:pt>
                      <c:pt idx="17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'月总结-模板'!$C$3:$C$29</c15:sqref>
                        </c15:fullRef>
                        <c15:formulaRef>
                          <c15:sqref>('月总结-模板'!$C$5,'月总结-模板'!$C$8,'月总结-模板'!$C$10:$C$12,'月总结-模板'!$C$14:$C$18,'月总结-模板'!$C$20:$C$22,'月总结-模板'!$C$24:$C$28)</c15:sqref>
                        </c15:formulaRef>
                      </c:ext>
                    </c:extLst>
                    <c:numCache>
                      <c:formatCode>[h]:mm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240-45E3-B7D6-EA08638A9AD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'月总结-模板'!$D$2</c15:sqref>
                        </c15:formulaRef>
                      </c:ext>
                    </c:extLst>
                    <c:strCache>
                      <c:ptCount val="1"/>
                      <c:pt idx="0">
                        <c:v>第三周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'月总结-模板'!$A$3:$A$29</c15:sqref>
                        </c15:fullRef>
                        <c15:formulaRef>
                          <c15:sqref>('月总结-模板'!$A$5,'月总结-模板'!$A$8,'月总结-模板'!$A$10:$A$12,'月总结-模板'!$A$14:$A$18,'月总结-模板'!$A$20:$A$22,'月总结-模板'!$A$24:$A$28)</c15:sqref>
                        </c15:formulaRef>
                      </c:ext>
                    </c:extLst>
                    <c:strCache>
                      <c:ptCount val="18"/>
                      <c:pt idx="0">
                        <c:v>中心事务</c:v>
                      </c:pt>
                      <c:pt idx="1">
                        <c:v>组织工作</c:v>
                      </c:pt>
                      <c:pt idx="2">
                        <c:v>  个人品牌</c:v>
                      </c:pt>
                      <c:pt idx="3">
                        <c:v>  自我思考</c:v>
                      </c:pt>
                      <c:pt idx="4">
                        <c:v>  可能自我文档</c:v>
                      </c:pt>
                      <c:pt idx="5">
                        <c:v>英语能力</c:v>
                      </c:pt>
                      <c:pt idx="6">
                        <c:v>编程能力</c:v>
                      </c:pt>
                      <c:pt idx="7">
                        <c:v>阅读能力</c:v>
                      </c:pt>
                      <c:pt idx="8">
                        <c:v>技能</c:v>
                      </c:pt>
                      <c:pt idx="9">
                        <c:v>日常</c:v>
                      </c:pt>
                      <c:pt idx="10">
                        <c:v>娱乐</c:v>
                      </c:pt>
                      <c:pt idx="11">
                        <c:v>社交</c:v>
                      </c:pt>
                      <c:pt idx="12">
                        <c:v>杂</c:v>
                      </c:pt>
                      <c:pt idx="13">
                        <c:v>吃饭</c:v>
                      </c:pt>
                      <c:pt idx="14">
                        <c:v>睡觉</c:v>
                      </c:pt>
                      <c:pt idx="15">
                        <c:v>路途</c:v>
                      </c:pt>
                      <c:pt idx="16">
                        <c:v>家务</c:v>
                      </c:pt>
                      <c:pt idx="17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'月总结-模板'!$D$3:$D$29</c15:sqref>
                        </c15:fullRef>
                        <c15:formulaRef>
                          <c15:sqref>('月总结-模板'!$D$5,'月总结-模板'!$D$8,'月总结-模板'!$D$10:$D$12,'月总结-模板'!$D$14:$D$18,'月总结-模板'!$D$20:$D$22,'月总结-模板'!$D$24:$D$28)</c15:sqref>
                        </c15:formulaRef>
                      </c:ext>
                    </c:extLst>
                    <c:numCache>
                      <c:formatCode>[h]:mm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240-45E3-B7D6-EA08638A9AD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'月总结-模板'!$E$2</c15:sqref>
                        </c15:formulaRef>
                      </c:ext>
                    </c:extLst>
                    <c:strCache>
                      <c:ptCount val="1"/>
                      <c:pt idx="0">
                        <c:v>第四周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'月总结-模板'!$A$3:$A$29</c15:sqref>
                        </c15:fullRef>
                        <c15:formulaRef>
                          <c15:sqref>('月总结-模板'!$A$5,'月总结-模板'!$A$8,'月总结-模板'!$A$10:$A$12,'月总结-模板'!$A$14:$A$18,'月总结-模板'!$A$20:$A$22,'月总结-模板'!$A$24:$A$28)</c15:sqref>
                        </c15:formulaRef>
                      </c:ext>
                    </c:extLst>
                    <c:strCache>
                      <c:ptCount val="18"/>
                      <c:pt idx="0">
                        <c:v>中心事务</c:v>
                      </c:pt>
                      <c:pt idx="1">
                        <c:v>组织工作</c:v>
                      </c:pt>
                      <c:pt idx="2">
                        <c:v>  个人品牌</c:v>
                      </c:pt>
                      <c:pt idx="3">
                        <c:v>  自我思考</c:v>
                      </c:pt>
                      <c:pt idx="4">
                        <c:v>  可能自我文档</c:v>
                      </c:pt>
                      <c:pt idx="5">
                        <c:v>英语能力</c:v>
                      </c:pt>
                      <c:pt idx="6">
                        <c:v>编程能力</c:v>
                      </c:pt>
                      <c:pt idx="7">
                        <c:v>阅读能力</c:v>
                      </c:pt>
                      <c:pt idx="8">
                        <c:v>技能</c:v>
                      </c:pt>
                      <c:pt idx="9">
                        <c:v>日常</c:v>
                      </c:pt>
                      <c:pt idx="10">
                        <c:v>娱乐</c:v>
                      </c:pt>
                      <c:pt idx="11">
                        <c:v>社交</c:v>
                      </c:pt>
                      <c:pt idx="12">
                        <c:v>杂</c:v>
                      </c:pt>
                      <c:pt idx="13">
                        <c:v>吃饭</c:v>
                      </c:pt>
                      <c:pt idx="14">
                        <c:v>睡觉</c:v>
                      </c:pt>
                      <c:pt idx="15">
                        <c:v>路途</c:v>
                      </c:pt>
                      <c:pt idx="16">
                        <c:v>家务</c:v>
                      </c:pt>
                      <c:pt idx="17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'月总结-模板'!$E$3:$E$29</c15:sqref>
                        </c15:fullRef>
                        <c15:formulaRef>
                          <c15:sqref>('月总结-模板'!$E$5,'月总结-模板'!$E$8,'月总结-模板'!$E$10:$E$12,'月总结-模板'!$E$14:$E$18,'月总结-模板'!$E$20:$E$22,'月总结-模板'!$E$24:$E$28)</c15:sqref>
                        </c15:formulaRef>
                      </c:ext>
                    </c:extLst>
                    <c:numCache>
                      <c:formatCode>[h]:mm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40-45E3-B7D6-EA08638A9AD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'月总结-模板'!$F$2</c15:sqref>
                        </c15:formulaRef>
                      </c:ext>
                    </c:extLst>
                    <c:strCache>
                      <c:ptCount val="1"/>
                      <c:pt idx="0">
                        <c:v>第五周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'月总结-模板'!$A$3:$A$29</c15:sqref>
                        </c15:fullRef>
                        <c15:formulaRef>
                          <c15:sqref>('月总结-模板'!$A$5,'月总结-模板'!$A$8,'月总结-模板'!$A$10:$A$12,'月总结-模板'!$A$14:$A$18,'月总结-模板'!$A$20:$A$22,'月总结-模板'!$A$24:$A$28)</c15:sqref>
                        </c15:formulaRef>
                      </c:ext>
                    </c:extLst>
                    <c:strCache>
                      <c:ptCount val="18"/>
                      <c:pt idx="0">
                        <c:v>中心事务</c:v>
                      </c:pt>
                      <c:pt idx="1">
                        <c:v>组织工作</c:v>
                      </c:pt>
                      <c:pt idx="2">
                        <c:v>  个人品牌</c:v>
                      </c:pt>
                      <c:pt idx="3">
                        <c:v>  自我思考</c:v>
                      </c:pt>
                      <c:pt idx="4">
                        <c:v>  可能自我文档</c:v>
                      </c:pt>
                      <c:pt idx="5">
                        <c:v>英语能力</c:v>
                      </c:pt>
                      <c:pt idx="6">
                        <c:v>编程能力</c:v>
                      </c:pt>
                      <c:pt idx="7">
                        <c:v>阅读能力</c:v>
                      </c:pt>
                      <c:pt idx="8">
                        <c:v>技能</c:v>
                      </c:pt>
                      <c:pt idx="9">
                        <c:v>日常</c:v>
                      </c:pt>
                      <c:pt idx="10">
                        <c:v>娱乐</c:v>
                      </c:pt>
                      <c:pt idx="11">
                        <c:v>社交</c:v>
                      </c:pt>
                      <c:pt idx="12">
                        <c:v>杂</c:v>
                      </c:pt>
                      <c:pt idx="13">
                        <c:v>吃饭</c:v>
                      </c:pt>
                      <c:pt idx="14">
                        <c:v>睡觉</c:v>
                      </c:pt>
                      <c:pt idx="15">
                        <c:v>路途</c:v>
                      </c:pt>
                      <c:pt idx="16">
                        <c:v>家务</c:v>
                      </c:pt>
                      <c:pt idx="17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'月总结-模板'!$F$3:$F$29</c15:sqref>
                        </c15:fullRef>
                        <c15:formulaRef>
                          <c15:sqref>('月总结-模板'!$F$5,'月总结-模板'!$F$8,'月总结-模板'!$F$10:$F$12,'月总结-模板'!$F$14:$F$18,'月总结-模板'!$F$20:$F$22,'月总结-模板'!$F$24:$F$28)</c15:sqref>
                        </c15:formulaRef>
                      </c:ext>
                    </c:extLst>
                    <c:numCache>
                      <c:formatCode>[h]:mm</c:formatCode>
                      <c:ptCount val="1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40-45E3-B7D6-EA08638A9AD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'月总结-模板'!$G$2</c15:sqref>
                        </c15:formulaRef>
                      </c:ext>
                    </c:extLst>
                    <c:strCache>
                      <c:ptCount val="1"/>
                      <c:pt idx="0">
                        <c:v>平均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'月总结-模板'!$A$3:$A$29</c15:sqref>
                        </c15:fullRef>
                        <c15:formulaRef>
                          <c15:sqref>('月总结-模板'!$A$5,'月总结-模板'!$A$8,'月总结-模板'!$A$10:$A$12,'月总结-模板'!$A$14:$A$18,'月总结-模板'!$A$20:$A$22,'月总结-模板'!$A$24:$A$28)</c15:sqref>
                        </c15:formulaRef>
                      </c:ext>
                    </c:extLst>
                    <c:strCache>
                      <c:ptCount val="18"/>
                      <c:pt idx="0">
                        <c:v>中心事务</c:v>
                      </c:pt>
                      <c:pt idx="1">
                        <c:v>组织工作</c:v>
                      </c:pt>
                      <c:pt idx="2">
                        <c:v>  个人品牌</c:v>
                      </c:pt>
                      <c:pt idx="3">
                        <c:v>  自我思考</c:v>
                      </c:pt>
                      <c:pt idx="4">
                        <c:v>  可能自我文档</c:v>
                      </c:pt>
                      <c:pt idx="5">
                        <c:v>英语能力</c:v>
                      </c:pt>
                      <c:pt idx="6">
                        <c:v>编程能力</c:v>
                      </c:pt>
                      <c:pt idx="7">
                        <c:v>阅读能力</c:v>
                      </c:pt>
                      <c:pt idx="8">
                        <c:v>技能</c:v>
                      </c:pt>
                      <c:pt idx="9">
                        <c:v>日常</c:v>
                      </c:pt>
                      <c:pt idx="10">
                        <c:v>娱乐</c:v>
                      </c:pt>
                      <c:pt idx="11">
                        <c:v>社交</c:v>
                      </c:pt>
                      <c:pt idx="12">
                        <c:v>杂</c:v>
                      </c:pt>
                      <c:pt idx="13">
                        <c:v>吃饭</c:v>
                      </c:pt>
                      <c:pt idx="14">
                        <c:v>睡觉</c:v>
                      </c:pt>
                      <c:pt idx="15">
                        <c:v>路途</c:v>
                      </c:pt>
                      <c:pt idx="16">
                        <c:v>家务</c:v>
                      </c:pt>
                      <c:pt idx="17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'月总结-模板'!$G$3:$G$29</c15:sqref>
                        </c15:fullRef>
                        <c15:formulaRef>
                          <c15:sqref>('月总结-模板'!$G$5,'月总结-模板'!$G$8,'月总结-模板'!$G$10:$G$12,'月总结-模板'!$G$14:$G$18,'月总结-模板'!$G$20:$G$22,'月总结-模板'!$G$24:$G$28)</c15:sqref>
                        </c15:formulaRef>
                      </c:ext>
                    </c:extLst>
                    <c:numCache>
                      <c:formatCode>[h]:mm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240-45E3-B7D6-EA08638A9AD0}"/>
                  </c:ext>
                </c:extLst>
              </c15:ser>
            </c15:filteredBarSeries>
          </c:ext>
        </c:extLst>
      </c:barChart>
      <c:catAx>
        <c:axId val="154396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8098303"/>
        <c:crosses val="autoZero"/>
        <c:auto val="1"/>
        <c:lblAlgn val="ctr"/>
        <c:lblOffset val="100"/>
        <c:noMultiLvlLbl val="0"/>
      </c:catAx>
      <c:valAx>
        <c:axId val="10280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396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'月总结-模板'!$K$6</c:f>
          <c:strCache>
            <c:ptCount val="1"/>
            <c:pt idx="0">
              <c:v>二零二二年八月第I类工作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'月总结-模板'!$B$2</c:f>
              <c:strCache>
                <c:ptCount val="1"/>
                <c:pt idx="0">
                  <c:v>第一周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'月总结-模板'!$A$3:$A$12</c15:sqref>
                  </c15:fullRef>
                </c:ext>
              </c:extLst>
              <c:f>('月总结-模板'!$A$6:$A$8,'月总结-模板'!$A$10:$A$12)</c:f>
              <c:strCache>
                <c:ptCount val="6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'月总结-模板'!$B$3:$B$12</c15:sqref>
                  </c15:fullRef>
                </c:ext>
              </c:extLst>
              <c:f>('月总结-模板'!$B$6:$B$8,'月总结-模板'!$B$10:$B$12)</c:f>
              <c:numCache>
                <c:formatCode>[h]:mm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622D-4918-9FAB-6D66976F2CAC}"/>
            </c:ext>
          </c:extLst>
        </c:ser>
        <c:ser>
          <c:idx val="1"/>
          <c:order val="1"/>
          <c:tx>
            <c:strRef>
              <c:f>'月总结-模板'!$C$2</c:f>
              <c:strCache>
                <c:ptCount val="1"/>
                <c:pt idx="0">
                  <c:v>第二周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'月总结-模板'!$A$3:$A$12</c15:sqref>
                  </c15:fullRef>
                </c:ext>
              </c:extLst>
              <c:f>('月总结-模板'!$A$6:$A$8,'月总结-模板'!$A$10:$A$12)</c:f>
              <c:strCache>
                <c:ptCount val="6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'月总结-模板'!$C$3:$C$12</c15:sqref>
                  </c15:fullRef>
                </c:ext>
              </c:extLst>
              <c:f>('月总结-模板'!$C$6:$C$8,'月总结-模板'!$C$10:$C$12)</c:f>
              <c:numCache>
                <c:formatCode>[h]:mm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622D-4918-9FAB-6D66976F2CAC}"/>
            </c:ext>
          </c:extLst>
        </c:ser>
        <c:ser>
          <c:idx val="2"/>
          <c:order val="2"/>
          <c:tx>
            <c:strRef>
              <c:f>'月总结-模板'!$D$2</c:f>
              <c:strCache>
                <c:ptCount val="1"/>
                <c:pt idx="0">
                  <c:v>第三周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'月总结-模板'!$A$3:$A$12</c15:sqref>
                  </c15:fullRef>
                </c:ext>
              </c:extLst>
              <c:f>('月总结-模板'!$A$6:$A$8,'月总结-模板'!$A$10:$A$12)</c:f>
              <c:strCache>
                <c:ptCount val="6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'月总结-模板'!$D$3:$D$12</c15:sqref>
                  </c15:fullRef>
                </c:ext>
              </c:extLst>
              <c:f>('月总结-模板'!$D$6:$D$8,'月总结-模板'!$D$10:$D$12)</c:f>
              <c:numCache>
                <c:formatCode>[h]:mm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622D-4918-9FAB-6D66976F2CAC}"/>
            </c:ext>
          </c:extLst>
        </c:ser>
        <c:ser>
          <c:idx val="3"/>
          <c:order val="3"/>
          <c:tx>
            <c:strRef>
              <c:f>'月总结-模板'!$E$2</c:f>
              <c:strCache>
                <c:ptCount val="1"/>
                <c:pt idx="0">
                  <c:v>第四周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'月总结-模板'!$A$3:$A$12</c15:sqref>
                  </c15:fullRef>
                </c:ext>
              </c:extLst>
              <c:f>('月总结-模板'!$A$6:$A$8,'月总结-模板'!$A$10:$A$12)</c:f>
              <c:strCache>
                <c:ptCount val="6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'月总结-模板'!$E$3:$E$12</c15:sqref>
                  </c15:fullRef>
                </c:ext>
              </c:extLst>
              <c:f>('月总结-模板'!$E$6:$E$8,'月总结-模板'!$E$10:$E$12)</c:f>
              <c:numCache>
                <c:formatCode>[h]:mm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622D-4918-9FAB-6D66976F2CAC}"/>
            </c:ext>
          </c:extLst>
        </c:ser>
        <c:ser>
          <c:idx val="4"/>
          <c:order val="4"/>
          <c:tx>
            <c:strRef>
              <c:f>'月总结-模板'!$F$2</c:f>
              <c:strCache>
                <c:ptCount val="1"/>
                <c:pt idx="0">
                  <c:v>第五周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'月总结-模板'!$A$3:$A$12</c15:sqref>
                  </c15:fullRef>
                </c:ext>
              </c:extLst>
              <c:f>('月总结-模板'!$A$6:$A$8,'月总结-模板'!$A$10:$A$12)</c:f>
              <c:strCache>
                <c:ptCount val="6"/>
                <c:pt idx="0">
                  <c:v>  中心工作</c:v>
                </c:pt>
                <c:pt idx="1">
                  <c:v>  中心事务文档</c:v>
                </c:pt>
                <c:pt idx="2">
                  <c:v>组织工作</c:v>
                </c:pt>
                <c:pt idx="3">
                  <c:v>  个人品牌</c:v>
                </c:pt>
                <c:pt idx="4">
                  <c:v>  自我思考</c:v>
                </c:pt>
                <c:pt idx="5">
                  <c:v>  可能自我文档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'月总结-模板'!$F$3:$F$12</c15:sqref>
                  </c15:fullRef>
                </c:ext>
              </c:extLst>
              <c:f>('月总结-模板'!$F$6:$F$8,'月总结-模板'!$F$10:$F$12)</c:f>
              <c:numCache>
                <c:formatCode>[h]:mm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622D-4918-9FAB-6D66976F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425840"/>
        <c:axId val="730585264"/>
      </c:barChart>
      <c:catAx>
        <c:axId val="9424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85264"/>
        <c:crosses val="autoZero"/>
        <c:auto val="1"/>
        <c:lblAlgn val="ctr"/>
        <c:lblOffset val="100"/>
        <c:noMultiLvlLbl val="0"/>
      </c:catAx>
      <c:valAx>
        <c:axId val="7305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4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'月总结-模板'!$K$7</c:f>
          <c:strCache>
            <c:ptCount val="1"/>
            <c:pt idx="0">
              <c:v>二零二二年八月第II类工作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'月总结-模板'!$B$2</c:f>
              <c:strCache>
                <c:ptCount val="1"/>
                <c:pt idx="0">
                  <c:v>第一周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'月总结-模板'!$A$3:$A$18</c15:sqref>
                  </c15:fullRef>
                </c:ext>
              </c:extLst>
              <c:f>'月总结-模板'!$A$14:$A$18</c:f>
              <c:strCache>
                <c:ptCount val="5"/>
                <c:pt idx="0">
                  <c:v>英语能力</c:v>
                </c:pt>
                <c:pt idx="1">
                  <c:v>编程能力</c:v>
                </c:pt>
                <c:pt idx="2">
                  <c:v>阅读能力</c:v>
                </c:pt>
                <c:pt idx="3">
                  <c:v>技能</c:v>
                </c:pt>
                <c:pt idx="4">
                  <c:v>日常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'月总结-模板'!$B$3:$B$18</c15:sqref>
                  </c15:fullRef>
                </c:ext>
              </c:extLst>
              <c:f>'月总结-模板'!$B$14:$B$18</c:f>
              <c:numCache>
                <c:formatCode>[h]:mm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6E5-4D68-9F12-912D013537E1}"/>
            </c:ext>
          </c:extLst>
        </c:ser>
        <c:ser>
          <c:idx val="1"/>
          <c:order val="1"/>
          <c:tx>
            <c:strRef>
              <c:f>'月总结-模板'!$C$2</c:f>
              <c:strCache>
                <c:ptCount val="1"/>
                <c:pt idx="0">
                  <c:v>第二周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'月总结-模板'!$A$3:$A$18</c15:sqref>
                  </c15:fullRef>
                </c:ext>
              </c:extLst>
              <c:f>'月总结-模板'!$A$14:$A$18</c:f>
              <c:strCache>
                <c:ptCount val="5"/>
                <c:pt idx="0">
                  <c:v>英语能力</c:v>
                </c:pt>
                <c:pt idx="1">
                  <c:v>编程能力</c:v>
                </c:pt>
                <c:pt idx="2">
                  <c:v>阅读能力</c:v>
                </c:pt>
                <c:pt idx="3">
                  <c:v>技能</c:v>
                </c:pt>
                <c:pt idx="4">
                  <c:v>日常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'月总结-模板'!$C$3:$C$18</c15:sqref>
                  </c15:fullRef>
                </c:ext>
              </c:extLst>
              <c:f>'月总结-模板'!$C$14:$C$18</c:f>
              <c:numCache>
                <c:formatCode>[h]:mm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6E5-4D68-9F12-912D013537E1}"/>
            </c:ext>
          </c:extLst>
        </c:ser>
        <c:ser>
          <c:idx val="2"/>
          <c:order val="2"/>
          <c:tx>
            <c:strRef>
              <c:f>'月总结-模板'!$D$2</c:f>
              <c:strCache>
                <c:ptCount val="1"/>
                <c:pt idx="0">
                  <c:v>第三周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'月总结-模板'!$A$3:$A$18</c15:sqref>
                  </c15:fullRef>
                </c:ext>
              </c:extLst>
              <c:f>'月总结-模板'!$A$14:$A$18</c:f>
              <c:strCache>
                <c:ptCount val="5"/>
                <c:pt idx="0">
                  <c:v>英语能力</c:v>
                </c:pt>
                <c:pt idx="1">
                  <c:v>编程能力</c:v>
                </c:pt>
                <c:pt idx="2">
                  <c:v>阅读能力</c:v>
                </c:pt>
                <c:pt idx="3">
                  <c:v>技能</c:v>
                </c:pt>
                <c:pt idx="4">
                  <c:v>日常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'月总结-模板'!$D$3:$D$18</c15:sqref>
                  </c15:fullRef>
                </c:ext>
              </c:extLst>
              <c:f>'月总结-模板'!$D$14:$D$18</c:f>
              <c:numCache>
                <c:formatCode>[h]:mm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6E5-4D68-9F12-912D013537E1}"/>
            </c:ext>
          </c:extLst>
        </c:ser>
        <c:ser>
          <c:idx val="3"/>
          <c:order val="3"/>
          <c:tx>
            <c:strRef>
              <c:f>'月总结-模板'!$E$2</c:f>
              <c:strCache>
                <c:ptCount val="1"/>
                <c:pt idx="0">
                  <c:v>第四周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'月总结-模板'!$A$3:$A$18</c15:sqref>
                  </c15:fullRef>
                </c:ext>
              </c:extLst>
              <c:f>'月总结-模板'!$A$14:$A$18</c:f>
              <c:strCache>
                <c:ptCount val="5"/>
                <c:pt idx="0">
                  <c:v>英语能力</c:v>
                </c:pt>
                <c:pt idx="1">
                  <c:v>编程能力</c:v>
                </c:pt>
                <c:pt idx="2">
                  <c:v>阅读能力</c:v>
                </c:pt>
                <c:pt idx="3">
                  <c:v>技能</c:v>
                </c:pt>
                <c:pt idx="4">
                  <c:v>日常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'月总结-模板'!$E$3:$E$18</c15:sqref>
                  </c15:fullRef>
                </c:ext>
              </c:extLst>
              <c:f>'月总结-模板'!$E$14:$E$18</c:f>
              <c:numCache>
                <c:formatCode>[h]:mm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16E5-4D68-9F12-912D013537E1}"/>
            </c:ext>
          </c:extLst>
        </c:ser>
        <c:ser>
          <c:idx val="4"/>
          <c:order val="4"/>
          <c:tx>
            <c:strRef>
              <c:f>'月总结-模板'!$F$2</c:f>
              <c:strCache>
                <c:ptCount val="1"/>
                <c:pt idx="0">
                  <c:v>第五周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'月总结-模板'!$A$3:$A$18</c15:sqref>
                  </c15:fullRef>
                </c:ext>
              </c:extLst>
              <c:f>'月总结-模板'!$A$14:$A$18</c:f>
              <c:strCache>
                <c:ptCount val="5"/>
                <c:pt idx="0">
                  <c:v>英语能力</c:v>
                </c:pt>
                <c:pt idx="1">
                  <c:v>编程能力</c:v>
                </c:pt>
                <c:pt idx="2">
                  <c:v>阅读能力</c:v>
                </c:pt>
                <c:pt idx="3">
                  <c:v>技能</c:v>
                </c:pt>
                <c:pt idx="4">
                  <c:v>日常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'月总结-模板'!$F$3:$F$18</c15:sqref>
                  </c15:fullRef>
                </c:ext>
              </c:extLst>
              <c:f>'月总结-模板'!$F$14:$F$18</c:f>
              <c:numCache>
                <c:formatCode>[h]:mm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16E5-4D68-9F12-912D0135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425840"/>
        <c:axId val="730585264"/>
      </c:barChart>
      <c:catAx>
        <c:axId val="9424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85264"/>
        <c:crosses val="autoZero"/>
        <c:auto val="1"/>
        <c:lblAlgn val="ctr"/>
        <c:lblOffset val="100"/>
        <c:noMultiLvlLbl val="0"/>
      </c:catAx>
      <c:valAx>
        <c:axId val="7305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4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'月总结-模板'!$K$8</c:f>
          <c:strCache>
            <c:ptCount val="1"/>
            <c:pt idx="0">
              <c:v>二零二二年八月其他时间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'月总结-模板'!$B$2</c:f>
              <c:strCache>
                <c:ptCount val="1"/>
                <c:pt idx="0">
                  <c:v>第一周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'月总结-模板'!$A$3:$A$29</c15:sqref>
                  </c15:fullRef>
                </c:ext>
              </c:extLst>
              <c:f>('月总结-模板'!$A$20:$A$22,'月总结-模板'!$A$24:$A$28)</c:f>
              <c:strCache>
                <c:ptCount val="8"/>
                <c:pt idx="0">
                  <c:v>娱乐</c:v>
                </c:pt>
                <c:pt idx="1">
                  <c:v>社交</c:v>
                </c:pt>
                <c:pt idx="2">
                  <c:v>杂</c:v>
                </c:pt>
                <c:pt idx="3">
                  <c:v>吃饭</c:v>
                </c:pt>
                <c:pt idx="4">
                  <c:v>睡觉</c:v>
                </c:pt>
                <c:pt idx="5">
                  <c:v>路途</c:v>
                </c:pt>
                <c:pt idx="6">
                  <c:v>家务</c:v>
                </c:pt>
                <c:pt idx="7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'月总结-模板'!$B$3:$B$29</c15:sqref>
                  </c15:fullRef>
                </c:ext>
              </c:extLst>
              <c:f>('月总结-模板'!$B$20:$B$22,'月总结-模板'!$B$24:$B$28)</c:f>
              <c:numCache>
                <c:formatCode>[h]:mm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2356-40E9-8EC0-98829003680E}"/>
            </c:ext>
          </c:extLst>
        </c:ser>
        <c:ser>
          <c:idx val="1"/>
          <c:order val="1"/>
          <c:tx>
            <c:strRef>
              <c:f>'月总结-模板'!$C$2</c:f>
              <c:strCache>
                <c:ptCount val="1"/>
                <c:pt idx="0">
                  <c:v>第二周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'月总结-模板'!$A$3:$A$29</c15:sqref>
                  </c15:fullRef>
                </c:ext>
              </c:extLst>
              <c:f>('月总结-模板'!$A$20:$A$22,'月总结-模板'!$A$24:$A$28)</c:f>
              <c:strCache>
                <c:ptCount val="8"/>
                <c:pt idx="0">
                  <c:v>娱乐</c:v>
                </c:pt>
                <c:pt idx="1">
                  <c:v>社交</c:v>
                </c:pt>
                <c:pt idx="2">
                  <c:v>杂</c:v>
                </c:pt>
                <c:pt idx="3">
                  <c:v>吃饭</c:v>
                </c:pt>
                <c:pt idx="4">
                  <c:v>睡觉</c:v>
                </c:pt>
                <c:pt idx="5">
                  <c:v>路途</c:v>
                </c:pt>
                <c:pt idx="6">
                  <c:v>家务</c:v>
                </c:pt>
                <c:pt idx="7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'月总结-模板'!$C$3:$C$29</c15:sqref>
                  </c15:fullRef>
                </c:ext>
              </c:extLst>
              <c:f>('月总结-模板'!$C$20:$C$22,'月总结-模板'!$C$24:$C$28)</c:f>
              <c:numCache>
                <c:formatCode>[h]:mm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356-40E9-8EC0-98829003680E}"/>
            </c:ext>
          </c:extLst>
        </c:ser>
        <c:ser>
          <c:idx val="2"/>
          <c:order val="2"/>
          <c:tx>
            <c:strRef>
              <c:f>'月总结-模板'!$D$2</c:f>
              <c:strCache>
                <c:ptCount val="1"/>
                <c:pt idx="0">
                  <c:v>第三周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'月总结-模板'!$A$3:$A$29</c15:sqref>
                  </c15:fullRef>
                </c:ext>
              </c:extLst>
              <c:f>('月总结-模板'!$A$20:$A$22,'月总结-模板'!$A$24:$A$28)</c:f>
              <c:strCache>
                <c:ptCount val="8"/>
                <c:pt idx="0">
                  <c:v>娱乐</c:v>
                </c:pt>
                <c:pt idx="1">
                  <c:v>社交</c:v>
                </c:pt>
                <c:pt idx="2">
                  <c:v>杂</c:v>
                </c:pt>
                <c:pt idx="3">
                  <c:v>吃饭</c:v>
                </c:pt>
                <c:pt idx="4">
                  <c:v>睡觉</c:v>
                </c:pt>
                <c:pt idx="5">
                  <c:v>路途</c:v>
                </c:pt>
                <c:pt idx="6">
                  <c:v>家务</c:v>
                </c:pt>
                <c:pt idx="7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'月总结-模板'!$D$3:$D$29</c15:sqref>
                  </c15:fullRef>
                </c:ext>
              </c:extLst>
              <c:f>('月总结-模板'!$D$20:$D$22,'月总结-模板'!$D$24:$D$28)</c:f>
              <c:numCache>
                <c:formatCode>[h]:mm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2356-40E9-8EC0-98829003680E}"/>
            </c:ext>
          </c:extLst>
        </c:ser>
        <c:ser>
          <c:idx val="3"/>
          <c:order val="3"/>
          <c:tx>
            <c:strRef>
              <c:f>'月总结-模板'!$E$2</c:f>
              <c:strCache>
                <c:ptCount val="1"/>
                <c:pt idx="0">
                  <c:v>第四周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'月总结-模板'!$A$3:$A$29</c15:sqref>
                  </c15:fullRef>
                </c:ext>
              </c:extLst>
              <c:f>('月总结-模板'!$A$20:$A$22,'月总结-模板'!$A$24:$A$28)</c:f>
              <c:strCache>
                <c:ptCount val="8"/>
                <c:pt idx="0">
                  <c:v>娱乐</c:v>
                </c:pt>
                <c:pt idx="1">
                  <c:v>社交</c:v>
                </c:pt>
                <c:pt idx="2">
                  <c:v>杂</c:v>
                </c:pt>
                <c:pt idx="3">
                  <c:v>吃饭</c:v>
                </c:pt>
                <c:pt idx="4">
                  <c:v>睡觉</c:v>
                </c:pt>
                <c:pt idx="5">
                  <c:v>路途</c:v>
                </c:pt>
                <c:pt idx="6">
                  <c:v>家务</c:v>
                </c:pt>
                <c:pt idx="7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'月总结-模板'!$E$3:$E$29</c15:sqref>
                  </c15:fullRef>
                </c:ext>
              </c:extLst>
              <c:f>('月总结-模板'!$E$20:$E$22,'月总结-模板'!$E$24:$E$28)</c:f>
              <c:numCache>
                <c:formatCode>[h]:mm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2356-40E9-8EC0-98829003680E}"/>
            </c:ext>
          </c:extLst>
        </c:ser>
        <c:ser>
          <c:idx val="4"/>
          <c:order val="4"/>
          <c:tx>
            <c:strRef>
              <c:f>'月总结-模板'!$F$2</c:f>
              <c:strCache>
                <c:ptCount val="1"/>
                <c:pt idx="0">
                  <c:v>第五周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'月总结-模板'!$A$3:$A$29</c15:sqref>
                  </c15:fullRef>
                </c:ext>
              </c:extLst>
              <c:f>('月总结-模板'!$A$20:$A$22,'月总结-模板'!$A$24:$A$28)</c:f>
              <c:strCache>
                <c:ptCount val="8"/>
                <c:pt idx="0">
                  <c:v>娱乐</c:v>
                </c:pt>
                <c:pt idx="1">
                  <c:v>社交</c:v>
                </c:pt>
                <c:pt idx="2">
                  <c:v>杂</c:v>
                </c:pt>
                <c:pt idx="3">
                  <c:v>吃饭</c:v>
                </c:pt>
                <c:pt idx="4">
                  <c:v>睡觉</c:v>
                </c:pt>
                <c:pt idx="5">
                  <c:v>路途</c:v>
                </c:pt>
                <c:pt idx="6">
                  <c:v>家务</c:v>
                </c:pt>
                <c:pt idx="7">
                  <c:v>时间管理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'月总结-模板'!$F$3:$F$29</c15:sqref>
                  </c15:fullRef>
                </c:ext>
              </c:extLst>
              <c:f>('月总结-模板'!$F$20:$F$22,'月总结-模板'!$F$24:$F$28)</c:f>
              <c:numCache>
                <c:formatCode>[h]:mm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2356-40E9-8EC0-988290036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425840"/>
        <c:axId val="730585264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'月总结-模板'!$G$2</c15:sqref>
                        </c15:formulaRef>
                      </c:ext>
                    </c:extLst>
                    <c:strCache>
                      <c:ptCount val="1"/>
                      <c:pt idx="0">
                        <c:v>平均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'月总结-模板'!$A$3:$A$29</c15:sqref>
                        </c15:fullRef>
                        <c15:formulaRef>
                          <c15:sqref>('月总结-模板'!$A$20:$A$22,'月总结-模板'!$A$24:$A$28)</c15:sqref>
                        </c15:formulaRef>
                      </c:ext>
                    </c:extLst>
                    <c:strCache>
                      <c:ptCount val="8"/>
                      <c:pt idx="0">
                        <c:v>娱乐</c:v>
                      </c:pt>
                      <c:pt idx="1">
                        <c:v>社交</c:v>
                      </c:pt>
                      <c:pt idx="2">
                        <c:v>杂</c:v>
                      </c:pt>
                      <c:pt idx="3">
                        <c:v>吃饭</c:v>
                      </c:pt>
                      <c:pt idx="4">
                        <c:v>睡觉</c:v>
                      </c:pt>
                      <c:pt idx="5">
                        <c:v>路途</c:v>
                      </c:pt>
                      <c:pt idx="6">
                        <c:v>家务</c:v>
                      </c:pt>
                      <c:pt idx="7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'月总结-模板'!$G$3:$G$29</c15:sqref>
                        </c15:fullRef>
                        <c15:formulaRef>
                          <c15:sqref>('月总结-模板'!$G$20:$G$22,'月总结-模板'!$G$24:$G$28)</c15:sqref>
                        </c15:formulaRef>
                      </c:ext>
                    </c:extLst>
                    <c:numCache>
                      <c:formatCode>[h]:mm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356-40E9-8EC0-98829003680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'月总结-模板'!$H$2</c15:sqref>
                        </c15:formulaRef>
                      </c:ext>
                    </c:extLst>
                    <c:strCache>
                      <c:ptCount val="1"/>
                      <c:pt idx="0">
                        <c:v>总时间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'月总结-模板'!$A$3:$A$29</c15:sqref>
                        </c15:fullRef>
                        <c15:formulaRef>
                          <c15:sqref>('月总结-模板'!$A$20:$A$22,'月总结-模板'!$A$24:$A$28)</c15:sqref>
                        </c15:formulaRef>
                      </c:ext>
                    </c:extLst>
                    <c:strCache>
                      <c:ptCount val="8"/>
                      <c:pt idx="0">
                        <c:v>娱乐</c:v>
                      </c:pt>
                      <c:pt idx="1">
                        <c:v>社交</c:v>
                      </c:pt>
                      <c:pt idx="2">
                        <c:v>杂</c:v>
                      </c:pt>
                      <c:pt idx="3">
                        <c:v>吃饭</c:v>
                      </c:pt>
                      <c:pt idx="4">
                        <c:v>睡觉</c:v>
                      </c:pt>
                      <c:pt idx="5">
                        <c:v>路途</c:v>
                      </c:pt>
                      <c:pt idx="6">
                        <c:v>家务</c:v>
                      </c:pt>
                      <c:pt idx="7">
                        <c:v>时间管理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'月总结-模板'!$H$3:$H$29</c15:sqref>
                        </c15:fullRef>
                        <c15:formulaRef>
                          <c15:sqref>('月总结-模板'!$H$20:$H$22,'月总结-模板'!$H$24:$H$28)</c15:sqref>
                        </c15:formulaRef>
                      </c:ext>
                    </c:extLst>
                    <c:numCache>
                      <c:formatCode>[h]:mm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56-40E9-8EC0-98829003680E}"/>
                  </c:ext>
                </c:extLst>
              </c15:ser>
            </c15:filteredBarSeries>
          </c:ext>
        </c:extLst>
      </c:barChart>
      <c:catAx>
        <c:axId val="9424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585264"/>
        <c:crosses val="autoZero"/>
        <c:auto val="1"/>
        <c:lblAlgn val="ctr"/>
        <c:lblOffset val="100"/>
        <c:noMultiLvlLbl val="0"/>
      </c:catAx>
      <c:valAx>
        <c:axId val="7305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24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'月总结-模板'!$K$13</c:f>
          <c:strCache>
            <c:ptCount val="1"/>
            <c:pt idx="0">
              <c:v>二零二二年八月收支情况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'月总结-模板'!$G$45</c:f>
              <c:strCache>
                <c:ptCount val="1"/>
                <c:pt idx="0">
                  <c:v>支付宝-支出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'月总结-模板'!$H$44:$M$44</c15:sqref>
                  </c15:fullRef>
                </c:ext>
              </c:extLst>
              <c:f>'月总结-模板'!$H$44:$L$44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'月总结-模板'!$H$45:$M$45</c15:sqref>
                  </c15:fullRef>
                </c:ext>
              </c:extLst>
              <c:f>'月总结-模板'!$H$45:$L$45</c:f>
              <c:numCache>
                <c:formatCode>0.00_);[Red]\(0.00\)</c:formatCode>
                <c:ptCount val="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CB01-4F31-8420-A50294E69F05}"/>
            </c:ext>
          </c:extLst>
        </c:ser>
        <c:ser>
          <c:idx val="1"/>
          <c:order val="1"/>
          <c:tx>
            <c:strRef>
              <c:f>'月总结-模板'!$G$46</c:f>
              <c:strCache>
                <c:ptCount val="1"/>
                <c:pt idx="0">
                  <c:v>支付宝-收入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'月总结-模板'!$H$44:$M$44</c15:sqref>
                  </c15:fullRef>
                </c:ext>
              </c:extLst>
              <c:f>'月总结-模板'!$H$44:$L$44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'月总结-模板'!$H$46:$M$46</c15:sqref>
                  </c15:fullRef>
                </c:ext>
              </c:extLst>
              <c:f>'月总结-模板'!$H$46:$L$46</c:f>
              <c:numCache>
                <c:formatCode>General</c:formatCode>
                <c:ptCount val="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B01-4F31-8420-A50294E69F05}"/>
            </c:ext>
          </c:extLst>
        </c:ser>
        <c:ser>
          <c:idx val="2"/>
          <c:order val="2"/>
          <c:tx>
            <c:strRef>
              <c:f>'月总结-模板'!$G$47</c:f>
              <c:strCache>
                <c:ptCount val="1"/>
                <c:pt idx="0">
                  <c:v>微信-支出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'月总结-模板'!$H$44:$M$44</c15:sqref>
                  </c15:fullRef>
                </c:ext>
              </c:extLst>
              <c:f>'月总结-模板'!$H$44:$L$44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'月总结-模板'!$H$47:$M$47</c15:sqref>
                  </c15:fullRef>
                </c:ext>
              </c:extLst>
              <c:f>'月总结-模板'!$H$47:$L$47</c:f>
              <c:numCache>
                <c:formatCode>0.00_);[Red]\(0.00\)</c:formatCode>
                <c:ptCount val="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01-4F31-8420-A50294E69F05}"/>
            </c:ext>
          </c:extLst>
        </c:ser>
        <c:ser>
          <c:idx val="3"/>
          <c:order val="3"/>
          <c:tx>
            <c:strRef>
              <c:f>'月总结-模板'!$G$48</c:f>
              <c:strCache>
                <c:ptCount val="1"/>
                <c:pt idx="0">
                  <c:v>微信-收入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'月总结-模板'!$H$44:$M$44</c15:sqref>
                  </c15:fullRef>
                </c:ext>
              </c:extLst>
              <c:f>'月总结-模板'!$H$44:$L$44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'月总结-模板'!$H$48:$M$48</c15:sqref>
                  </c15:fullRef>
                </c:ext>
              </c:extLst>
              <c:f>'月总结-模板'!$H$48:$L$48</c:f>
              <c:numCache>
                <c:formatCode>General</c:formatCode>
                <c:ptCount val="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B01-4F31-8420-A50294E69F05}"/>
            </c:ext>
          </c:extLst>
        </c:ser>
        <c:ser>
          <c:idx val="4"/>
          <c:order val="4"/>
          <c:tx>
            <c:strRef>
              <c:f>'月总结-模板'!$G$49</c:f>
              <c:strCache>
                <c:ptCount val="1"/>
                <c:pt idx="0">
                  <c:v>银行卡-支出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'月总结-模板'!$H$44:$M$44</c15:sqref>
                  </c15:fullRef>
                </c:ext>
              </c:extLst>
              <c:f>'月总结-模板'!$H$44:$L$44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'月总结-模板'!$H$49:$M$49</c15:sqref>
                  </c15:fullRef>
                </c:ext>
              </c:extLst>
              <c:f>'月总结-模板'!$H$49:$L$49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01-4F31-8420-A50294E69F05}"/>
            </c:ext>
          </c:extLst>
        </c:ser>
        <c:ser>
          <c:idx val="5"/>
          <c:order val="5"/>
          <c:tx>
            <c:strRef>
              <c:f>'月总结-模板'!$G$50</c:f>
              <c:strCache>
                <c:ptCount val="1"/>
                <c:pt idx="0">
                  <c:v>银行卡-收入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'月总结-模板'!$H$44:$M$44</c15:sqref>
                  </c15:fullRef>
                </c:ext>
              </c:extLst>
              <c:f>'月总结-模板'!$H$44:$L$44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'月总结-模板'!$H$50:$M$50</c15:sqref>
                  </c15:fullRef>
                </c:ext>
              </c:extLst>
              <c:f>'月总结-模板'!$H$50:$L$50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01-4F31-8420-A50294E69F05}"/>
            </c:ext>
          </c:extLst>
        </c:ser>
        <c:ser>
          <c:idx val="6"/>
          <c:order val="6"/>
          <c:tx>
            <c:strRef>
              <c:f>'月总结-模板'!$G$51</c:f>
              <c:strCache>
                <c:ptCount val="1"/>
                <c:pt idx="0">
                  <c:v>总支出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'月总结-模板'!$H$44:$M$44</c15:sqref>
                  </c15:fullRef>
                </c:ext>
              </c:extLst>
              <c:f>'月总结-模板'!$H$44:$L$44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'月总结-模板'!$H$51:$M$51</c15:sqref>
                  </c15:fullRef>
                </c:ext>
              </c:extLst>
              <c:f>'月总结-模板'!$H$51:$L$51</c:f>
              <c:numCache>
                <c:formatCode>0.00_);[Red]\(0.00\)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01-4F31-8420-A50294E69F05}"/>
            </c:ext>
          </c:extLst>
        </c:ser>
        <c:ser>
          <c:idx val="7"/>
          <c:order val="7"/>
          <c:tx>
            <c:strRef>
              <c:f>'月总结-模板'!$G$52</c:f>
              <c:strCache>
                <c:ptCount val="1"/>
                <c:pt idx="0">
                  <c:v>总收入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'月总结-模板'!$H$44:$M$44</c15:sqref>
                  </c15:fullRef>
                </c:ext>
              </c:extLst>
              <c:f>'月总结-模板'!$H$44:$L$44</c:f>
              <c:strCache>
                <c:ptCount val="5"/>
                <c:pt idx="0">
                  <c:v>第一周</c:v>
                </c:pt>
                <c:pt idx="1">
                  <c:v>第二周</c:v>
                </c:pt>
                <c:pt idx="2">
                  <c:v>第三周</c:v>
                </c:pt>
                <c:pt idx="3">
                  <c:v>第四周</c:v>
                </c:pt>
                <c:pt idx="4">
                  <c:v>第五周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'月总结-模板'!$H$52:$M$52</c15:sqref>
                  </c15:fullRef>
                </c:ext>
              </c:extLst>
              <c:f>'月总结-模板'!$H$52:$L$52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01-4F31-8420-A50294E69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297823"/>
        <c:axId val="862289087"/>
        <c:extLst/>
      </c:lineChart>
      <c:catAx>
        <c:axId val="8622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289087"/>
        <c:crosses val="autoZero"/>
        <c:auto val="1"/>
        <c:lblAlgn val="ctr"/>
        <c:lblOffset val="100"/>
        <c:noMultiLvlLbl val="0"/>
      </c:catAx>
      <c:valAx>
        <c:axId val="86228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29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'月总结-模板'!$K$4</c:f>
          <c:strCache>
            <c:ptCount val="1"/>
            <c:pt idx="0">
              <c:v>二零二二年八月占比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8-458C-A199-BC4E57D76A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8-458C-A199-BC4E57D76A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8-458C-A199-BC4E57D76A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8-458C-A199-BC4E57D76A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'月总结-模板'!$A$33:$A$36</c:f>
              <c:strCache>
                <c:ptCount val="4"/>
                <c:pt idx="0">
                  <c:v>第I类工作</c:v>
                </c:pt>
                <c:pt idx="1">
                  <c:v>第II类工作</c:v>
                </c:pt>
                <c:pt idx="2">
                  <c:v>第III类工作</c:v>
                </c:pt>
                <c:pt idx="3">
                  <c:v>事务工作</c:v>
                </c:pt>
              </c:strCache>
            </c:strRef>
          </c:cat>
          <c:val>
            <c:numRef>
              <c:f>'月总结-模板'!$B$33:$B$36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08-458C-A199-BC4E57D76AE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681020</xdr:colOff>
      <xdr:row>2</xdr:row>
      <xdr:rowOff>12928</xdr:rowOff>
    </xdr:from>
    <xdr:to>
      <xdr:col>15</xdr:col>
      <xdr:colOff>5482880</xdr:colOff>
      <xdr:row>15</xdr:row>
      <xdr:rowOff>172892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36EF71-1FAC-4A1F-A4BD-9F337054D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551838</xdr:colOff>
      <xdr:row>72</xdr:row>
      <xdr:rowOff>96820</xdr:rowOff>
    </xdr:from>
    <xdr:to>
      <xdr:col>12</xdr:col>
      <xdr:colOff>376201</xdr:colOff>
      <xdr:row>87</xdr:row>
      <xdr:rowOff>127498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E030EF-BFA8-4184-B086-DF02EE7D1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88599</xdr:colOff>
      <xdr:row>109</xdr:row>
      <xdr:rowOff>67874</xdr:rowOff>
    </xdr:from>
    <xdr:to>
      <xdr:col>15</xdr:col>
      <xdr:colOff>9797145</xdr:colOff>
      <xdr:row>130</xdr:row>
      <xdr:rowOff>107269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94948B-BF72-48D6-B3E8-882C01FC4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26429</xdr:colOff>
      <xdr:row>72</xdr:row>
      <xdr:rowOff>62122</xdr:rowOff>
    </xdr:from>
    <xdr:to>
      <xdr:col>15</xdr:col>
      <xdr:colOff>9783536</xdr:colOff>
      <xdr:row>92</xdr:row>
      <xdr:rowOff>95251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1829F91-19D7-47FF-BE65-C98EF04D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36892</xdr:colOff>
      <xdr:row>40</xdr:row>
      <xdr:rowOff>52255</xdr:rowOff>
    </xdr:from>
    <xdr:to>
      <xdr:col>15</xdr:col>
      <xdr:colOff>4980215</xdr:colOff>
      <xdr:row>55</xdr:row>
      <xdr:rowOff>95251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0F1467-85F1-40E1-839B-C4950AB8B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5085695</xdr:colOff>
      <xdr:row>40</xdr:row>
      <xdr:rowOff>60514</xdr:rowOff>
    </xdr:from>
    <xdr:to>
      <xdr:col>15</xdr:col>
      <xdr:colOff>9797143</xdr:colOff>
      <xdr:row>55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1B19FDF-D911-4568-935F-F49A307FE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37822</xdr:colOff>
      <xdr:row>55</xdr:row>
      <xdr:rowOff>168535</xdr:rowOff>
    </xdr:from>
    <xdr:to>
      <xdr:col>15</xdr:col>
      <xdr:colOff>9783536</xdr:colOff>
      <xdr:row>71</xdr:row>
      <xdr:rowOff>163286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3D633D5-74F9-42CB-903B-BABEFCA16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434750</xdr:colOff>
      <xdr:row>54</xdr:row>
      <xdr:rowOff>189222</xdr:rowOff>
    </xdr:from>
    <xdr:to>
      <xdr:col>13</xdr:col>
      <xdr:colOff>513052</xdr:colOff>
      <xdr:row>70</xdr:row>
      <xdr:rowOff>153699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AB687F6-0BE3-40A7-A15C-1171930DE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5525411</xdr:colOff>
      <xdr:row>1</xdr:row>
      <xdr:rowOff>189333</xdr:rowOff>
    </xdr:from>
    <xdr:to>
      <xdr:col>15</xdr:col>
      <xdr:colOff>8863854</xdr:colOff>
      <xdr:row>15</xdr:row>
      <xdr:rowOff>156883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36B2902-EA23-4313-8240-76BE52E56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45946</xdr:colOff>
      <xdr:row>93</xdr:row>
      <xdr:rowOff>50999</xdr:rowOff>
    </xdr:from>
    <xdr:to>
      <xdr:col>15</xdr:col>
      <xdr:colOff>9676495</xdr:colOff>
      <xdr:row>108</xdr:row>
      <xdr:rowOff>104800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000251B1-5546-46F4-860F-1D739978882B}"/>
            </a:ext>
          </a:extLst>
        </xdr:cNvPr>
        <xdr:cNvGrpSpPr/>
      </xdr:nvGrpSpPr>
      <xdr:grpSpPr>
        <a:xfrm>
          <a:off x="10818721" y="17281724"/>
          <a:ext cx="9630549" cy="2768426"/>
          <a:chOff x="25205222" y="11437836"/>
          <a:chExt cx="9183861" cy="2751952"/>
        </a:xfrm>
      </xdr:grpSpPr>
      <xdr:graphicFrame macro="">
        <xdr:nvGraphicFramePr>
          <xdr:cNvPr id="12" name="图表 11">
            <a:extLst>
              <a:ext uri="{FF2B5EF4-FFF2-40B4-BE49-F238E27FC236}">
                <a16:creationId xmlns:a16="http://schemas.microsoft.com/office/drawing/2014/main" id="{08978140-B943-6E78-CF64-A2FFD6499E18}"/>
              </a:ext>
            </a:extLst>
          </xdr:cNvPr>
          <xdr:cNvGraphicFramePr/>
        </xdr:nvGraphicFramePr>
        <xdr:xfrm>
          <a:off x="25205222" y="11437836"/>
          <a:ext cx="4564103" cy="27519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graphicFrame macro="">
        <xdr:nvGraphicFramePr>
          <xdr:cNvPr id="13" name="图表 12">
            <a:extLst>
              <a:ext uri="{FF2B5EF4-FFF2-40B4-BE49-F238E27FC236}">
                <a16:creationId xmlns:a16="http://schemas.microsoft.com/office/drawing/2014/main" id="{13D0ED66-A28B-5146-AF1C-9031BA987CA0}"/>
              </a:ext>
            </a:extLst>
          </xdr:cNvPr>
          <xdr:cNvGraphicFramePr>
            <a:graphicFrameLocks/>
          </xdr:cNvGraphicFramePr>
        </xdr:nvGraphicFramePr>
        <xdr:xfrm>
          <a:off x="29802802" y="11450752"/>
          <a:ext cx="4586281" cy="27296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4-&#35760;&#24518;/2022/8&#26376;/2022-8&#26376;&#26102;&#38388;&#35760;&#2440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4-&#35760;&#24518;/2022/1&#26376;/2022-1&#26376;&#26085;&#35760;&#26102;&#38388;&#35760;&#2440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一周计划"/>
      <sheetName val="8-1"/>
      <sheetName val="8-2"/>
      <sheetName val="8-3"/>
      <sheetName val="8-4"/>
      <sheetName val="8-5"/>
      <sheetName val="8-6"/>
      <sheetName val="第一周总结"/>
      <sheetName val="第二周计划"/>
      <sheetName val="8-7"/>
      <sheetName val="8-8"/>
      <sheetName val="8-9"/>
      <sheetName val="8-10"/>
      <sheetName val="8-11"/>
      <sheetName val="8-12"/>
      <sheetName val="8-13"/>
      <sheetName val="第二周总结"/>
      <sheetName val="第三周计划"/>
      <sheetName val="8-14"/>
      <sheetName val="8-15"/>
      <sheetName val="8-16"/>
      <sheetName val="8-17"/>
      <sheetName val="8-18"/>
      <sheetName val="8-19"/>
      <sheetName val="8-20"/>
      <sheetName val="第三周"/>
      <sheetName val="第四周计划"/>
      <sheetName val="8-21"/>
      <sheetName val="8-22"/>
      <sheetName val="8-23"/>
      <sheetName val="8-24"/>
      <sheetName val="8-25"/>
      <sheetName val="8-26"/>
      <sheetName val="日模板 (2)"/>
      <sheetName val="周总结 (2)"/>
      <sheetName val="日模板"/>
      <sheetName val="8月计划"/>
      <sheetName val="202208月总结"/>
      <sheetName val="学习任务"/>
      <sheetName val="第三季计划"/>
      <sheetName val="2022年计划"/>
      <sheetName val="周计划模板"/>
      <sheetName val="周总结模板"/>
      <sheetName val="月计划模板"/>
      <sheetName val="月总结-模板"/>
      <sheetName val="说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K1" t="str">
            <v>学习时间趋势</v>
          </cell>
        </row>
        <row r="2">
          <cell r="B2" t="str">
            <v>第一周</v>
          </cell>
          <cell r="C2" t="str">
            <v>第二周</v>
          </cell>
          <cell r="D2" t="str">
            <v>第三周</v>
          </cell>
          <cell r="E2" t="str">
            <v>第四周</v>
          </cell>
          <cell r="F2" t="str">
            <v>第五周</v>
          </cell>
          <cell r="G2" t="str">
            <v>平均</v>
          </cell>
          <cell r="H2" t="str">
            <v>总时间</v>
          </cell>
        </row>
        <row r="3">
          <cell r="A3" t="str">
            <v>总工作</v>
          </cell>
          <cell r="G3" t="e">
            <v>#DIV/0!</v>
          </cell>
          <cell r="H3">
            <v>0</v>
          </cell>
          <cell r="K3" t="str">
            <v>二零二二年八月总时间分布</v>
          </cell>
        </row>
        <row r="4">
          <cell r="A4" t="str">
            <v>第I类工作</v>
          </cell>
          <cell r="G4" t="e">
            <v>#DIV/0!</v>
          </cell>
          <cell r="H4">
            <v>0</v>
          </cell>
          <cell r="K4" t="str">
            <v>二零二二年八月占比</v>
          </cell>
        </row>
        <row r="5">
          <cell r="A5" t="str">
            <v>中心事务</v>
          </cell>
          <cell r="G5" t="e">
            <v>#DIV/0!</v>
          </cell>
          <cell r="H5">
            <v>0</v>
          </cell>
        </row>
        <row r="6">
          <cell r="A6" t="str">
            <v xml:space="preserve">  中心工作</v>
          </cell>
          <cell r="G6" t="e">
            <v>#DIV/0!</v>
          </cell>
          <cell r="H6">
            <v>0</v>
          </cell>
          <cell r="K6" t="str">
            <v>二零二二年八月第I类工作</v>
          </cell>
        </row>
        <row r="7">
          <cell r="A7" t="str">
            <v xml:space="preserve">  中心事务文档</v>
          </cell>
          <cell r="G7" t="e">
            <v>#DIV/0!</v>
          </cell>
          <cell r="H7">
            <v>0</v>
          </cell>
          <cell r="K7" t="str">
            <v>二零二二年八月第II类工作</v>
          </cell>
        </row>
        <row r="8">
          <cell r="A8" t="str">
            <v>组织工作</v>
          </cell>
          <cell r="G8" t="e">
            <v>#DIV/0!</v>
          </cell>
          <cell r="H8">
            <v>0</v>
          </cell>
          <cell r="K8" t="str">
            <v>二零二二年八月其他时间</v>
          </cell>
        </row>
        <row r="9">
          <cell r="A9" t="str">
            <v>可能自我</v>
          </cell>
          <cell r="G9" t="e">
            <v>#DIV/0!</v>
          </cell>
          <cell r="H9">
            <v>0</v>
          </cell>
        </row>
        <row r="10">
          <cell r="A10" t="str">
            <v xml:space="preserve">  个人品牌</v>
          </cell>
          <cell r="G10" t="e">
            <v>#DIV/0!</v>
          </cell>
          <cell r="H10">
            <v>0</v>
          </cell>
        </row>
        <row r="11">
          <cell r="A11" t="str">
            <v xml:space="preserve">  自我思考</v>
          </cell>
          <cell r="G11" t="e">
            <v>#DIV/0!</v>
          </cell>
          <cell r="H11">
            <v>0</v>
          </cell>
          <cell r="K11" t="str">
            <v>二零二二年八月体重</v>
          </cell>
        </row>
        <row r="12">
          <cell r="A12" t="str">
            <v xml:space="preserve">  可能自我文档</v>
          </cell>
          <cell r="G12" t="e">
            <v>#DIV/0!</v>
          </cell>
          <cell r="H12">
            <v>0</v>
          </cell>
        </row>
        <row r="13">
          <cell r="A13" t="str">
            <v>第II类工作</v>
          </cell>
          <cell r="G13" t="e">
            <v>#DIV/0!</v>
          </cell>
          <cell r="H13">
            <v>0</v>
          </cell>
          <cell r="K13" t="str">
            <v>二零二二年八月收支情况</v>
          </cell>
        </row>
        <row r="14">
          <cell r="A14" t="str">
            <v>英语能力</v>
          </cell>
          <cell r="G14" t="e">
            <v>#DIV/0!</v>
          </cell>
          <cell r="H14">
            <v>0</v>
          </cell>
        </row>
        <row r="15">
          <cell r="A15" t="str">
            <v>编程能力</v>
          </cell>
          <cell r="G15" t="e">
            <v>#DIV/0!</v>
          </cell>
          <cell r="H15">
            <v>0</v>
          </cell>
          <cell r="K15" t="str">
            <v>二零二二年八月周平均起床时间</v>
          </cell>
        </row>
        <row r="16">
          <cell r="A16" t="str">
            <v>阅读能力</v>
          </cell>
          <cell r="G16" t="e">
            <v>#DIV/0!</v>
          </cell>
          <cell r="H16">
            <v>0</v>
          </cell>
          <cell r="K16" t="str">
            <v>二零二二年八月周平均睡觉时间</v>
          </cell>
        </row>
        <row r="17">
          <cell r="A17" t="str">
            <v>技能</v>
          </cell>
          <cell r="G17" t="e">
            <v>#DIV/0!</v>
          </cell>
          <cell r="H17">
            <v>0</v>
          </cell>
        </row>
        <row r="18">
          <cell r="A18" t="str">
            <v>日常</v>
          </cell>
          <cell r="G18" t="e">
            <v>#DIV/0!</v>
          </cell>
          <cell r="H18">
            <v>0</v>
          </cell>
        </row>
        <row r="19">
          <cell r="A19" t="str">
            <v>第III类工作</v>
          </cell>
          <cell r="G19" t="e">
            <v>#DIV/0!</v>
          </cell>
          <cell r="H19">
            <v>0</v>
          </cell>
        </row>
        <row r="20">
          <cell r="A20" t="str">
            <v>娱乐</v>
          </cell>
          <cell r="G20" t="e">
            <v>#DIV/0!</v>
          </cell>
          <cell r="H20">
            <v>0</v>
          </cell>
        </row>
        <row r="21">
          <cell r="A21" t="str">
            <v>社交</v>
          </cell>
          <cell r="G21" t="e">
            <v>#DIV/0!</v>
          </cell>
          <cell r="H21">
            <v>0</v>
          </cell>
        </row>
        <row r="22">
          <cell r="A22" t="str">
            <v>杂</v>
          </cell>
          <cell r="G22" t="e">
            <v>#DIV/0!</v>
          </cell>
          <cell r="H22">
            <v>0</v>
          </cell>
        </row>
        <row r="23">
          <cell r="A23" t="str">
            <v>事务工作</v>
          </cell>
          <cell r="G23" t="e">
            <v>#DIV/0!</v>
          </cell>
          <cell r="H23">
            <v>0</v>
          </cell>
        </row>
        <row r="24">
          <cell r="A24" t="str">
            <v>吃饭</v>
          </cell>
          <cell r="G24" t="e">
            <v>#DIV/0!</v>
          </cell>
          <cell r="H24">
            <v>0</v>
          </cell>
        </row>
        <row r="25">
          <cell r="A25" t="str">
            <v>睡觉</v>
          </cell>
          <cell r="G25" t="e">
            <v>#DIV/0!</v>
          </cell>
          <cell r="H25">
            <v>0</v>
          </cell>
        </row>
        <row r="26">
          <cell r="A26" t="str">
            <v>路途</v>
          </cell>
          <cell r="G26" t="e">
            <v>#DIV/0!</v>
          </cell>
          <cell r="H26">
            <v>0</v>
          </cell>
        </row>
        <row r="27">
          <cell r="A27" t="str">
            <v>家务</v>
          </cell>
          <cell r="G27" t="e">
            <v>#DIV/0!</v>
          </cell>
          <cell r="H27">
            <v>0</v>
          </cell>
        </row>
        <row r="28">
          <cell r="A28" t="str">
            <v>时间管理</v>
          </cell>
          <cell r="G28" t="e">
            <v>#DIV/0!</v>
          </cell>
          <cell r="H28">
            <v>0</v>
          </cell>
        </row>
        <row r="32">
          <cell r="H32" t="str">
            <v>第一周</v>
          </cell>
          <cell r="J32">
            <v>62.5</v>
          </cell>
        </row>
        <row r="33">
          <cell r="A33" t="str">
            <v>第I类工作</v>
          </cell>
          <cell r="B33">
            <v>0</v>
          </cell>
          <cell r="H33" t="str">
            <v>第二周</v>
          </cell>
          <cell r="J33">
            <v>62.5</v>
          </cell>
        </row>
        <row r="34">
          <cell r="A34" t="str">
            <v>第II类工作</v>
          </cell>
          <cell r="B34">
            <v>0</v>
          </cell>
          <cell r="H34" t="str">
            <v>第三周</v>
          </cell>
          <cell r="J34">
            <v>62.5</v>
          </cell>
        </row>
        <row r="35">
          <cell r="A35" t="str">
            <v>第III类工作</v>
          </cell>
          <cell r="B35">
            <v>0</v>
          </cell>
          <cell r="H35" t="str">
            <v>第四周</v>
          </cell>
          <cell r="J35">
            <v>62.5</v>
          </cell>
        </row>
        <row r="36">
          <cell r="A36" t="str">
            <v>事务工作</v>
          </cell>
          <cell r="B36">
            <v>0</v>
          </cell>
          <cell r="H36" t="str">
            <v>第五周</v>
          </cell>
          <cell r="J36">
            <v>62.5</v>
          </cell>
        </row>
        <row r="44">
          <cell r="A44">
            <v>1</v>
          </cell>
          <cell r="B44">
            <v>0</v>
          </cell>
          <cell r="H44" t="str">
            <v>第一周</v>
          </cell>
          <cell r="I44" t="str">
            <v>第二周</v>
          </cell>
          <cell r="J44" t="str">
            <v>第三周</v>
          </cell>
          <cell r="K44" t="str">
            <v>第四周</v>
          </cell>
          <cell r="L44" t="str">
            <v>第五周</v>
          </cell>
          <cell r="M44" t="str">
            <v>总</v>
          </cell>
        </row>
        <row r="45">
          <cell r="A45">
            <v>2</v>
          </cell>
          <cell r="B45">
            <v>0</v>
          </cell>
          <cell r="G45" t="str">
            <v>支付宝-支出</v>
          </cell>
          <cell r="M45">
            <v>0</v>
          </cell>
        </row>
        <row r="46">
          <cell r="A46">
            <v>3</v>
          </cell>
          <cell r="B46">
            <v>0</v>
          </cell>
          <cell r="G46" t="str">
            <v>支付宝-收入</v>
          </cell>
          <cell r="M46">
            <v>0</v>
          </cell>
        </row>
        <row r="47">
          <cell r="A47">
            <v>4</v>
          </cell>
          <cell r="B47">
            <v>0</v>
          </cell>
          <cell r="G47" t="str">
            <v>微信-支出</v>
          </cell>
          <cell r="M47">
            <v>0</v>
          </cell>
        </row>
        <row r="48">
          <cell r="A48">
            <v>5</v>
          </cell>
          <cell r="B48">
            <v>0</v>
          </cell>
          <cell r="G48" t="str">
            <v>微信-收入</v>
          </cell>
          <cell r="M48">
            <v>0</v>
          </cell>
        </row>
        <row r="49">
          <cell r="A49">
            <v>6</v>
          </cell>
          <cell r="B49">
            <v>0</v>
          </cell>
          <cell r="G49" t="str">
            <v>银行卡-支出</v>
          </cell>
          <cell r="M49">
            <v>0</v>
          </cell>
        </row>
        <row r="50">
          <cell r="A50">
            <v>7</v>
          </cell>
          <cell r="B50">
            <v>0</v>
          </cell>
          <cell r="G50" t="str">
            <v>银行卡-收入</v>
          </cell>
          <cell r="M50">
            <v>0</v>
          </cell>
        </row>
        <row r="51">
          <cell r="A51">
            <v>8</v>
          </cell>
          <cell r="B51">
            <v>0</v>
          </cell>
          <cell r="G51" t="str">
            <v>总支出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9</v>
          </cell>
          <cell r="B52">
            <v>0</v>
          </cell>
          <cell r="G52" t="str">
            <v>总收入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>
            <v>10</v>
          </cell>
          <cell r="B53">
            <v>0</v>
          </cell>
        </row>
        <row r="54">
          <cell r="A54">
            <v>11</v>
          </cell>
          <cell r="B54">
            <v>0</v>
          </cell>
        </row>
        <row r="55">
          <cell r="A55">
            <v>12</v>
          </cell>
          <cell r="B55">
            <v>0</v>
          </cell>
        </row>
        <row r="56">
          <cell r="A56">
            <v>13</v>
          </cell>
          <cell r="B56">
            <v>0</v>
          </cell>
        </row>
        <row r="57">
          <cell r="A57">
            <v>14</v>
          </cell>
          <cell r="B57">
            <v>0</v>
          </cell>
        </row>
        <row r="58">
          <cell r="A58">
            <v>15</v>
          </cell>
          <cell r="B58">
            <v>0</v>
          </cell>
        </row>
        <row r="59">
          <cell r="A59">
            <v>16</v>
          </cell>
          <cell r="B59">
            <v>0</v>
          </cell>
        </row>
        <row r="60">
          <cell r="A60">
            <v>17</v>
          </cell>
          <cell r="B60">
            <v>0</v>
          </cell>
        </row>
        <row r="61">
          <cell r="A61">
            <v>18</v>
          </cell>
          <cell r="B61">
            <v>0</v>
          </cell>
        </row>
        <row r="62">
          <cell r="A62">
            <v>19</v>
          </cell>
          <cell r="B62">
            <v>0</v>
          </cell>
        </row>
        <row r="63">
          <cell r="A63">
            <v>20</v>
          </cell>
          <cell r="B63">
            <v>0</v>
          </cell>
        </row>
        <row r="64">
          <cell r="A64">
            <v>21</v>
          </cell>
          <cell r="B64">
            <v>0</v>
          </cell>
        </row>
        <row r="65">
          <cell r="A65">
            <v>22</v>
          </cell>
          <cell r="B65">
            <v>0</v>
          </cell>
        </row>
        <row r="66">
          <cell r="A66">
            <v>23</v>
          </cell>
          <cell r="B66">
            <v>0</v>
          </cell>
        </row>
        <row r="67">
          <cell r="A67">
            <v>24</v>
          </cell>
          <cell r="B67">
            <v>0</v>
          </cell>
        </row>
        <row r="68">
          <cell r="A68">
            <v>25</v>
          </cell>
          <cell r="B68">
            <v>0</v>
          </cell>
        </row>
        <row r="69">
          <cell r="A69">
            <v>26</v>
          </cell>
          <cell r="B69">
            <v>0</v>
          </cell>
        </row>
        <row r="70">
          <cell r="A70">
            <v>27</v>
          </cell>
          <cell r="B70">
            <v>0</v>
          </cell>
        </row>
        <row r="71">
          <cell r="A71">
            <v>28</v>
          </cell>
          <cell r="B71">
            <v>0</v>
          </cell>
        </row>
        <row r="72">
          <cell r="A72">
            <v>29</v>
          </cell>
          <cell r="B72">
            <v>0</v>
          </cell>
        </row>
        <row r="73">
          <cell r="A73">
            <v>30</v>
          </cell>
          <cell r="B73">
            <v>0</v>
          </cell>
        </row>
        <row r="74">
          <cell r="A74">
            <v>31</v>
          </cell>
          <cell r="B74">
            <v>0</v>
          </cell>
        </row>
        <row r="75">
          <cell r="D75" t="str">
            <v>起床</v>
          </cell>
          <cell r="E75" t="str">
            <v>睡觉</v>
          </cell>
        </row>
        <row r="80">
          <cell r="A80" t="str">
            <v>第一周</v>
          </cell>
          <cell r="D80">
            <v>0</v>
          </cell>
          <cell r="E80">
            <v>0</v>
          </cell>
        </row>
        <row r="81">
          <cell r="A81" t="str">
            <v>第二周</v>
          </cell>
          <cell r="D81">
            <v>0</v>
          </cell>
          <cell r="E81">
            <v>0</v>
          </cell>
        </row>
        <row r="82">
          <cell r="A82" t="str">
            <v>第三周</v>
          </cell>
          <cell r="D82">
            <v>0</v>
          </cell>
          <cell r="E82">
            <v>0</v>
          </cell>
        </row>
        <row r="83">
          <cell r="A83" t="str">
            <v>第四周</v>
          </cell>
          <cell r="D83">
            <v>0</v>
          </cell>
          <cell r="E83">
            <v>0</v>
          </cell>
        </row>
        <row r="84">
          <cell r="A84" t="str">
            <v>第五周</v>
          </cell>
          <cell r="D84">
            <v>0</v>
          </cell>
          <cell r="E84">
            <v>0</v>
          </cell>
        </row>
      </sheetData>
      <sheetData sheetId="4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"/>
      <sheetName val="1-2"/>
      <sheetName val="1-3"/>
      <sheetName val="1-4"/>
      <sheetName val="1-5"/>
      <sheetName val="1-6"/>
      <sheetName val="1-7"/>
      <sheetName val="1-8"/>
      <sheetName val="第一周"/>
      <sheetName val="1-9"/>
      <sheetName val="1-10"/>
      <sheetName val="1-11"/>
      <sheetName val="1-12"/>
      <sheetName val="1-13"/>
      <sheetName val="1-14"/>
      <sheetName val="1-15"/>
      <sheetName val="第二周"/>
      <sheetName val="1-16"/>
      <sheetName val="1-17"/>
      <sheetName val="1-18"/>
      <sheetName val="1-19"/>
      <sheetName val="1-20"/>
      <sheetName val="1-21"/>
      <sheetName val="1-22"/>
      <sheetName val="第三周"/>
      <sheetName val="1-23"/>
      <sheetName val="1-24"/>
      <sheetName val="1-25"/>
      <sheetName val="1-26"/>
      <sheetName val="1-27"/>
      <sheetName val="1-28"/>
      <sheetName val="1-29"/>
      <sheetName val="第四周"/>
      <sheetName val="1-30"/>
      <sheetName val="1-31"/>
      <sheetName val="第五周"/>
      <sheetName val="日模板"/>
      <sheetName val="第一季计划"/>
      <sheetName val="202201月总结"/>
      <sheetName val="2021年计划"/>
      <sheetName val="说明"/>
      <sheetName val="周计划模板"/>
      <sheetName val="周总结模板"/>
      <sheetName val="202110图表-模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12">
          <cell r="K12" t="str">
            <v>二零二二年一月学习日时间趋势</v>
          </cell>
        </row>
      </sheetData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E2B4-8172-4E6E-AFB8-E2C49AE5D9A8}">
  <sheetPr codeName="Sheet12"/>
  <dimension ref="A1:P138"/>
  <sheetViews>
    <sheetView tabSelected="1" topLeftCell="A40" workbookViewId="0">
      <selection activeCell="H7" sqref="H7"/>
    </sheetView>
  </sheetViews>
  <sheetFormatPr defaultRowHeight="14.25" x14ac:dyDescent="0.2"/>
  <cols>
    <col min="1" max="1" width="12.75" style="13" customWidth="1"/>
    <col min="2" max="4" width="9" style="13"/>
    <col min="5" max="5" width="8.625" style="13" customWidth="1"/>
    <col min="6" max="6" width="9" style="13"/>
    <col min="7" max="7" width="10.625" customWidth="1"/>
    <col min="8" max="8" width="11.125" customWidth="1"/>
    <col min="10" max="11" width="8.625" customWidth="1"/>
    <col min="16" max="16" width="128.875" customWidth="1"/>
  </cols>
  <sheetData>
    <row r="1" spans="1:16" ht="16.5" thickBot="1" x14ac:dyDescent="0.3">
      <c r="A1" s="1" t="s">
        <v>0</v>
      </c>
      <c r="B1" s="2"/>
      <c r="C1" s="2"/>
      <c r="D1" s="2"/>
      <c r="E1" s="2"/>
      <c r="F1" s="2"/>
      <c r="G1" s="2"/>
      <c r="H1" s="3"/>
      <c r="J1" s="4" t="s">
        <v>1</v>
      </c>
      <c r="K1" s="5" t="str">
        <f>L22&amp;"学习时间趋势"</f>
        <v>学习时间趋势</v>
      </c>
      <c r="L1" s="5"/>
      <c r="M1" s="5"/>
      <c r="N1" s="6"/>
      <c r="O1" s="7"/>
      <c r="P1" s="8" t="s">
        <v>2</v>
      </c>
    </row>
    <row r="2" spans="1:16" ht="15" thickBot="1" x14ac:dyDescent="0.25">
      <c r="A2" s="9"/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1" t="s">
        <v>8</v>
      </c>
      <c r="H2" s="12" t="s">
        <v>9</v>
      </c>
      <c r="I2" s="13"/>
      <c r="J2" s="14" t="s">
        <v>10</v>
      </c>
      <c r="K2" t="str">
        <f>A1&amp;"数据"</f>
        <v>二零二二年八月数据</v>
      </c>
      <c r="N2" s="15"/>
      <c r="O2" s="7"/>
      <c r="P2" s="16" t="s">
        <v>11</v>
      </c>
    </row>
    <row r="3" spans="1:16" ht="15" thickBot="1" x14ac:dyDescent="0.25">
      <c r="A3" s="9" t="s">
        <v>12</v>
      </c>
      <c r="B3" s="17"/>
      <c r="C3" s="17"/>
      <c r="D3" s="17"/>
      <c r="E3" s="17"/>
      <c r="F3" s="18"/>
      <c r="G3" s="10" t="e">
        <f>AVERAGE(B3:F3)</f>
        <v>#DIV/0!</v>
      </c>
      <c r="H3" s="10">
        <f>SUM(B3:F3)</f>
        <v>0</v>
      </c>
      <c r="I3" s="13"/>
      <c r="J3" s="14" t="s">
        <v>13</v>
      </c>
      <c r="K3" t="str">
        <f>A1&amp;"总时间分布"</f>
        <v>二零二二年八月总时间分布</v>
      </c>
      <c r="N3" s="15"/>
      <c r="O3" s="7"/>
    </row>
    <row r="4" spans="1:16" ht="14.1" customHeight="1" x14ac:dyDescent="0.25">
      <c r="A4" s="19" t="s">
        <v>14</v>
      </c>
      <c r="B4" s="20"/>
      <c r="C4" s="20"/>
      <c r="D4" s="20"/>
      <c r="E4" s="20"/>
      <c r="F4" s="20"/>
      <c r="G4" s="19" t="e">
        <f t="shared" ref="G4:G28" si="0">AVERAGE(B4:F4)</f>
        <v>#DIV/0!</v>
      </c>
      <c r="H4" s="19">
        <f t="shared" ref="H4:H28" si="1">SUM(B4:F4)</f>
        <v>0</v>
      </c>
      <c r="I4" s="13"/>
      <c r="J4" s="14" t="s">
        <v>15</v>
      </c>
      <c r="K4" t="str">
        <f>A1&amp;"占比"</f>
        <v>二零二二年八月占比</v>
      </c>
      <c r="N4" s="15"/>
      <c r="O4" s="7"/>
      <c r="P4" s="8"/>
    </row>
    <row r="5" spans="1:16" x14ac:dyDescent="0.2">
      <c r="A5" s="21" t="s">
        <v>16</v>
      </c>
      <c r="B5" s="22"/>
      <c r="C5" s="22"/>
      <c r="D5" s="22"/>
      <c r="E5" s="22"/>
      <c r="F5" s="22"/>
      <c r="G5" s="21" t="e">
        <f t="shared" si="0"/>
        <v>#DIV/0!</v>
      </c>
      <c r="H5" s="21">
        <f t="shared" si="1"/>
        <v>0</v>
      </c>
      <c r="I5" s="13"/>
      <c r="J5" s="14" t="s">
        <v>17</v>
      </c>
      <c r="K5" s="13" t="str">
        <f>A1</f>
        <v>二零二二年八月</v>
      </c>
      <c r="N5" s="15"/>
      <c r="O5" s="7"/>
    </row>
    <row r="6" spans="1:16" x14ac:dyDescent="0.2">
      <c r="A6" s="21" t="s">
        <v>18</v>
      </c>
      <c r="B6" s="22"/>
      <c r="C6" s="22"/>
      <c r="D6" s="22"/>
      <c r="E6" s="22"/>
      <c r="F6" s="22"/>
      <c r="G6" s="21" t="e">
        <f t="shared" si="0"/>
        <v>#DIV/0!</v>
      </c>
      <c r="H6" s="21">
        <f t="shared" si="1"/>
        <v>0</v>
      </c>
      <c r="I6" s="13"/>
      <c r="J6" s="14" t="s">
        <v>19</v>
      </c>
      <c r="K6" t="str">
        <f>A1&amp;"第I类工作"</f>
        <v>二零二二年八月第I类工作</v>
      </c>
      <c r="N6" s="15"/>
      <c r="O6" s="7"/>
    </row>
    <row r="7" spans="1:16" x14ac:dyDescent="0.2">
      <c r="A7" s="21" t="s">
        <v>20</v>
      </c>
      <c r="B7" s="22"/>
      <c r="C7" s="22"/>
      <c r="D7" s="22"/>
      <c r="E7" s="22"/>
      <c r="F7" s="22"/>
      <c r="G7" s="21" t="e">
        <f t="shared" si="0"/>
        <v>#DIV/0!</v>
      </c>
      <c r="H7" s="21">
        <f t="shared" si="1"/>
        <v>0</v>
      </c>
      <c r="I7" s="13"/>
      <c r="J7" s="14" t="s">
        <v>21</v>
      </c>
      <c r="K7" t="str">
        <f>A1&amp;"第II类工作"</f>
        <v>二零二二年八月第II类工作</v>
      </c>
      <c r="N7" s="15"/>
      <c r="O7" s="7"/>
    </row>
    <row r="8" spans="1:16" x14ac:dyDescent="0.2">
      <c r="A8" s="21" t="s">
        <v>22</v>
      </c>
      <c r="B8" s="22"/>
      <c r="C8" s="22"/>
      <c r="D8" s="22"/>
      <c r="E8" s="22"/>
      <c r="F8" s="22"/>
      <c r="G8" s="21" t="e">
        <f t="shared" si="0"/>
        <v>#DIV/0!</v>
      </c>
      <c r="H8" s="21">
        <f t="shared" si="1"/>
        <v>0</v>
      </c>
      <c r="I8" s="13"/>
      <c r="J8" s="14" t="s">
        <v>23</v>
      </c>
      <c r="K8" t="str">
        <f>A1&amp;"其他时间"</f>
        <v>二零二二年八月其他时间</v>
      </c>
      <c r="N8" s="15"/>
      <c r="O8" s="7"/>
    </row>
    <row r="9" spans="1:16" x14ac:dyDescent="0.2">
      <c r="A9" s="21" t="s">
        <v>24</v>
      </c>
      <c r="B9" s="22"/>
      <c r="C9" s="22"/>
      <c r="D9" s="22"/>
      <c r="E9" s="22"/>
      <c r="F9" s="22"/>
      <c r="G9" s="21" t="e">
        <f t="shared" si="0"/>
        <v>#DIV/0!</v>
      </c>
      <c r="H9" s="21">
        <f t="shared" si="1"/>
        <v>0</v>
      </c>
      <c r="I9" s="13"/>
      <c r="J9" s="14" t="s">
        <v>25</v>
      </c>
      <c r="K9" t="s">
        <v>26</v>
      </c>
      <c r="N9" s="15"/>
      <c r="O9" s="7"/>
    </row>
    <row r="10" spans="1:16" x14ac:dyDescent="0.2">
      <c r="A10" s="21" t="s">
        <v>27</v>
      </c>
      <c r="B10" s="22"/>
      <c r="C10" s="22"/>
      <c r="D10" s="22"/>
      <c r="E10" s="22"/>
      <c r="F10" s="22"/>
      <c r="G10" s="21" t="e">
        <f t="shared" si="0"/>
        <v>#DIV/0!</v>
      </c>
      <c r="H10" s="21">
        <f t="shared" si="1"/>
        <v>0</v>
      </c>
      <c r="J10" s="14" t="s">
        <v>28</v>
      </c>
      <c r="K10" t="s">
        <v>29</v>
      </c>
      <c r="N10" s="15"/>
      <c r="O10" s="7"/>
    </row>
    <row r="11" spans="1:16" x14ac:dyDescent="0.2">
      <c r="A11" s="21" t="s">
        <v>30</v>
      </c>
      <c r="B11" s="22"/>
      <c r="C11" s="22"/>
      <c r="D11" s="22"/>
      <c r="E11" s="22"/>
      <c r="F11" s="22"/>
      <c r="G11" s="21" t="e">
        <f>AVERAGE(B11:F11)</f>
        <v>#DIV/0!</v>
      </c>
      <c r="H11" s="21">
        <f>SUM(B11:F11)</f>
        <v>0</v>
      </c>
      <c r="J11" s="14" t="s">
        <v>31</v>
      </c>
      <c r="K11" t="str">
        <f>A1&amp;"体重"</f>
        <v>二零二二年八月体重</v>
      </c>
      <c r="N11" s="15"/>
      <c r="O11" s="7"/>
    </row>
    <row r="12" spans="1:16" ht="15" thickBot="1" x14ac:dyDescent="0.25">
      <c r="A12" s="23" t="s">
        <v>32</v>
      </c>
      <c r="B12" s="24"/>
      <c r="C12" s="24"/>
      <c r="D12" s="24"/>
      <c r="E12" s="24"/>
      <c r="F12" s="24"/>
      <c r="G12" s="23" t="e">
        <f>AVERAGE(B12:F12)</f>
        <v>#DIV/0!</v>
      </c>
      <c r="H12" s="23">
        <f>SUM(B12:F12)</f>
        <v>0</v>
      </c>
      <c r="J12" s="14" t="s">
        <v>33</v>
      </c>
      <c r="K12" t="str">
        <f>A1&amp;"学习日时间趋势"</f>
        <v>二零二二年八月学习日时间趋势</v>
      </c>
      <c r="N12" s="15"/>
      <c r="O12" s="7"/>
    </row>
    <row r="13" spans="1:16" x14ac:dyDescent="0.2">
      <c r="A13" s="19" t="s">
        <v>34</v>
      </c>
      <c r="B13" s="20"/>
      <c r="C13" s="20"/>
      <c r="D13" s="20"/>
      <c r="E13" s="20"/>
      <c r="F13" s="20"/>
      <c r="G13" s="19" t="e">
        <f t="shared" si="0"/>
        <v>#DIV/0!</v>
      </c>
      <c r="H13" s="19">
        <f t="shared" si="1"/>
        <v>0</v>
      </c>
      <c r="J13" s="25" t="s">
        <v>35</v>
      </c>
      <c r="K13" s="26" t="str">
        <f>A1&amp;"收支情况"</f>
        <v>二零二二年八月收支情况</v>
      </c>
      <c r="L13" s="27"/>
      <c r="M13" s="27"/>
      <c r="N13" s="28"/>
      <c r="O13" s="7"/>
    </row>
    <row r="14" spans="1:16" x14ac:dyDescent="0.2">
      <c r="A14" s="29" t="s">
        <v>36</v>
      </c>
      <c r="B14" s="30"/>
      <c r="C14" s="30"/>
      <c r="D14" s="30"/>
      <c r="E14" s="30"/>
      <c r="F14" s="30"/>
      <c r="G14" s="29" t="e">
        <f t="shared" si="0"/>
        <v>#DIV/0!</v>
      </c>
      <c r="H14" s="29">
        <f t="shared" si="1"/>
        <v>0</v>
      </c>
      <c r="J14" s="25" t="s">
        <v>37</v>
      </c>
      <c r="K14" t="str">
        <f>A1&amp;"四象限比"</f>
        <v>二零二二年八月四象限比</v>
      </c>
      <c r="N14" s="15"/>
      <c r="O14" s="7"/>
    </row>
    <row r="15" spans="1:16" x14ac:dyDescent="0.2">
      <c r="A15" s="29" t="s">
        <v>38</v>
      </c>
      <c r="B15" s="30"/>
      <c r="C15" s="30"/>
      <c r="D15" s="30"/>
      <c r="E15" s="30"/>
      <c r="F15" s="30"/>
      <c r="G15" s="29" t="e">
        <f t="shared" si="0"/>
        <v>#DIV/0!</v>
      </c>
      <c r="H15" s="29">
        <f t="shared" si="1"/>
        <v>0</v>
      </c>
      <c r="J15" s="25" t="s">
        <v>39</v>
      </c>
      <c r="K15" t="str">
        <f>A1&amp;"周平均起床时间"</f>
        <v>二零二二年八月周平均起床时间</v>
      </c>
      <c r="N15" s="15"/>
      <c r="O15" s="7"/>
    </row>
    <row r="16" spans="1:16" ht="15" thickBot="1" x14ac:dyDescent="0.25">
      <c r="A16" s="29" t="s">
        <v>40</v>
      </c>
      <c r="B16" s="30"/>
      <c r="C16" s="30"/>
      <c r="D16" s="30"/>
      <c r="E16" s="30"/>
      <c r="F16" s="30"/>
      <c r="G16" s="29" t="e">
        <f t="shared" si="0"/>
        <v>#DIV/0!</v>
      </c>
      <c r="H16" s="29">
        <f t="shared" si="1"/>
        <v>0</v>
      </c>
      <c r="J16" s="31" t="s">
        <v>41</v>
      </c>
      <c r="K16" s="32" t="str">
        <f>A1&amp;"周平均睡觉时间"</f>
        <v>二零二二年八月周平均睡觉时间</v>
      </c>
      <c r="L16" s="32"/>
      <c r="M16" s="32"/>
      <c r="N16" s="33"/>
      <c r="O16" s="7"/>
    </row>
    <row r="17" spans="1:16" x14ac:dyDescent="0.2">
      <c r="A17" s="29" t="s">
        <v>42</v>
      </c>
      <c r="B17" s="30"/>
      <c r="C17" s="30"/>
      <c r="D17" s="30"/>
      <c r="E17" s="30"/>
      <c r="F17" s="30"/>
      <c r="G17" s="29" t="e">
        <f t="shared" si="0"/>
        <v>#DIV/0!</v>
      </c>
      <c r="H17" s="29">
        <f t="shared" si="1"/>
        <v>0</v>
      </c>
      <c r="O17" s="7"/>
    </row>
    <row r="18" spans="1:16" ht="15" thickBot="1" x14ac:dyDescent="0.25">
      <c r="A18" s="34" t="s">
        <v>43</v>
      </c>
      <c r="B18" s="35"/>
      <c r="C18" s="35"/>
      <c r="D18" s="35"/>
      <c r="E18" s="35"/>
      <c r="F18" s="35"/>
      <c r="G18" s="34" t="e">
        <f t="shared" si="0"/>
        <v>#DIV/0!</v>
      </c>
      <c r="H18" s="34">
        <f t="shared" si="1"/>
        <v>0</v>
      </c>
      <c r="O18" s="7"/>
      <c r="P18" s="16" t="s">
        <v>44</v>
      </c>
    </row>
    <row r="19" spans="1:16" x14ac:dyDescent="0.2">
      <c r="A19" s="36" t="s">
        <v>45</v>
      </c>
      <c r="B19" s="20"/>
      <c r="C19" s="20"/>
      <c r="D19" s="20"/>
      <c r="E19" s="20"/>
      <c r="F19" s="20"/>
      <c r="G19" s="19" t="e">
        <f t="shared" si="0"/>
        <v>#DIV/0!</v>
      </c>
      <c r="H19" s="19">
        <f t="shared" si="1"/>
        <v>0</v>
      </c>
      <c r="O19" s="7"/>
      <c r="P19" s="37" t="str">
        <f>A1&amp;"的月总结在2022-3-6进行。"&amp;A33&amp;":"&amp;B33&amp;"m，变化"&amp;E33&amp;"m，"&amp;A34&amp;":"&amp;B34&amp;"m，变化"&amp;E35 &amp; "m，"&amp;A35&amp;":"&amp;B35&amp;"m"&amp;"m，变化"&amp;E35&amp;"m"</f>
        <v>二零二二年八月的月总结在2022-3-6进行。第I类工作:0m，变化0m，第II类工作:0m，变化0m，第III类工作:0mm，变化0m</v>
      </c>
    </row>
    <row r="20" spans="1:16" x14ac:dyDescent="0.2">
      <c r="A20" s="38" t="s">
        <v>46</v>
      </c>
      <c r="B20" s="39"/>
      <c r="C20" s="39"/>
      <c r="D20" s="39"/>
      <c r="E20" s="39"/>
      <c r="F20" s="39"/>
      <c r="G20" s="40" t="e">
        <f t="shared" si="0"/>
        <v>#DIV/0!</v>
      </c>
      <c r="H20" s="40">
        <f t="shared" si="1"/>
        <v>0</v>
      </c>
      <c r="O20" s="7"/>
      <c r="P20" s="41"/>
    </row>
    <row r="21" spans="1:16" x14ac:dyDescent="0.2">
      <c r="A21" s="38" t="s">
        <v>47</v>
      </c>
      <c r="B21" s="39"/>
      <c r="C21" s="39"/>
      <c r="D21" s="39"/>
      <c r="E21" s="39"/>
      <c r="F21" s="39"/>
      <c r="G21" s="40" t="e">
        <f t="shared" si="0"/>
        <v>#DIV/0!</v>
      </c>
      <c r="H21" s="40">
        <f t="shared" si="1"/>
        <v>0</v>
      </c>
      <c r="O21" s="7"/>
      <c r="P21" s="42"/>
    </row>
    <row r="22" spans="1:16" ht="15" thickBot="1" x14ac:dyDescent="0.25">
      <c r="A22" s="38" t="s">
        <v>48</v>
      </c>
      <c r="B22" s="39"/>
      <c r="C22" s="39"/>
      <c r="D22" s="39"/>
      <c r="E22" s="39"/>
      <c r="F22" s="39"/>
      <c r="G22" s="40" t="e">
        <f t="shared" si="0"/>
        <v>#DIV/0!</v>
      </c>
      <c r="H22" s="40">
        <f t="shared" si="1"/>
        <v>0</v>
      </c>
      <c r="O22" s="7"/>
      <c r="P22" s="42"/>
    </row>
    <row r="23" spans="1:16" x14ac:dyDescent="0.2">
      <c r="A23" s="36" t="s">
        <v>49</v>
      </c>
      <c r="B23" s="20"/>
      <c r="C23" s="20"/>
      <c r="D23" s="20"/>
      <c r="E23" s="20"/>
      <c r="F23" s="20"/>
      <c r="G23" s="19" t="e">
        <f t="shared" si="0"/>
        <v>#DIV/0!</v>
      </c>
      <c r="H23" s="19">
        <f t="shared" si="1"/>
        <v>0</v>
      </c>
      <c r="O23" s="7"/>
      <c r="P23" s="43"/>
    </row>
    <row r="24" spans="1:16" x14ac:dyDescent="0.2">
      <c r="A24" s="38" t="s">
        <v>50</v>
      </c>
      <c r="B24" s="39"/>
      <c r="C24" s="39"/>
      <c r="D24" s="39"/>
      <c r="E24" s="39"/>
      <c r="F24" s="39"/>
      <c r="G24" s="40" t="e">
        <f t="shared" si="0"/>
        <v>#DIV/0!</v>
      </c>
      <c r="H24" s="40">
        <f t="shared" si="1"/>
        <v>0</v>
      </c>
      <c r="O24" s="7"/>
      <c r="P24" t="e">
        <f>#REF!</f>
        <v>#REF!</v>
      </c>
    </row>
    <row r="25" spans="1:16" x14ac:dyDescent="0.2">
      <c r="A25" s="38" t="s">
        <v>29</v>
      </c>
      <c r="B25" s="39"/>
      <c r="C25" s="39"/>
      <c r="D25" s="39"/>
      <c r="E25" s="39"/>
      <c r="F25" s="39"/>
      <c r="G25" s="40" t="e">
        <f t="shared" si="0"/>
        <v>#DIV/0!</v>
      </c>
      <c r="H25" s="40">
        <f t="shared" si="1"/>
        <v>0</v>
      </c>
      <c r="O25" s="7"/>
      <c r="P25" t="e">
        <f>#REF!</f>
        <v>#REF!</v>
      </c>
    </row>
    <row r="26" spans="1:16" x14ac:dyDescent="0.2">
      <c r="A26" s="38" t="s">
        <v>51</v>
      </c>
      <c r="B26" s="39"/>
      <c r="C26" s="39"/>
      <c r="D26" s="39"/>
      <c r="E26" s="39"/>
      <c r="F26" s="39"/>
      <c r="G26" s="40" t="e">
        <f t="shared" si="0"/>
        <v>#DIV/0!</v>
      </c>
      <c r="H26" s="40">
        <f t="shared" si="1"/>
        <v>0</v>
      </c>
      <c r="O26" s="7"/>
      <c r="P26" t="e">
        <f>#REF!</f>
        <v>#REF!</v>
      </c>
    </row>
    <row r="27" spans="1:16" x14ac:dyDescent="0.2">
      <c r="A27" s="38" t="s">
        <v>52</v>
      </c>
      <c r="B27" s="39"/>
      <c r="C27" s="39"/>
      <c r="D27" s="39"/>
      <c r="E27" s="39"/>
      <c r="F27" s="39"/>
      <c r="G27" s="40" t="e">
        <f t="shared" si="0"/>
        <v>#DIV/0!</v>
      </c>
      <c r="H27" s="40">
        <f t="shared" si="1"/>
        <v>0</v>
      </c>
      <c r="O27" s="7"/>
      <c r="P27" t="e">
        <f>#REF!</f>
        <v>#REF!</v>
      </c>
    </row>
    <row r="28" spans="1:16" x14ac:dyDescent="0.2">
      <c r="A28" s="38" t="s">
        <v>53</v>
      </c>
      <c r="B28" s="39"/>
      <c r="C28" s="39"/>
      <c r="D28" s="39"/>
      <c r="E28" s="39"/>
      <c r="F28" s="39"/>
      <c r="G28" s="40" t="e">
        <f t="shared" si="0"/>
        <v>#DIV/0!</v>
      </c>
      <c r="H28" s="40">
        <f t="shared" si="1"/>
        <v>0</v>
      </c>
      <c r="O28" s="7"/>
      <c r="P28" t="e">
        <f>#REF!</f>
        <v>#REF!</v>
      </c>
    </row>
    <row r="29" spans="1:16" ht="15" thickBot="1" x14ac:dyDescent="0.25">
      <c r="A29" s="44"/>
      <c r="B29" s="45"/>
      <c r="C29" s="45"/>
      <c r="D29" s="45"/>
      <c r="E29" s="45"/>
      <c r="F29" s="45"/>
      <c r="G29" s="46"/>
      <c r="H29" s="46"/>
      <c r="O29" s="7"/>
    </row>
    <row r="30" spans="1:16" ht="16.5" thickBot="1" x14ac:dyDescent="0.3">
      <c r="A30"/>
      <c r="G30" s="13"/>
      <c r="H30" s="13"/>
      <c r="O30" s="7"/>
      <c r="P30" s="8" t="s">
        <v>54</v>
      </c>
    </row>
    <row r="31" spans="1:16" x14ac:dyDescent="0.2">
      <c r="A31" s="47" t="str">
        <f>A1</f>
        <v>二零二二年八月</v>
      </c>
      <c r="B31" s="48"/>
      <c r="C31" s="49" t="s">
        <v>55</v>
      </c>
      <c r="D31" s="50" t="s">
        <v>56</v>
      </c>
      <c r="E31" s="50" t="s">
        <v>57</v>
      </c>
      <c r="F31" s="51" t="s">
        <v>58</v>
      </c>
      <c r="H31" s="52" t="s">
        <v>59</v>
      </c>
      <c r="I31" s="5"/>
      <c r="J31" s="6" t="s">
        <v>60</v>
      </c>
      <c r="O31" s="7"/>
      <c r="P31" s="53" t="s">
        <v>61</v>
      </c>
    </row>
    <row r="32" spans="1:16" x14ac:dyDescent="0.2">
      <c r="A32" s="54" t="s">
        <v>9</v>
      </c>
      <c r="B32" s="55">
        <f>24*60*INT(LEFT(C31,2))</f>
        <v>43200</v>
      </c>
      <c r="C32" s="56">
        <f>SUM(C33:C36)</f>
        <v>0</v>
      </c>
      <c r="D32" s="57"/>
      <c r="E32" s="55">
        <f>B32-D32</f>
        <v>43200</v>
      </c>
      <c r="F32" s="58" t="e">
        <f>(B32-D32)/D32</f>
        <v>#DIV/0!</v>
      </c>
      <c r="H32" s="59" t="s">
        <v>3</v>
      </c>
      <c r="I32" s="53"/>
      <c r="J32" s="15">
        <v>62.5</v>
      </c>
      <c r="O32" s="7"/>
      <c r="P32" s="53" t="s">
        <v>62</v>
      </c>
    </row>
    <row r="33" spans="1:16" x14ac:dyDescent="0.2">
      <c r="A33" s="54" t="s">
        <v>63</v>
      </c>
      <c r="B33" s="55">
        <f>INT(TEXT(C33,"[m]"))</f>
        <v>0</v>
      </c>
      <c r="C33" s="56">
        <f>SUM(H4)</f>
        <v>0</v>
      </c>
      <c r="D33" s="57"/>
      <c r="E33" s="55">
        <f>B33-D33</f>
        <v>0</v>
      </c>
      <c r="F33" s="58" t="e">
        <f>(B33-D33)/D33</f>
        <v>#DIV/0!</v>
      </c>
      <c r="H33" s="59" t="s">
        <v>4</v>
      </c>
      <c r="I33" s="53"/>
      <c r="J33" s="15">
        <v>62.5</v>
      </c>
      <c r="O33" s="7"/>
    </row>
    <row r="34" spans="1:16" x14ac:dyDescent="0.2">
      <c r="A34" s="54" t="s">
        <v>64</v>
      </c>
      <c r="B34" s="55">
        <f>INT(TEXT(C34,"[m]"))</f>
        <v>0</v>
      </c>
      <c r="C34" s="56">
        <f>SUM(H13)</f>
        <v>0</v>
      </c>
      <c r="D34" s="57"/>
      <c r="E34" s="55">
        <f>B34-D34</f>
        <v>0</v>
      </c>
      <c r="F34" s="58" t="e">
        <f>(B34-D34)/D34</f>
        <v>#DIV/0!</v>
      </c>
      <c r="H34" s="59" t="s">
        <v>5</v>
      </c>
      <c r="I34" s="53"/>
      <c r="J34" s="15">
        <v>62.5</v>
      </c>
      <c r="O34" s="7"/>
    </row>
    <row r="35" spans="1:16" ht="15.75" x14ac:dyDescent="0.25">
      <c r="A35" s="54" t="s">
        <v>45</v>
      </c>
      <c r="B35" s="55">
        <f>INT(TEXT(C35,"[m]"))</f>
        <v>0</v>
      </c>
      <c r="C35" s="56">
        <f>SUM(H19)</f>
        <v>0</v>
      </c>
      <c r="D35" s="57"/>
      <c r="E35" s="55">
        <f>B35-D35</f>
        <v>0</v>
      </c>
      <c r="F35" s="58" t="e">
        <f>(B35-D35)/D35</f>
        <v>#DIV/0!</v>
      </c>
      <c r="H35" s="59" t="s">
        <v>6</v>
      </c>
      <c r="I35" s="53"/>
      <c r="J35" s="15">
        <v>62.5</v>
      </c>
      <c r="O35" s="7"/>
      <c r="P35" s="8" t="s">
        <v>65</v>
      </c>
    </row>
    <row r="36" spans="1:16" ht="15" thickBot="1" x14ac:dyDescent="0.25">
      <c r="A36" s="60" t="s">
        <v>49</v>
      </c>
      <c r="B36" s="61">
        <f>INT(TEXT(C36,"[m]"))</f>
        <v>0</v>
      </c>
      <c r="C36" s="62">
        <f>SUM(H23)</f>
        <v>0</v>
      </c>
      <c r="D36" s="63"/>
      <c r="E36" s="61">
        <f>B36-D36</f>
        <v>0</v>
      </c>
      <c r="F36" s="64" t="e">
        <f>(B36-D36)/D36</f>
        <v>#DIV/0!</v>
      </c>
      <c r="H36" s="65" t="s">
        <v>7</v>
      </c>
      <c r="I36" s="66"/>
      <c r="J36" s="33">
        <v>62.5</v>
      </c>
      <c r="O36" s="7"/>
      <c r="P36" s="53"/>
    </row>
    <row r="37" spans="1:16" x14ac:dyDescent="0.2">
      <c r="A37"/>
      <c r="G37" s="13"/>
      <c r="O37" s="7"/>
      <c r="P37" s="53"/>
    </row>
    <row r="38" spans="1:16" ht="15" thickBot="1" x14ac:dyDescent="0.25">
      <c r="A38" s="67"/>
      <c r="B38" s="68"/>
      <c r="C38" s="68"/>
      <c r="D38" s="68"/>
      <c r="E38" s="68"/>
      <c r="F38" s="68"/>
      <c r="G38" s="68"/>
      <c r="H38" s="68"/>
      <c r="O38" s="7"/>
    </row>
    <row r="39" spans="1:16" ht="15" thickBot="1" x14ac:dyDescent="0.25">
      <c r="A39" s="69"/>
      <c r="B39" s="70"/>
      <c r="C39" s="70"/>
      <c r="D39" s="70"/>
      <c r="E39" s="70"/>
      <c r="F39" s="70"/>
      <c r="G39" s="71"/>
      <c r="H39" s="69"/>
      <c r="O39" s="7"/>
    </row>
    <row r="40" spans="1:16" ht="16.5" thickBot="1" x14ac:dyDescent="0.3">
      <c r="A40" s="72"/>
      <c r="B40" s="73"/>
      <c r="C40" s="73"/>
      <c r="D40" s="73"/>
      <c r="E40" s="73"/>
      <c r="F40" s="73"/>
      <c r="G40" s="73"/>
      <c r="H40" s="74"/>
      <c r="O40" s="7"/>
      <c r="P40" s="8" t="s">
        <v>66</v>
      </c>
    </row>
    <row r="41" spans="1:16" x14ac:dyDescent="0.2">
      <c r="A41" s="75"/>
      <c r="B41" s="76"/>
      <c r="C41" s="76"/>
      <c r="D41" s="76"/>
      <c r="E41" s="76"/>
      <c r="F41" s="76"/>
      <c r="G41" s="77"/>
      <c r="H41" s="77"/>
      <c r="O41" s="7"/>
    </row>
    <row r="42" spans="1:16" ht="15" thickBot="1" x14ac:dyDescent="0.25">
      <c r="A42" s="78"/>
      <c r="B42" s="79"/>
      <c r="C42" s="79"/>
      <c r="D42" s="79"/>
      <c r="E42" s="79"/>
      <c r="F42" s="79"/>
      <c r="G42" s="80"/>
      <c r="H42" s="80"/>
      <c r="O42" s="7"/>
    </row>
    <row r="43" spans="1:16" ht="15" thickBot="1" x14ac:dyDescent="0.25">
      <c r="A43" s="65" t="s">
        <v>67</v>
      </c>
      <c r="B43" s="32" t="s">
        <v>68</v>
      </c>
      <c r="C43" s="81"/>
      <c r="D43" s="82" t="s">
        <v>26</v>
      </c>
      <c r="E43" s="83" t="s">
        <v>29</v>
      </c>
      <c r="O43" s="7"/>
    </row>
    <row r="44" spans="1:16" ht="15" thickBot="1" x14ac:dyDescent="0.25">
      <c r="A44" s="84">
        <v>1</v>
      </c>
      <c r="B44" s="85">
        <f>$A$39</f>
        <v>0</v>
      </c>
      <c r="C44" s="86"/>
      <c r="D44" s="87">
        <f>$A$41</f>
        <v>0</v>
      </c>
      <c r="E44" s="88">
        <f>$A$42</f>
        <v>0</v>
      </c>
      <c r="G44" s="89" t="s">
        <v>69</v>
      </c>
      <c r="H44" s="90" t="s">
        <v>70</v>
      </c>
      <c r="I44" s="91" t="s">
        <v>71</v>
      </c>
      <c r="J44" s="91" t="s">
        <v>5</v>
      </c>
      <c r="K44" s="91" t="s">
        <v>6</v>
      </c>
      <c r="L44" s="92" t="s">
        <v>72</v>
      </c>
      <c r="M44" s="93" t="s">
        <v>73</v>
      </c>
      <c r="O44" s="7"/>
    </row>
    <row r="45" spans="1:16" ht="15" x14ac:dyDescent="0.25">
      <c r="A45" s="94">
        <v>2</v>
      </c>
      <c r="B45" s="95">
        <f>$B$39</f>
        <v>0</v>
      </c>
      <c r="C45" s="96"/>
      <c r="D45" s="97">
        <f>$B$41</f>
        <v>0</v>
      </c>
      <c r="E45" s="98">
        <f>$B$42</f>
        <v>0</v>
      </c>
      <c r="G45" s="99" t="s">
        <v>74</v>
      </c>
      <c r="H45" s="100"/>
      <c r="I45" s="101"/>
      <c r="J45" s="101"/>
      <c r="K45" s="101"/>
      <c r="L45" s="102"/>
      <c r="M45" s="103">
        <f t="shared" ref="M45:M50" si="2">SUM(H45:L45)</f>
        <v>0</v>
      </c>
      <c r="O45" s="7"/>
    </row>
    <row r="46" spans="1:16" ht="15" x14ac:dyDescent="0.25">
      <c r="A46" s="94">
        <v>3</v>
      </c>
      <c r="B46" s="95">
        <f>$C$39</f>
        <v>0</v>
      </c>
      <c r="C46" s="96"/>
      <c r="D46" s="97">
        <f>$C$41</f>
        <v>0</v>
      </c>
      <c r="E46" s="98">
        <f>$C$42</f>
        <v>0</v>
      </c>
      <c r="G46" s="99" t="s">
        <v>75</v>
      </c>
      <c r="H46" s="104"/>
      <c r="I46" s="105"/>
      <c r="J46" s="105"/>
      <c r="K46" s="105"/>
      <c r="L46" s="106"/>
      <c r="M46" s="103">
        <f t="shared" si="2"/>
        <v>0</v>
      </c>
      <c r="O46" s="7"/>
    </row>
    <row r="47" spans="1:16" ht="15" x14ac:dyDescent="0.25">
      <c r="A47" s="94">
        <v>4</v>
      </c>
      <c r="B47" s="95">
        <f>$D$39</f>
        <v>0</v>
      </c>
      <c r="C47" s="96"/>
      <c r="D47" s="97">
        <f>$D$41</f>
        <v>0</v>
      </c>
      <c r="E47" s="98">
        <f>$D$42</f>
        <v>0</v>
      </c>
      <c r="G47" s="99" t="s">
        <v>76</v>
      </c>
      <c r="H47" s="100"/>
      <c r="I47" s="101"/>
      <c r="J47" s="101"/>
      <c r="K47" s="101"/>
      <c r="L47" s="102"/>
      <c r="M47" s="103">
        <f t="shared" si="2"/>
        <v>0</v>
      </c>
      <c r="O47" s="7"/>
    </row>
    <row r="48" spans="1:16" ht="15" x14ac:dyDescent="0.25">
      <c r="A48" s="94">
        <v>5</v>
      </c>
      <c r="B48" s="95">
        <f>$E$39</f>
        <v>0</v>
      </c>
      <c r="C48" s="96"/>
      <c r="D48" s="97">
        <f>$E$41</f>
        <v>0</v>
      </c>
      <c r="E48" s="98">
        <f>$E$42</f>
        <v>0</v>
      </c>
      <c r="G48" s="99" t="s">
        <v>77</v>
      </c>
      <c r="H48" s="104"/>
      <c r="I48" s="105"/>
      <c r="J48" s="105"/>
      <c r="K48" s="105"/>
      <c r="L48" s="106"/>
      <c r="M48" s="103">
        <f t="shared" si="2"/>
        <v>0</v>
      </c>
      <c r="O48" s="7"/>
    </row>
    <row r="49" spans="1:15" ht="15" x14ac:dyDescent="0.25">
      <c r="A49" s="94">
        <v>6</v>
      </c>
      <c r="B49" s="95">
        <f>$F$39</f>
        <v>0</v>
      </c>
      <c r="C49" s="96"/>
      <c r="D49" s="97">
        <f>$F$41</f>
        <v>0</v>
      </c>
      <c r="E49" s="98">
        <f>$F$42</f>
        <v>0</v>
      </c>
      <c r="G49" s="99" t="s">
        <v>78</v>
      </c>
      <c r="H49" s="104"/>
      <c r="I49" s="105"/>
      <c r="J49" s="105"/>
      <c r="K49" s="105"/>
      <c r="L49" s="106"/>
      <c r="M49" s="103">
        <f t="shared" si="2"/>
        <v>0</v>
      </c>
      <c r="O49" s="7"/>
    </row>
    <row r="50" spans="1:15" ht="15" x14ac:dyDescent="0.25">
      <c r="A50" s="94">
        <v>7</v>
      </c>
      <c r="B50" s="95">
        <f>$G$39</f>
        <v>0</v>
      </c>
      <c r="C50" s="96"/>
      <c r="D50" s="97">
        <f>$G$41</f>
        <v>0</v>
      </c>
      <c r="E50" s="98">
        <f>$G$42</f>
        <v>0</v>
      </c>
      <c r="G50" s="99" t="s">
        <v>79</v>
      </c>
      <c r="H50" s="104"/>
      <c r="I50" s="105"/>
      <c r="J50" s="105"/>
      <c r="K50" s="105"/>
      <c r="L50" s="106"/>
      <c r="M50" s="103">
        <f t="shared" si="2"/>
        <v>0</v>
      </c>
      <c r="O50" s="7"/>
    </row>
    <row r="51" spans="1:15" ht="15" x14ac:dyDescent="0.25">
      <c r="A51" s="107">
        <v>8</v>
      </c>
      <c r="B51" s="108">
        <f>$A$39</f>
        <v>0</v>
      </c>
      <c r="C51" s="96"/>
      <c r="D51" s="109">
        <f>$A$41</f>
        <v>0</v>
      </c>
      <c r="E51" s="110">
        <f>$A$42</f>
        <v>0</v>
      </c>
      <c r="G51" s="111" t="s">
        <v>80</v>
      </c>
      <c r="H51" s="112">
        <f>H45+H47+H49</f>
        <v>0</v>
      </c>
      <c r="I51" s="113">
        <f t="shared" ref="I51:L52" si="3">I45+I47+I49</f>
        <v>0</v>
      </c>
      <c r="J51" s="113">
        <f t="shared" si="3"/>
        <v>0</v>
      </c>
      <c r="K51" s="113">
        <f t="shared" si="3"/>
        <v>0</v>
      </c>
      <c r="L51" s="114">
        <f t="shared" si="3"/>
        <v>0</v>
      </c>
      <c r="M51" s="115">
        <f>M45+M47+M49</f>
        <v>0</v>
      </c>
      <c r="O51" s="7"/>
    </row>
    <row r="52" spans="1:15" ht="15.75" thickBot="1" x14ac:dyDescent="0.3">
      <c r="A52" s="107">
        <v>9</v>
      </c>
      <c r="B52" s="108">
        <f>$B$39</f>
        <v>0</v>
      </c>
      <c r="C52" s="96"/>
      <c r="D52" s="109">
        <f>$B$41</f>
        <v>0</v>
      </c>
      <c r="E52" s="110">
        <f>$B$42</f>
        <v>0</v>
      </c>
      <c r="G52" s="116" t="s">
        <v>81</v>
      </c>
      <c r="H52" s="117">
        <f>H46+H48+H50</f>
        <v>0</v>
      </c>
      <c r="I52" s="118">
        <f t="shared" si="3"/>
        <v>0</v>
      </c>
      <c r="J52" s="118">
        <f t="shared" si="3"/>
        <v>0</v>
      </c>
      <c r="K52" s="118">
        <f t="shared" si="3"/>
        <v>0</v>
      </c>
      <c r="L52" s="119">
        <f t="shared" si="3"/>
        <v>0</v>
      </c>
      <c r="M52" s="120">
        <f>M46+M48+M50</f>
        <v>0</v>
      </c>
      <c r="O52" s="7"/>
    </row>
    <row r="53" spans="1:15" ht="15" x14ac:dyDescent="0.25">
      <c r="A53" s="107">
        <v>10</v>
      </c>
      <c r="B53" s="108">
        <f>$C$39</f>
        <v>0</v>
      </c>
      <c r="C53" s="96"/>
      <c r="D53" s="109">
        <f>$C$41</f>
        <v>0</v>
      </c>
      <c r="E53" s="110">
        <f>$C$42</f>
        <v>0</v>
      </c>
      <c r="G53" s="27" t="s">
        <v>73</v>
      </c>
      <c r="H53" s="27"/>
      <c r="I53" s="27"/>
      <c r="J53" s="27"/>
      <c r="L53" s="13"/>
      <c r="M53" s="121">
        <f>M52-M51</f>
        <v>0</v>
      </c>
      <c r="O53" s="7"/>
    </row>
    <row r="54" spans="1:15" ht="15" x14ac:dyDescent="0.25">
      <c r="A54" s="107">
        <v>11</v>
      </c>
      <c r="B54" s="108">
        <f>$D$39</f>
        <v>0</v>
      </c>
      <c r="C54" s="96"/>
      <c r="D54" s="109">
        <f>$D$41</f>
        <v>0</v>
      </c>
      <c r="E54" s="110">
        <f>$D$42</f>
        <v>0</v>
      </c>
      <c r="O54" s="7"/>
    </row>
    <row r="55" spans="1:15" ht="15" x14ac:dyDescent="0.25">
      <c r="A55" s="107">
        <v>12</v>
      </c>
      <c r="B55" s="108">
        <f>$E$39</f>
        <v>0</v>
      </c>
      <c r="C55" s="96"/>
      <c r="D55" s="109">
        <f>$E$41</f>
        <v>0</v>
      </c>
      <c r="E55" s="110">
        <f>$E$42</f>
        <v>0</v>
      </c>
      <c r="O55" s="7"/>
    </row>
    <row r="56" spans="1:15" ht="15" x14ac:dyDescent="0.25">
      <c r="A56" s="107">
        <v>13</v>
      </c>
      <c r="B56" s="108">
        <f>$F$39</f>
        <v>0</v>
      </c>
      <c r="C56" s="96"/>
      <c r="D56" s="109">
        <f>$F$41</f>
        <v>0</v>
      </c>
      <c r="E56" s="110">
        <f>$F$42</f>
        <v>0</v>
      </c>
      <c r="O56" s="7"/>
    </row>
    <row r="57" spans="1:15" ht="15" x14ac:dyDescent="0.25">
      <c r="A57" s="107">
        <v>14</v>
      </c>
      <c r="B57" s="108">
        <f>$G$39</f>
        <v>0</v>
      </c>
      <c r="C57" s="96"/>
      <c r="D57" s="109">
        <f>$G$41</f>
        <v>0</v>
      </c>
      <c r="E57" s="110">
        <f>$G$42</f>
        <v>0</v>
      </c>
      <c r="O57" s="7"/>
    </row>
    <row r="58" spans="1:15" x14ac:dyDescent="0.2">
      <c r="A58" s="122">
        <v>15</v>
      </c>
      <c r="B58" s="123">
        <f>$A$39</f>
        <v>0</v>
      </c>
      <c r="C58" s="124"/>
      <c r="D58" s="125">
        <f>$A$41</f>
        <v>0</v>
      </c>
      <c r="E58" s="126">
        <f>$A$42</f>
        <v>0</v>
      </c>
      <c r="O58" s="7"/>
    </row>
    <row r="59" spans="1:15" x14ac:dyDescent="0.2">
      <c r="A59" s="122">
        <v>16</v>
      </c>
      <c r="B59" s="123">
        <f>$B$39</f>
        <v>0</v>
      </c>
      <c r="C59" s="124"/>
      <c r="D59" s="125">
        <f>$B$41</f>
        <v>0</v>
      </c>
      <c r="E59" s="126">
        <f>$B$42</f>
        <v>0</v>
      </c>
      <c r="O59" s="7"/>
    </row>
    <row r="60" spans="1:15" x14ac:dyDescent="0.2">
      <c r="A60" s="122">
        <v>17</v>
      </c>
      <c r="B60" s="123">
        <f>$C$39</f>
        <v>0</v>
      </c>
      <c r="C60" s="124"/>
      <c r="D60" s="125">
        <f>$C$41</f>
        <v>0</v>
      </c>
      <c r="E60" s="126">
        <f>$C$42</f>
        <v>0</v>
      </c>
      <c r="O60" s="7"/>
    </row>
    <row r="61" spans="1:15" x14ac:dyDescent="0.2">
      <c r="A61" s="122">
        <v>18</v>
      </c>
      <c r="B61" s="123">
        <f>$D$39</f>
        <v>0</v>
      </c>
      <c r="C61" s="124"/>
      <c r="D61" s="125">
        <f>$D$41</f>
        <v>0</v>
      </c>
      <c r="E61" s="126">
        <f>$D$42</f>
        <v>0</v>
      </c>
      <c r="O61" s="7"/>
    </row>
    <row r="62" spans="1:15" x14ac:dyDescent="0.2">
      <c r="A62" s="122">
        <v>19</v>
      </c>
      <c r="B62" s="123">
        <f>$E$39</f>
        <v>0</v>
      </c>
      <c r="C62" s="124"/>
      <c r="D62" s="125">
        <f>$E$41</f>
        <v>0</v>
      </c>
      <c r="E62" s="126">
        <f>$E$42</f>
        <v>0</v>
      </c>
      <c r="O62" s="7"/>
    </row>
    <row r="63" spans="1:15" x14ac:dyDescent="0.2">
      <c r="A63" s="122">
        <v>20</v>
      </c>
      <c r="B63" s="123">
        <f>$F$39</f>
        <v>0</v>
      </c>
      <c r="C63" s="124"/>
      <c r="D63" s="125">
        <f>$F$41</f>
        <v>0</v>
      </c>
      <c r="E63" s="126">
        <f>$F$42</f>
        <v>0</v>
      </c>
      <c r="O63" s="7"/>
    </row>
    <row r="64" spans="1:15" x14ac:dyDescent="0.2">
      <c r="A64" s="122">
        <v>21</v>
      </c>
      <c r="B64" s="123">
        <f>$G$39</f>
        <v>0</v>
      </c>
      <c r="C64" s="124"/>
      <c r="D64" s="125">
        <f>$G$41</f>
        <v>0</v>
      </c>
      <c r="E64" s="126">
        <f>$G$42</f>
        <v>0</v>
      </c>
      <c r="O64" s="7"/>
    </row>
    <row r="65" spans="1:15" x14ac:dyDescent="0.2">
      <c r="A65" s="14">
        <v>22</v>
      </c>
      <c r="B65" s="127">
        <f>$A$39</f>
        <v>0</v>
      </c>
      <c r="C65" s="15"/>
      <c r="D65" s="128">
        <f>$A$41</f>
        <v>0</v>
      </c>
      <c r="E65" s="129">
        <f>$A$42</f>
        <v>0</v>
      </c>
      <c r="O65" s="7"/>
    </row>
    <row r="66" spans="1:15" x14ac:dyDescent="0.2">
      <c r="A66" s="14">
        <v>23</v>
      </c>
      <c r="B66" s="127">
        <f>$B$39</f>
        <v>0</v>
      </c>
      <c r="C66" s="15"/>
      <c r="D66" s="128">
        <f>$B$41</f>
        <v>0</v>
      </c>
      <c r="E66" s="129">
        <f>$B$42</f>
        <v>0</v>
      </c>
      <c r="O66" s="7"/>
    </row>
    <row r="67" spans="1:15" x14ac:dyDescent="0.2">
      <c r="A67" s="14">
        <v>24</v>
      </c>
      <c r="B67" s="127">
        <f>$C$39</f>
        <v>0</v>
      </c>
      <c r="C67" s="15"/>
      <c r="D67" s="128">
        <f>$C$41</f>
        <v>0</v>
      </c>
      <c r="E67" s="129">
        <f>$C$42</f>
        <v>0</v>
      </c>
      <c r="O67" s="7"/>
    </row>
    <row r="68" spans="1:15" x14ac:dyDescent="0.2">
      <c r="A68" s="14">
        <v>25</v>
      </c>
      <c r="B68" s="127">
        <f>$D$39</f>
        <v>0</v>
      </c>
      <c r="C68" s="15"/>
      <c r="D68" s="128">
        <f>$D$41</f>
        <v>0</v>
      </c>
      <c r="E68" s="129">
        <f>$D$42</f>
        <v>0</v>
      </c>
      <c r="O68" s="7"/>
    </row>
    <row r="69" spans="1:15" x14ac:dyDescent="0.2">
      <c r="A69" s="14">
        <v>26</v>
      </c>
      <c r="B69" s="127">
        <f>$E$39</f>
        <v>0</v>
      </c>
      <c r="C69" s="15"/>
      <c r="D69" s="128">
        <f>$E$41</f>
        <v>0</v>
      </c>
      <c r="E69" s="129">
        <f>$E$42</f>
        <v>0</v>
      </c>
      <c r="O69" s="7"/>
    </row>
    <row r="70" spans="1:15" x14ac:dyDescent="0.2">
      <c r="A70" s="14">
        <v>27</v>
      </c>
      <c r="B70" s="127">
        <f>$F$39</f>
        <v>0</v>
      </c>
      <c r="C70" s="15"/>
      <c r="D70" s="128">
        <f>$F$41</f>
        <v>0</v>
      </c>
      <c r="E70" s="129">
        <f>$F$42</f>
        <v>0</v>
      </c>
      <c r="O70" s="7"/>
    </row>
    <row r="71" spans="1:15" x14ac:dyDescent="0.2">
      <c r="A71" s="14">
        <v>28</v>
      </c>
      <c r="B71" s="127">
        <f>$G$39</f>
        <v>0</v>
      </c>
      <c r="C71" s="15"/>
      <c r="D71" s="128">
        <f>$G$41</f>
        <v>0</v>
      </c>
      <c r="E71" s="129">
        <f>$G$42</f>
        <v>0</v>
      </c>
      <c r="O71" s="7"/>
    </row>
    <row r="72" spans="1:15" x14ac:dyDescent="0.2">
      <c r="A72" s="130">
        <v>29</v>
      </c>
      <c r="B72" s="131">
        <f>$A$39</f>
        <v>0</v>
      </c>
      <c r="C72" s="124"/>
      <c r="D72" s="132">
        <f>$A$41</f>
        <v>0</v>
      </c>
      <c r="E72" s="133">
        <f>$A$42</f>
        <v>0</v>
      </c>
      <c r="O72" s="7"/>
    </row>
    <row r="73" spans="1:15" x14ac:dyDescent="0.2">
      <c r="A73" s="130">
        <v>30</v>
      </c>
      <c r="B73" s="131">
        <f>$B$39</f>
        <v>0</v>
      </c>
      <c r="C73" s="124"/>
      <c r="D73" s="132">
        <f>$B$41</f>
        <v>0</v>
      </c>
      <c r="E73" s="133">
        <f>$B$42</f>
        <v>0</v>
      </c>
      <c r="O73" s="7"/>
    </row>
    <row r="74" spans="1:15" ht="15" thickBot="1" x14ac:dyDescent="0.25">
      <c r="A74" s="134">
        <v>31</v>
      </c>
      <c r="B74" s="135">
        <f>$C$39</f>
        <v>0</v>
      </c>
      <c r="C74" s="81"/>
      <c r="D74" s="132">
        <f>$C$41</f>
        <v>0</v>
      </c>
      <c r="E74" s="133">
        <f>$C$42</f>
        <v>0</v>
      </c>
      <c r="O74" s="7"/>
    </row>
    <row r="75" spans="1:15" ht="15" thickBot="1" x14ac:dyDescent="0.25">
      <c r="A75"/>
      <c r="B75"/>
      <c r="C75" s="46"/>
      <c r="D75" s="32" t="s">
        <v>82</v>
      </c>
      <c r="E75" s="81" t="s">
        <v>83</v>
      </c>
      <c r="O75" s="7"/>
    </row>
    <row r="76" spans="1:15" x14ac:dyDescent="0.2">
      <c r="A76"/>
      <c r="B76"/>
      <c r="C76" s="136" t="s">
        <v>8</v>
      </c>
      <c r="D76" s="13">
        <f>AVERAGE(D44:D73)</f>
        <v>0</v>
      </c>
      <c r="E76" s="124">
        <f>AVERAGE(E44:E73)</f>
        <v>0</v>
      </c>
      <c r="O76" s="7"/>
    </row>
    <row r="77" spans="1:15" x14ac:dyDescent="0.2">
      <c r="C77" s="40" t="s">
        <v>84</v>
      </c>
      <c r="D77" s="13">
        <f>MIN(D44:D73)</f>
        <v>0</v>
      </c>
      <c r="E77" s="124">
        <f>MIN(E44:E73)</f>
        <v>0</v>
      </c>
      <c r="O77" s="7"/>
    </row>
    <row r="78" spans="1:15" ht="15" thickBot="1" x14ac:dyDescent="0.25">
      <c r="C78" s="46" t="s">
        <v>85</v>
      </c>
      <c r="D78" s="45">
        <f>MAX(D44:D73)</f>
        <v>0</v>
      </c>
      <c r="E78" s="81">
        <f>MAX(E44:E73)</f>
        <v>0</v>
      </c>
      <c r="O78" s="7"/>
    </row>
    <row r="79" spans="1:15" ht="15" thickBot="1" x14ac:dyDescent="0.25">
      <c r="C79" s="13" t="s">
        <v>86</v>
      </c>
      <c r="D79"/>
      <c r="E79"/>
      <c r="O79" s="7"/>
    </row>
    <row r="80" spans="1:15" x14ac:dyDescent="0.2">
      <c r="A80" s="137" t="str">
        <f>B2</f>
        <v>第一周</v>
      </c>
      <c r="B80" s="138">
        <f>AVERAGE(B44:B50)</f>
        <v>0</v>
      </c>
      <c r="C80" s="138"/>
      <c r="D80" s="138">
        <f t="shared" ref="D80:E80" si="4">AVERAGE(D44:D50)</f>
        <v>0</v>
      </c>
      <c r="E80" s="86">
        <f t="shared" si="4"/>
        <v>0</v>
      </c>
      <c r="O80" s="7"/>
    </row>
    <row r="81" spans="1:15" x14ac:dyDescent="0.2">
      <c r="A81" s="139" t="str">
        <f>C2</f>
        <v>第二周</v>
      </c>
      <c r="B81" s="13">
        <f>AVERAGE(B51:B57)</f>
        <v>0</v>
      </c>
      <c r="D81" s="13">
        <f t="shared" ref="D81:E81" si="5">AVERAGE(D51:D57)</f>
        <v>0</v>
      </c>
      <c r="E81" s="124">
        <f t="shared" si="5"/>
        <v>0</v>
      </c>
      <c r="O81" s="7"/>
    </row>
    <row r="82" spans="1:15" x14ac:dyDescent="0.2">
      <c r="A82" s="139" t="str">
        <f>D2</f>
        <v>第三周</v>
      </c>
      <c r="B82" s="13">
        <f>AVERAGE(B58:B64)</f>
        <v>0</v>
      </c>
      <c r="D82" s="13">
        <f t="shared" ref="D82:E82" si="6">AVERAGE(D58:D64)</f>
        <v>0</v>
      </c>
      <c r="E82" s="124">
        <f t="shared" si="6"/>
        <v>0</v>
      </c>
      <c r="O82" s="7"/>
    </row>
    <row r="83" spans="1:15" x14ac:dyDescent="0.2">
      <c r="A83" s="139" t="str">
        <f>E2</f>
        <v>第四周</v>
      </c>
      <c r="B83" s="13">
        <f>AVERAGE(B65:B71)</f>
        <v>0</v>
      </c>
      <c r="D83" s="13">
        <f t="shared" ref="D83:E83" si="7">AVERAGE(D65:D71)</f>
        <v>0</v>
      </c>
      <c r="E83" s="124">
        <f t="shared" si="7"/>
        <v>0</v>
      </c>
      <c r="O83" s="7"/>
    </row>
    <row r="84" spans="1:15" ht="15" thickBot="1" x14ac:dyDescent="0.25">
      <c r="A84" s="140" t="str">
        <f>F2</f>
        <v>第五周</v>
      </c>
      <c r="B84" s="45">
        <f>AVERAGE(B72:B74)</f>
        <v>0</v>
      </c>
      <c r="C84" s="45"/>
      <c r="D84" s="45">
        <f t="shared" ref="D84:E84" si="8">AVERAGE(D72:D74)</f>
        <v>0</v>
      </c>
      <c r="E84" s="81">
        <f t="shared" si="8"/>
        <v>0</v>
      </c>
      <c r="O84" s="7"/>
    </row>
    <row r="85" spans="1:15" x14ac:dyDescent="0.2">
      <c r="O85" s="7"/>
    </row>
    <row r="86" spans="1:15" x14ac:dyDescent="0.2">
      <c r="O86" s="7"/>
    </row>
    <row r="87" spans="1:15" x14ac:dyDescent="0.2">
      <c r="O87" s="7"/>
    </row>
    <row r="88" spans="1:15" x14ac:dyDescent="0.2">
      <c r="O88" s="7"/>
    </row>
    <row r="89" spans="1:15" x14ac:dyDescent="0.2">
      <c r="O89" s="7"/>
    </row>
    <row r="90" spans="1:15" x14ac:dyDescent="0.2">
      <c r="O90" s="7"/>
    </row>
    <row r="91" spans="1:15" x14ac:dyDescent="0.2">
      <c r="O91" s="7"/>
    </row>
    <row r="92" spans="1:15" x14ac:dyDescent="0.2">
      <c r="I92" s="13"/>
      <c r="O92" s="7"/>
    </row>
    <row r="93" spans="1:15" x14ac:dyDescent="0.2">
      <c r="I93" s="13"/>
      <c r="O93" s="7"/>
    </row>
    <row r="94" spans="1:15" x14ac:dyDescent="0.2">
      <c r="I94" s="13"/>
      <c r="O94" s="7"/>
    </row>
    <row r="95" spans="1:15" x14ac:dyDescent="0.2">
      <c r="I95" s="13"/>
      <c r="O95" s="7"/>
    </row>
    <row r="96" spans="1:15" x14ac:dyDescent="0.2">
      <c r="I96" s="13"/>
      <c r="O96" s="7"/>
    </row>
    <row r="97" spans="9:15" x14ac:dyDescent="0.2">
      <c r="I97" s="13"/>
      <c r="O97" s="7"/>
    </row>
    <row r="98" spans="9:15" x14ac:dyDescent="0.2">
      <c r="I98" s="13"/>
      <c r="O98" s="7"/>
    </row>
    <row r="99" spans="9:15" x14ac:dyDescent="0.2">
      <c r="I99" s="13"/>
      <c r="O99" s="7"/>
    </row>
    <row r="100" spans="9:15" x14ac:dyDescent="0.2">
      <c r="I100" s="13"/>
      <c r="O100" s="7"/>
    </row>
    <row r="101" spans="9:15" x14ac:dyDescent="0.2">
      <c r="I101" s="13"/>
      <c r="O101" s="7"/>
    </row>
    <row r="102" spans="9:15" x14ac:dyDescent="0.2">
      <c r="I102" s="13"/>
      <c r="O102" s="7"/>
    </row>
    <row r="103" spans="9:15" x14ac:dyDescent="0.2">
      <c r="I103" s="13"/>
      <c r="O103" s="7"/>
    </row>
    <row r="104" spans="9:15" x14ac:dyDescent="0.2">
      <c r="I104" s="13"/>
      <c r="O104" s="7"/>
    </row>
    <row r="105" spans="9:15" x14ac:dyDescent="0.2">
      <c r="I105" s="13"/>
      <c r="O105" s="7"/>
    </row>
    <row r="106" spans="9:15" x14ac:dyDescent="0.2">
      <c r="I106" s="13"/>
      <c r="O106" s="7"/>
    </row>
    <row r="107" spans="9:15" x14ac:dyDescent="0.2">
      <c r="I107" s="13"/>
      <c r="O107" s="7"/>
    </row>
    <row r="108" spans="9:15" x14ac:dyDescent="0.2">
      <c r="I108" s="13"/>
      <c r="O108" s="7"/>
    </row>
    <row r="109" spans="9:15" x14ac:dyDescent="0.2">
      <c r="I109" s="13"/>
      <c r="O109" s="7"/>
    </row>
    <row r="110" spans="9:15" x14ac:dyDescent="0.2">
      <c r="I110" s="13"/>
      <c r="O110" s="7"/>
    </row>
    <row r="111" spans="9:15" x14ac:dyDescent="0.2">
      <c r="I111" s="13"/>
      <c r="O111" s="7"/>
    </row>
    <row r="112" spans="9:15" x14ac:dyDescent="0.2">
      <c r="O112" s="7"/>
    </row>
    <row r="113" spans="15:15" x14ac:dyDescent="0.2">
      <c r="O113" s="7"/>
    </row>
    <row r="114" spans="15:15" x14ac:dyDescent="0.2">
      <c r="O114" s="7"/>
    </row>
    <row r="115" spans="15:15" x14ac:dyDescent="0.2">
      <c r="O115" s="7"/>
    </row>
    <row r="116" spans="15:15" x14ac:dyDescent="0.2">
      <c r="O116" s="7"/>
    </row>
    <row r="117" spans="15:15" x14ac:dyDescent="0.2">
      <c r="O117" s="7"/>
    </row>
    <row r="118" spans="15:15" x14ac:dyDescent="0.2">
      <c r="O118" s="7"/>
    </row>
    <row r="119" spans="15:15" x14ac:dyDescent="0.2">
      <c r="O119" s="7"/>
    </row>
    <row r="120" spans="15:15" x14ac:dyDescent="0.2">
      <c r="O120" s="7"/>
    </row>
    <row r="121" spans="15:15" x14ac:dyDescent="0.2">
      <c r="O121" s="7"/>
    </row>
    <row r="122" spans="15:15" x14ac:dyDescent="0.2">
      <c r="O122" s="7"/>
    </row>
    <row r="123" spans="15:15" x14ac:dyDescent="0.2">
      <c r="O123" s="7"/>
    </row>
    <row r="124" spans="15:15" x14ac:dyDescent="0.2">
      <c r="O124" s="7"/>
    </row>
    <row r="129" spans="3:11" x14ac:dyDescent="0.2">
      <c r="K129" s="13"/>
    </row>
    <row r="130" spans="3:11" x14ac:dyDescent="0.2">
      <c r="C130"/>
      <c r="D130"/>
      <c r="K130" s="13"/>
    </row>
    <row r="131" spans="3:11" x14ac:dyDescent="0.2">
      <c r="C131"/>
      <c r="D131"/>
    </row>
    <row r="132" spans="3:11" x14ac:dyDescent="0.2">
      <c r="C132"/>
      <c r="D132"/>
    </row>
    <row r="133" spans="3:11" x14ac:dyDescent="0.2">
      <c r="C133"/>
      <c r="D133"/>
    </row>
    <row r="134" spans="3:11" x14ac:dyDescent="0.2">
      <c r="C134"/>
      <c r="D134"/>
    </row>
    <row r="135" spans="3:11" x14ac:dyDescent="0.2">
      <c r="C135"/>
      <c r="D135"/>
    </row>
    <row r="136" spans="3:11" x14ac:dyDescent="0.2">
      <c r="C136"/>
      <c r="D136"/>
    </row>
    <row r="137" spans="3:11" x14ac:dyDescent="0.2">
      <c r="C137"/>
      <c r="D137"/>
    </row>
    <row r="138" spans="3:11" x14ac:dyDescent="0.2">
      <c r="C138"/>
      <c r="D138"/>
    </row>
  </sheetData>
  <mergeCells count="4">
    <mergeCell ref="A1:H1"/>
    <mergeCell ref="P20:P23"/>
    <mergeCell ref="A38:H38"/>
    <mergeCell ref="A40:H40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月总结-模板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AYZP</dc:creator>
  <cp:lastModifiedBy>AYZP</cp:lastModifiedBy>
  <dcterms:created xsi:type="dcterms:W3CDTF">2022-08-28T10:47:55Z</dcterms:created>
  <dcterms:modified xsi:type="dcterms:W3CDTF">2022-08-28T10:48:08Z</dcterms:modified>
</cp:coreProperties>
</file>