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dev\state_organic_ag\figures\"/>
    </mc:Choice>
  </mc:AlternateContent>
  <xr:revisionPtr revIDLastSave="0" documentId="13_ncr:1_{53623B16-7BD9-4A6F-9A5C-891479F5B0CF}" xr6:coauthVersionLast="46" xr6:coauthVersionMax="46" xr10:uidLastSave="{00000000-0000-0000-0000-000000000000}"/>
  <bookViews>
    <workbookView xWindow="29505" yWindow="1005" windowWidth="25515" windowHeight="13860" xr2:uid="{BC2FEE57-8ABC-4FF3-B96F-27BAE26B3EE0}"/>
  </bookViews>
  <sheets>
    <sheet name="Sheet1" sheetId="1" r:id="rId1"/>
    <sheet name="ESRI_MAPINFO_SHEET" sheetId="2" state="very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4" i="1" l="1"/>
  <c r="AG48" i="1"/>
  <c r="AG49" i="1"/>
  <c r="AG50" i="1"/>
  <c r="AG51" i="1"/>
  <c r="AJ51" i="1" s="1"/>
  <c r="AG52" i="1"/>
  <c r="AJ52" i="1" s="1"/>
  <c r="AG53" i="1"/>
  <c r="AJ53" i="1" s="1"/>
  <c r="AG47" i="1"/>
  <c r="AG45" i="1"/>
  <c r="AG36" i="1"/>
  <c r="AG37" i="1"/>
  <c r="AG38" i="1"/>
  <c r="AG39" i="1"/>
  <c r="AG40" i="1"/>
  <c r="AG41" i="1"/>
  <c r="AJ41" i="1" s="1"/>
  <c r="AG42" i="1"/>
  <c r="AJ42" i="1" s="1"/>
  <c r="AG43" i="1"/>
  <c r="AJ43" i="1" s="1"/>
  <c r="AG35" i="1"/>
  <c r="AG8" i="1"/>
  <c r="AG9" i="1"/>
  <c r="AG10" i="1"/>
  <c r="AG11" i="1"/>
  <c r="AG12" i="1"/>
  <c r="AG13" i="1"/>
  <c r="AG14" i="1"/>
  <c r="AG15" i="1"/>
  <c r="AJ15" i="1" s="1"/>
  <c r="AG16" i="1"/>
  <c r="AG17" i="1"/>
  <c r="AG18" i="1"/>
  <c r="AJ18" i="1" s="1"/>
  <c r="AG19" i="1"/>
  <c r="AJ19" i="1" s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7" i="1"/>
  <c r="AG6" i="1"/>
  <c r="AJ4" i="1"/>
  <c r="AG3" i="1"/>
  <c r="AJ3" i="1" s="1"/>
  <c r="AJ45" i="1"/>
  <c r="AJ37" i="1"/>
  <c r="AJ13" i="1"/>
  <c r="AJ25" i="1"/>
  <c r="AJ7" i="1"/>
  <c r="AJ6" i="1"/>
  <c r="AJ8" i="1"/>
  <c r="AJ9" i="1"/>
  <c r="AJ10" i="1"/>
  <c r="AJ11" i="1"/>
  <c r="AJ12" i="1"/>
  <c r="AJ14" i="1"/>
  <c r="AJ16" i="1"/>
  <c r="AJ17" i="1"/>
  <c r="AJ20" i="1"/>
  <c r="AJ21" i="1"/>
  <c r="AJ22" i="1"/>
  <c r="AJ23" i="1"/>
  <c r="AJ24" i="1"/>
  <c r="AJ26" i="1"/>
  <c r="AJ27" i="1"/>
  <c r="AJ28" i="1"/>
  <c r="AJ29" i="1"/>
  <c r="AJ30" i="1"/>
  <c r="AJ31" i="1"/>
  <c r="AJ32" i="1"/>
  <c r="AJ33" i="1"/>
  <c r="AJ35" i="1"/>
  <c r="AJ36" i="1"/>
  <c r="AJ38" i="1"/>
  <c r="AJ39" i="1"/>
  <c r="AJ40" i="1"/>
  <c r="AJ47" i="1"/>
  <c r="AJ48" i="1"/>
  <c r="AJ49" i="1"/>
  <c r="AJ50" i="1"/>
  <c r="AF53" i="1"/>
  <c r="AE53" i="1"/>
  <c r="AF52" i="1"/>
  <c r="AE52" i="1"/>
  <c r="AF51" i="1"/>
  <c r="AE51" i="1"/>
  <c r="AF50" i="1"/>
  <c r="AE50" i="1"/>
  <c r="AF49" i="1"/>
  <c r="AE49" i="1"/>
  <c r="AF48" i="1"/>
  <c r="AE48" i="1"/>
  <c r="AF47" i="1"/>
  <c r="AE47" i="1"/>
  <c r="AF46" i="1"/>
  <c r="AE46" i="1"/>
  <c r="AF45" i="1"/>
  <c r="AE45" i="1"/>
  <c r="AF44" i="1"/>
  <c r="AE44" i="1"/>
  <c r="AF43" i="1"/>
  <c r="AE43" i="1"/>
  <c r="AF42" i="1"/>
  <c r="AE42" i="1"/>
  <c r="AF41" i="1"/>
  <c r="AE41" i="1"/>
  <c r="AF40" i="1"/>
  <c r="AE40" i="1"/>
  <c r="AF39" i="1"/>
  <c r="AE39" i="1"/>
  <c r="AF38" i="1"/>
  <c r="AE38" i="1"/>
  <c r="AF37" i="1"/>
  <c r="AE37" i="1"/>
  <c r="AF36" i="1"/>
  <c r="AE36" i="1"/>
  <c r="AF35" i="1"/>
  <c r="AE35" i="1"/>
  <c r="AF34" i="1"/>
  <c r="AJ34" i="1" s="1"/>
  <c r="AE34" i="1"/>
  <c r="AF33" i="1"/>
  <c r="AE33" i="1"/>
  <c r="AF32" i="1"/>
  <c r="AE32" i="1"/>
  <c r="AF31" i="1"/>
  <c r="AE31" i="1"/>
  <c r="AF30" i="1"/>
  <c r="AE30" i="1"/>
  <c r="AF29" i="1"/>
  <c r="AE29" i="1"/>
  <c r="AF28" i="1"/>
  <c r="AE28" i="1"/>
  <c r="AF27" i="1"/>
  <c r="AE27" i="1"/>
  <c r="AF26" i="1"/>
  <c r="AE26" i="1"/>
  <c r="AF25" i="1"/>
  <c r="AE25" i="1"/>
  <c r="AF24" i="1"/>
  <c r="AE24" i="1"/>
  <c r="AF23" i="1"/>
  <c r="AE23" i="1"/>
  <c r="AF22" i="1"/>
  <c r="AE22" i="1"/>
  <c r="AF21" i="1"/>
  <c r="AE21" i="1"/>
  <c r="AF20" i="1"/>
  <c r="AE20" i="1"/>
  <c r="AF19" i="1"/>
  <c r="AE19" i="1"/>
  <c r="AF18" i="1"/>
  <c r="AE18" i="1"/>
  <c r="AF17" i="1"/>
  <c r="AE17" i="1"/>
  <c r="AF16" i="1"/>
  <c r="AE16" i="1"/>
  <c r="AF15" i="1"/>
  <c r="AE15" i="1"/>
  <c r="AF14" i="1"/>
  <c r="AE14" i="1"/>
  <c r="AF13" i="1"/>
  <c r="AE13" i="1"/>
  <c r="AF12" i="1"/>
  <c r="AE12" i="1"/>
  <c r="AF11" i="1"/>
  <c r="AE11" i="1"/>
  <c r="AF10" i="1"/>
  <c r="AE10" i="1"/>
  <c r="AF9" i="1"/>
  <c r="AE9" i="1"/>
  <c r="AF8" i="1"/>
  <c r="AE8" i="1"/>
  <c r="AF7" i="1"/>
  <c r="AE7" i="1"/>
  <c r="AF6" i="1"/>
  <c r="AE6" i="1"/>
  <c r="AF5" i="1"/>
  <c r="AJ5" i="1" s="1"/>
  <c r="AE5" i="1"/>
  <c r="AF4" i="1"/>
  <c r="AE4" i="1"/>
  <c r="AF3" i="1" l="1"/>
  <c r="AE3" i="1"/>
</calcChain>
</file>

<file path=xl/sharedStrings.xml><?xml version="1.0" encoding="utf-8"?>
<sst xmlns="http://schemas.openxmlformats.org/spreadsheetml/2006/main" count="114" uniqueCount="58">
  <si>
    <t>Certified organic, pasture and cropland by state (hectares)</t>
  </si>
  <si>
    <t>Certified organic, pasture and cropland area (ha) from 1997-2017</t>
  </si>
  <si>
    <t>min</t>
  </si>
  <si>
    <t>max</t>
  </si>
  <si>
    <t>United States</t>
  </si>
  <si>
    <t xml:space="preserve">California </t>
  </si>
  <si>
    <t xml:space="preserve">Alaska </t>
  </si>
  <si>
    <t>Wyoming</t>
  </si>
  <si>
    <t xml:space="preserve">Montana </t>
  </si>
  <si>
    <t xml:space="preserve">New York </t>
  </si>
  <si>
    <t xml:space="preserve">Texas </t>
  </si>
  <si>
    <t>Wisconsin</t>
  </si>
  <si>
    <t>Colorado</t>
  </si>
  <si>
    <t>Nebraska</t>
  </si>
  <si>
    <t xml:space="preserve">Oregon </t>
  </si>
  <si>
    <t>Vermont</t>
  </si>
  <si>
    <t xml:space="preserve">Idaho </t>
  </si>
  <si>
    <t xml:space="preserve">Minnesota </t>
  </si>
  <si>
    <t>North Dakota</t>
  </si>
  <si>
    <t>Utah</t>
  </si>
  <si>
    <t xml:space="preserve">Iowa </t>
  </si>
  <si>
    <t xml:space="preserve">South Dakota </t>
  </si>
  <si>
    <t xml:space="preserve">Michigan </t>
  </si>
  <si>
    <t xml:space="preserve">New Mexico  </t>
  </si>
  <si>
    <t>Washington</t>
  </si>
  <si>
    <t xml:space="preserve">Ohio </t>
  </si>
  <si>
    <t xml:space="preserve">Pennsylvania </t>
  </si>
  <si>
    <t xml:space="preserve">Nevada </t>
  </si>
  <si>
    <t xml:space="preserve">Kansas </t>
  </si>
  <si>
    <t xml:space="preserve">North Carolina </t>
  </si>
  <si>
    <t xml:space="preserve">Illinois </t>
  </si>
  <si>
    <t xml:space="preserve">Maine </t>
  </si>
  <si>
    <t xml:space="preserve">Missouri </t>
  </si>
  <si>
    <t xml:space="preserve">Florida </t>
  </si>
  <si>
    <t xml:space="preserve">Arizona </t>
  </si>
  <si>
    <t xml:space="preserve">Indiana </t>
  </si>
  <si>
    <t xml:space="preserve">Oklahoma </t>
  </si>
  <si>
    <t>Virginia</t>
  </si>
  <si>
    <t xml:space="preserve">Arkansas </t>
  </si>
  <si>
    <t xml:space="preserve">Kentucky </t>
  </si>
  <si>
    <t xml:space="preserve">Maryland </t>
  </si>
  <si>
    <t xml:space="preserve">Hawaii  </t>
  </si>
  <si>
    <t xml:space="preserve">New Hampshire </t>
  </si>
  <si>
    <t>South Carolina</t>
  </si>
  <si>
    <t xml:space="preserve">Georgia </t>
  </si>
  <si>
    <t xml:space="preserve">Mississippi </t>
  </si>
  <si>
    <t>Massachusetts</t>
  </si>
  <si>
    <t xml:space="preserve">Alabama </t>
  </si>
  <si>
    <t xml:space="preserve">Tennessee </t>
  </si>
  <si>
    <t xml:space="preserve">Louisana </t>
  </si>
  <si>
    <t xml:space="preserve">New Jersey </t>
  </si>
  <si>
    <t xml:space="preserve">West Virginia </t>
  </si>
  <si>
    <t xml:space="preserve">Connecticut </t>
  </si>
  <si>
    <t xml:space="preserve">Delaware </t>
  </si>
  <si>
    <t xml:space="preserve">Rhode Island </t>
  </si>
  <si>
    <t>Source: Economic Research Service,USDA, AIB-770 _x001C__x001C__x001D_</t>
  </si>
  <si>
    <t>-</t>
  </si>
  <si>
    <t>annual %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</si>
</sst>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3" fontId="2" fillId="0" borderId="0" xfId="0" applyNumberFormat="1" applyFo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168" fontId="2" fillId="0" borderId="0" xfId="1" applyNumberFormat="1" applyFont="1" applyAlignment="1">
      <alignment horizontal="right"/>
    </xf>
    <xf numFmtId="168" fontId="2" fillId="0" borderId="0" xfId="1" applyNumberFormat="1" applyFont="1" applyAlignment="1">
      <alignment horizontal="center"/>
    </xf>
    <xf numFmtId="1" fontId="0" fillId="0" borderId="0" xfId="0" applyNumberFormat="1"/>
    <xf numFmtId="1" fontId="2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126965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A88C6A91-1335-4CDA-8156-7A0A00929A31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D02D4-AA73-41E4-9F4E-0E72AF9BFCB9}">
  <dimension ref="A1:AJ56"/>
  <sheetViews>
    <sheetView showGridLines="0" tabSelected="1" topLeftCell="N25" zoomScale="145" zoomScaleNormal="145" workbookViewId="0">
      <selection activeCell="Y1" sqref="Y1:Y1048576"/>
    </sheetView>
  </sheetViews>
  <sheetFormatPr defaultRowHeight="15" x14ac:dyDescent="0.25"/>
  <cols>
    <col min="2" max="5" width="5.42578125" customWidth="1"/>
    <col min="6" max="6" width="10.140625" customWidth="1"/>
    <col min="7" max="21" width="5.7109375" customWidth="1"/>
    <col min="22" max="22" width="9.5703125" bestFit="1" customWidth="1"/>
    <col min="23" max="23" width="5.7109375" customWidth="1"/>
    <col min="24" max="25" width="9.5703125" bestFit="1" customWidth="1"/>
    <col min="26" max="26" width="5.7109375" customWidth="1"/>
    <col min="27" max="27" width="9" customWidth="1"/>
    <col min="29" max="29" width="15.7109375" bestFit="1" customWidth="1"/>
    <col min="33" max="35" width="9.140625" style="5"/>
    <col min="36" max="36" width="9" customWidth="1"/>
  </cols>
  <sheetData>
    <row r="1" spans="1:36" ht="28.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1" t="s">
        <v>1</v>
      </c>
      <c r="AD1" s="11"/>
      <c r="AE1" s="11"/>
      <c r="AF1" s="11"/>
      <c r="AG1" s="11"/>
      <c r="AH1" s="4"/>
      <c r="AI1" s="4"/>
    </row>
    <row r="2" spans="1:36" ht="30" x14ac:dyDescent="0.25">
      <c r="A2" s="1"/>
      <c r="B2" s="1">
        <v>1992</v>
      </c>
      <c r="C2" s="1">
        <v>1993</v>
      </c>
      <c r="D2" s="1">
        <v>1994</v>
      </c>
      <c r="E2" s="1">
        <v>1995</v>
      </c>
      <c r="F2" s="2">
        <v>1997</v>
      </c>
      <c r="G2" s="2"/>
      <c r="H2" s="2"/>
      <c r="I2" s="2"/>
      <c r="J2" s="2"/>
      <c r="K2" s="2"/>
      <c r="L2" s="2"/>
      <c r="M2" s="2"/>
      <c r="N2" s="2"/>
      <c r="O2" s="2"/>
      <c r="P2" s="2"/>
      <c r="Q2" s="2">
        <v>2007</v>
      </c>
      <c r="R2" s="2"/>
      <c r="S2" s="2"/>
      <c r="T2" s="2"/>
      <c r="U2" s="2"/>
      <c r="V2" s="2">
        <v>2012</v>
      </c>
      <c r="W2" s="2"/>
      <c r="X2" s="2">
        <v>2014</v>
      </c>
      <c r="Y2" s="2">
        <v>2015</v>
      </c>
      <c r="Z2" s="2"/>
      <c r="AA2" s="2">
        <v>2017</v>
      </c>
      <c r="AB2" s="2"/>
      <c r="AC2" s="10"/>
      <c r="AD2" s="10"/>
      <c r="AE2" s="12" t="s">
        <v>2</v>
      </c>
      <c r="AF2" s="12" t="s">
        <v>3</v>
      </c>
      <c r="AG2" s="13" t="s">
        <v>57</v>
      </c>
      <c r="AH2" s="4"/>
      <c r="AI2" s="4"/>
    </row>
    <row r="3" spans="1:36" x14ac:dyDescent="0.25">
      <c r="A3" s="1" t="s">
        <v>4</v>
      </c>
      <c r="B3" s="3">
        <v>378724.69635627529</v>
      </c>
      <c r="C3" s="3">
        <v>386902.83400809712</v>
      </c>
      <c r="D3" s="3">
        <v>401397.975708502</v>
      </c>
      <c r="E3" s="3">
        <v>371617.00404858298</v>
      </c>
      <c r="F3" s="3">
        <v>545165.18218623474</v>
      </c>
      <c r="G3" s="1"/>
      <c r="H3" s="1"/>
      <c r="I3" s="1"/>
      <c r="J3" s="2"/>
      <c r="K3" s="2"/>
      <c r="L3" s="2"/>
      <c r="M3" s="2"/>
      <c r="N3" s="2"/>
      <c r="O3" s="2"/>
      <c r="P3" s="2"/>
      <c r="Q3" s="3">
        <v>1650743.7246963561</v>
      </c>
      <c r="R3" s="2"/>
      <c r="S3" s="2"/>
      <c r="T3" s="2"/>
      <c r="U3" s="2"/>
      <c r="V3" s="3">
        <v>1486056.6801619432</v>
      </c>
      <c r="W3" s="2"/>
      <c r="X3" s="3">
        <v>1652592.3076923075</v>
      </c>
      <c r="Y3" s="3">
        <v>2160347.3684210526</v>
      </c>
      <c r="Z3" s="2"/>
      <c r="AA3" s="3">
        <v>2224807.2874493925</v>
      </c>
      <c r="AB3" s="1"/>
      <c r="AC3" s="1" t="s">
        <v>4</v>
      </c>
      <c r="AD3" s="2"/>
      <c r="AE3" s="3">
        <f>MIN(B3:AA3)</f>
        <v>371617.00404858298</v>
      </c>
      <c r="AF3" s="3">
        <f>MAX(B3:AA3)</f>
        <v>2224807.2874493925</v>
      </c>
      <c r="AG3" s="6">
        <f>(AA3/B3)/20</f>
        <v>0.29372355550804424</v>
      </c>
      <c r="AH3" s="6"/>
      <c r="AI3" s="6"/>
      <c r="AJ3" s="8">
        <f>LOG(AG3+1)</f>
        <v>0.11184148564983594</v>
      </c>
    </row>
    <row r="4" spans="1:36" x14ac:dyDescent="0.25">
      <c r="A4" s="1" t="s">
        <v>5</v>
      </c>
      <c r="B4" s="1"/>
      <c r="C4" s="1"/>
      <c r="D4" s="1"/>
      <c r="E4" s="1"/>
      <c r="F4" s="3">
        <v>41627.125506072873</v>
      </c>
      <c r="G4" s="3"/>
      <c r="H4" s="3"/>
      <c r="I4" s="3"/>
      <c r="J4" s="3"/>
      <c r="K4" s="3"/>
      <c r="L4" s="3"/>
      <c r="M4" s="3"/>
      <c r="N4" s="3"/>
      <c r="O4" s="3"/>
      <c r="P4" s="3"/>
      <c r="Q4" s="3">
        <v>190648.987854251</v>
      </c>
      <c r="R4" s="3"/>
      <c r="S4" s="3"/>
      <c r="T4" s="3"/>
      <c r="U4" s="3"/>
      <c r="V4" s="3">
        <v>278205.66801619431</v>
      </c>
      <c r="W4" s="3"/>
      <c r="X4" s="3">
        <v>419702.83400809712</v>
      </c>
      <c r="Y4" s="3">
        <v>489409.71659919026</v>
      </c>
      <c r="Z4" s="3"/>
      <c r="AA4" s="3">
        <v>390792.30769230769</v>
      </c>
      <c r="AB4" s="1"/>
      <c r="AC4" s="1" t="s">
        <v>5</v>
      </c>
      <c r="AD4" s="2"/>
      <c r="AE4" s="3">
        <f>MIN(F4:AA4)</f>
        <v>41627.125506072873</v>
      </c>
      <c r="AF4" s="3">
        <f>MAX(F4:AA4)</f>
        <v>489409.71659919026</v>
      </c>
      <c r="AG4" s="6">
        <f>(AA4/F4)/20</f>
        <v>0.46939622054289581</v>
      </c>
      <c r="AH4" s="6"/>
      <c r="AI4" s="6"/>
      <c r="AJ4" s="8">
        <f>LOG(AG4+1)</f>
        <v>0.16713891845413437</v>
      </c>
    </row>
    <row r="5" spans="1:36" x14ac:dyDescent="0.25">
      <c r="A5" s="1" t="s">
        <v>6</v>
      </c>
      <c r="B5" s="1"/>
      <c r="C5" s="1"/>
      <c r="D5" s="1"/>
      <c r="E5" s="1"/>
      <c r="F5" s="3">
        <v>70522.267206477729</v>
      </c>
      <c r="G5" s="3"/>
      <c r="H5" s="3"/>
      <c r="I5" s="3"/>
      <c r="J5" s="3"/>
      <c r="K5" s="3"/>
      <c r="L5" s="3"/>
      <c r="M5" s="3"/>
      <c r="N5" s="3"/>
      <c r="O5" s="3"/>
      <c r="P5" s="3"/>
      <c r="Q5" s="3">
        <v>178.54251012145747</v>
      </c>
      <c r="R5" s="3"/>
      <c r="S5" s="3"/>
      <c r="T5" s="3"/>
      <c r="U5" s="3"/>
      <c r="V5" s="3">
        <v>152.22672064777328</v>
      </c>
      <c r="W5" s="3"/>
      <c r="X5" s="3">
        <v>22593.117408906881</v>
      </c>
      <c r="Y5" s="3">
        <v>281608.0971659919</v>
      </c>
      <c r="Z5" s="3"/>
      <c r="AA5" s="3"/>
      <c r="AB5" s="1"/>
      <c r="AC5" s="1" t="s">
        <v>6</v>
      </c>
      <c r="AD5" s="2"/>
      <c r="AE5" s="3">
        <f>MIN(F5:AA5)</f>
        <v>152.22672064777328</v>
      </c>
      <c r="AF5" s="3">
        <f>MAX(F5:AA5)</f>
        <v>281608.0971659919</v>
      </c>
      <c r="AG5" s="7" t="s">
        <v>56</v>
      </c>
      <c r="AH5" s="7"/>
      <c r="AI5" s="7"/>
      <c r="AJ5" s="8">
        <f>LOG(AF5/AE5+1)</f>
        <v>3.2673889461818515</v>
      </c>
    </row>
    <row r="6" spans="1:36" x14ac:dyDescent="0.25">
      <c r="A6" s="1" t="s">
        <v>7</v>
      </c>
      <c r="B6" s="1"/>
      <c r="C6" s="1"/>
      <c r="D6" s="1"/>
      <c r="E6" s="1"/>
      <c r="F6" s="3">
        <v>30.364372469635626</v>
      </c>
      <c r="G6" s="3"/>
      <c r="H6" s="3"/>
      <c r="I6" s="3"/>
      <c r="J6" s="3"/>
      <c r="K6" s="3"/>
      <c r="L6" s="3"/>
      <c r="M6" s="3"/>
      <c r="N6" s="3"/>
      <c r="O6" s="3"/>
      <c r="P6" s="3"/>
      <c r="Q6" s="3">
        <v>274148.58299595141</v>
      </c>
      <c r="R6" s="3"/>
      <c r="S6" s="3"/>
      <c r="T6" s="3"/>
      <c r="U6" s="3"/>
      <c r="V6" s="3">
        <v>52025.101214574897</v>
      </c>
      <c r="W6" s="3"/>
      <c r="X6" s="3">
        <v>53833.603238866395</v>
      </c>
      <c r="Y6" s="3">
        <v>55154.251012145745</v>
      </c>
      <c r="Z6" s="3"/>
      <c r="AA6" s="3">
        <v>52658.704453441293</v>
      </c>
      <c r="AB6" s="1"/>
      <c r="AC6" s="1" t="s">
        <v>7</v>
      </c>
      <c r="AD6" s="2"/>
      <c r="AE6" s="3">
        <f>MIN(F6:AA6)</f>
        <v>30.364372469635626</v>
      </c>
      <c r="AF6" s="3">
        <f>MAX(F6:AA6)</f>
        <v>274148.58299595141</v>
      </c>
      <c r="AG6" s="6">
        <f>(AA6/F6)/20</f>
        <v>86.711333333333329</v>
      </c>
      <c r="AH6" s="6"/>
      <c r="AI6" s="6"/>
      <c r="AJ6" s="8">
        <f>LOG(AG6+1)</f>
        <v>1.9430557129341615</v>
      </c>
    </row>
    <row r="7" spans="1:36" x14ac:dyDescent="0.25">
      <c r="A7" s="1" t="s">
        <v>8</v>
      </c>
      <c r="B7" s="1"/>
      <c r="C7" s="1"/>
      <c r="D7" s="1"/>
      <c r="E7" s="1"/>
      <c r="F7" s="3">
        <v>32434.008097165988</v>
      </c>
      <c r="G7" s="3"/>
      <c r="H7" s="3"/>
      <c r="I7" s="3"/>
      <c r="J7" s="3"/>
      <c r="K7" s="3"/>
      <c r="L7" s="3"/>
      <c r="M7" s="3"/>
      <c r="N7" s="3"/>
      <c r="O7" s="3"/>
      <c r="P7" s="3"/>
      <c r="Q7" s="3">
        <v>115174.89878542509</v>
      </c>
      <c r="R7" s="3"/>
      <c r="S7" s="3"/>
      <c r="T7" s="3"/>
      <c r="U7" s="3"/>
      <c r="V7" s="3">
        <v>128714.57489878542</v>
      </c>
      <c r="W7" s="3"/>
      <c r="X7" s="3">
        <v>105010.12145748988</v>
      </c>
      <c r="Y7" s="3">
        <v>109739.27125506072</v>
      </c>
      <c r="Z7" s="3"/>
      <c r="AA7" s="3">
        <v>144017.40890688257</v>
      </c>
      <c r="AB7" s="1"/>
      <c r="AC7" s="1" t="s">
        <v>8</v>
      </c>
      <c r="AD7" s="2"/>
      <c r="AE7" s="3">
        <f>MIN(F7:AA7)</f>
        <v>32434.008097165988</v>
      </c>
      <c r="AF7" s="3">
        <f>MAX(F7:AA7)</f>
        <v>144017.40890688257</v>
      </c>
      <c r="AG7" s="6">
        <f>(AA7/F7)/20</f>
        <v>0.22201605252646295</v>
      </c>
      <c r="AH7" s="6"/>
      <c r="AI7" s="6"/>
      <c r="AJ7" s="8">
        <f>LOG(AG7+1)</f>
        <v>8.7076910880245689E-2</v>
      </c>
    </row>
    <row r="8" spans="1:36" x14ac:dyDescent="0.25">
      <c r="A8" s="1" t="s">
        <v>9</v>
      </c>
      <c r="B8" s="1"/>
      <c r="C8" s="1"/>
      <c r="D8" s="1"/>
      <c r="E8" s="1"/>
      <c r="F8" s="3">
        <v>10412.145748987854</v>
      </c>
      <c r="G8" s="3"/>
      <c r="H8" s="3"/>
      <c r="I8" s="3"/>
      <c r="J8" s="3"/>
      <c r="K8" s="3"/>
      <c r="L8" s="3"/>
      <c r="M8" s="3"/>
      <c r="N8" s="3"/>
      <c r="O8" s="3"/>
      <c r="P8" s="3"/>
      <c r="Q8" s="3">
        <v>68189.473684210519</v>
      </c>
      <c r="R8" s="3"/>
      <c r="S8" s="3"/>
      <c r="T8" s="3"/>
      <c r="U8" s="3"/>
      <c r="V8" s="3">
        <v>86113.765182186224</v>
      </c>
      <c r="W8" s="3"/>
      <c r="X8" s="3">
        <v>62381.376518218618</v>
      </c>
      <c r="Y8" s="3">
        <v>74931.174089068823</v>
      </c>
      <c r="Z8" s="3"/>
      <c r="AA8" s="3">
        <v>130802.02429149796</v>
      </c>
      <c r="AB8" s="1"/>
      <c r="AC8" s="1" t="s">
        <v>9</v>
      </c>
      <c r="AD8" s="2"/>
      <c r="AE8" s="3">
        <f>MIN(F8:AA8)</f>
        <v>10412.145748987854</v>
      </c>
      <c r="AF8" s="3">
        <f>MAX(F8:AA8)</f>
        <v>130802.02429149796</v>
      </c>
      <c r="AG8" s="6">
        <f t="shared" ref="AG8:AG53" si="0">(AA8/F8)/20</f>
        <v>0.62812232677502133</v>
      </c>
      <c r="AH8" s="6"/>
      <c r="AI8" s="6"/>
      <c r="AJ8" s="8">
        <f>LOG(AG8+1)</f>
        <v>0.21168703190917845</v>
      </c>
    </row>
    <row r="9" spans="1:36" x14ac:dyDescent="0.25">
      <c r="A9" s="1" t="s">
        <v>10</v>
      </c>
      <c r="B9" s="1"/>
      <c r="C9" s="1"/>
      <c r="D9" s="1"/>
      <c r="E9" s="1"/>
      <c r="F9" s="3">
        <v>12502.024291497975</v>
      </c>
      <c r="G9" s="3"/>
      <c r="H9" s="3"/>
      <c r="I9" s="3"/>
      <c r="J9" s="3"/>
      <c r="K9" s="3"/>
      <c r="L9" s="3"/>
      <c r="M9" s="3"/>
      <c r="N9" s="3"/>
      <c r="O9" s="3"/>
      <c r="P9" s="3"/>
      <c r="Q9" s="3">
        <v>127238.46153846153</v>
      </c>
      <c r="R9" s="3"/>
      <c r="S9" s="3"/>
      <c r="T9" s="3"/>
      <c r="U9" s="3"/>
      <c r="V9" s="3">
        <v>51270.850202429145</v>
      </c>
      <c r="W9" s="3"/>
      <c r="X9" s="3">
        <v>78886.639676113351</v>
      </c>
      <c r="Y9" s="3">
        <v>123466.80161943319</v>
      </c>
      <c r="Z9" s="3"/>
      <c r="AA9" s="3">
        <v>99719.43319838056</v>
      </c>
      <c r="AB9" s="1"/>
      <c r="AC9" s="1" t="s">
        <v>10</v>
      </c>
      <c r="AD9" s="2"/>
      <c r="AE9" s="3">
        <f>MIN(F9:AA9)</f>
        <v>12502.024291497975</v>
      </c>
      <c r="AF9" s="3">
        <f>MAX(F9:AA9)</f>
        <v>127238.46153846153</v>
      </c>
      <c r="AG9" s="6">
        <f t="shared" si="0"/>
        <v>0.39881314766839376</v>
      </c>
      <c r="AH9" s="6"/>
      <c r="AI9" s="6"/>
      <c r="AJ9" s="8">
        <f>LOG(AG9+1)</f>
        <v>0.14575970565965413</v>
      </c>
    </row>
    <row r="10" spans="1:36" x14ac:dyDescent="0.25">
      <c r="A10" s="1" t="s">
        <v>11</v>
      </c>
      <c r="B10" s="1"/>
      <c r="C10" s="1"/>
      <c r="D10" s="1"/>
      <c r="E10" s="1"/>
      <c r="F10" s="3">
        <v>19280.161943319836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>
        <v>79191.497975708495</v>
      </c>
      <c r="R10" s="3"/>
      <c r="S10" s="3"/>
      <c r="T10" s="3"/>
      <c r="U10" s="3"/>
      <c r="V10" s="3">
        <v>92552.631578947359</v>
      </c>
      <c r="W10" s="3"/>
      <c r="X10" s="3">
        <v>93645.74898785424</v>
      </c>
      <c r="Y10" s="3">
        <v>113608.09716599189</v>
      </c>
      <c r="Z10" s="3"/>
      <c r="AA10" s="3">
        <v>101595.14170040486</v>
      </c>
      <c r="AB10" s="1"/>
      <c r="AC10" s="1" t="s">
        <v>11</v>
      </c>
      <c r="AD10" s="2"/>
      <c r="AE10" s="3">
        <f>MIN(F10:AA10)</f>
        <v>19280.161943319836</v>
      </c>
      <c r="AF10" s="3">
        <f>MAX(F10:AA10)</f>
        <v>113608.09716599189</v>
      </c>
      <c r="AG10" s="6">
        <f t="shared" si="0"/>
        <v>0.26347066481878129</v>
      </c>
      <c r="AH10" s="6"/>
      <c r="AI10" s="6"/>
      <c r="AJ10" s="8">
        <f>LOG(AG10+1)</f>
        <v>0.10156516295144025</v>
      </c>
    </row>
    <row r="11" spans="1:36" x14ac:dyDescent="0.25">
      <c r="A11" s="1" t="s">
        <v>12</v>
      </c>
      <c r="B11" s="1"/>
      <c r="C11" s="1"/>
      <c r="D11" s="1"/>
      <c r="E11" s="1"/>
      <c r="F11" s="3">
        <v>104806.8825910931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>
        <v>62340.485829959507</v>
      </c>
      <c r="R11" s="3"/>
      <c r="S11" s="3"/>
      <c r="T11" s="3"/>
      <c r="U11" s="3"/>
      <c r="V11" s="3">
        <v>46605.66801619433</v>
      </c>
      <c r="W11" s="3"/>
      <c r="X11" s="3">
        <v>68136.032388663967</v>
      </c>
      <c r="Y11" s="3">
        <v>85866.801619433187</v>
      </c>
      <c r="Z11" s="3"/>
      <c r="AA11" s="3">
        <v>67813.765182186224</v>
      </c>
      <c r="AB11" s="1"/>
      <c r="AC11" s="1" t="s">
        <v>12</v>
      </c>
      <c r="AD11" s="2"/>
      <c r="AE11" s="3">
        <f>MIN(F11:AA11)</f>
        <v>46605.66801619433</v>
      </c>
      <c r="AF11" s="3">
        <f>MAX(F11:AA11)</f>
        <v>104806.8825910931</v>
      </c>
      <c r="AG11" s="6">
        <f t="shared" si="0"/>
        <v>3.235177094559881E-2</v>
      </c>
      <c r="AH11" s="6"/>
      <c r="AI11" s="6"/>
      <c r="AJ11" s="8">
        <f>LOG(AG11+1)</f>
        <v>1.3827707125752979E-2</v>
      </c>
    </row>
    <row r="12" spans="1:36" x14ac:dyDescent="0.25">
      <c r="A12" s="1" t="s">
        <v>13</v>
      </c>
      <c r="B12" s="1"/>
      <c r="C12" s="1"/>
      <c r="D12" s="1"/>
      <c r="E12" s="1"/>
      <c r="F12" s="3">
        <v>11825.101214574897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>
        <v>59185.425101214569</v>
      </c>
      <c r="R12" s="3"/>
      <c r="S12" s="3"/>
      <c r="T12" s="3"/>
      <c r="U12" s="3"/>
      <c r="V12" s="3">
        <v>44755.060728744938</v>
      </c>
      <c r="W12" s="3"/>
      <c r="X12" s="3">
        <v>56435.627530364371</v>
      </c>
      <c r="Y12" s="3">
        <v>45405.263157894733</v>
      </c>
      <c r="Z12" s="3"/>
      <c r="AA12" s="3">
        <v>93859.514170040478</v>
      </c>
      <c r="AB12" s="1"/>
      <c r="AC12" s="1" t="s">
        <v>13</v>
      </c>
      <c r="AD12" s="2"/>
      <c r="AE12" s="3">
        <f>MIN(F12:AA12)</f>
        <v>11825.101214574897</v>
      </c>
      <c r="AF12" s="3">
        <f>MAX(F12:AA12)</f>
        <v>93859.514170040478</v>
      </c>
      <c r="AG12" s="6">
        <f t="shared" si="0"/>
        <v>0.39686558477129552</v>
      </c>
      <c r="AH12" s="6"/>
      <c r="AI12" s="6"/>
      <c r="AJ12" s="8">
        <f>LOG(AG12+1)</f>
        <v>0.14515461756682058</v>
      </c>
    </row>
    <row r="13" spans="1:36" x14ac:dyDescent="0.25">
      <c r="A13" s="1" t="s">
        <v>14</v>
      </c>
      <c r="B13" s="1"/>
      <c r="C13" s="1"/>
      <c r="D13" s="1"/>
      <c r="E13" s="1"/>
      <c r="F13" s="3">
        <v>6876.1133603238859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>
        <v>42755.060728744938</v>
      </c>
      <c r="R13" s="3"/>
      <c r="S13" s="3"/>
      <c r="T13" s="3"/>
      <c r="U13" s="3"/>
      <c r="V13" s="3">
        <v>82658.299595141696</v>
      </c>
      <c r="W13" s="3"/>
      <c r="X13" s="3">
        <v>89577.327935222667</v>
      </c>
      <c r="Y13" s="3">
        <v>90291.497975708495</v>
      </c>
      <c r="Z13" s="3"/>
      <c r="AA13" s="3">
        <v>79370.445344129548</v>
      </c>
      <c r="AB13" s="1"/>
      <c r="AC13" s="1" t="s">
        <v>14</v>
      </c>
      <c r="AD13" s="2"/>
      <c r="AE13" s="3">
        <f>MIN(F13:AA13)</f>
        <v>6876.1133603238859</v>
      </c>
      <c r="AF13" s="3">
        <f>MAX(F13:AA13)</f>
        <v>90291.497975708495</v>
      </c>
      <c r="AG13" s="6">
        <f t="shared" si="0"/>
        <v>0.57714613754121524</v>
      </c>
      <c r="AH13" s="6"/>
      <c r="AI13" s="6"/>
      <c r="AJ13" s="8">
        <f>LOG(AG13+1)</f>
        <v>0.19787193669431877</v>
      </c>
    </row>
    <row r="14" spans="1:36" x14ac:dyDescent="0.25">
      <c r="A14" s="1" t="s">
        <v>15</v>
      </c>
      <c r="B14" s="1"/>
      <c r="C14" s="1"/>
      <c r="D14" s="1"/>
      <c r="E14" s="1"/>
      <c r="F14" s="3">
        <v>8561.1336032388663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>
        <v>31380.161943319836</v>
      </c>
      <c r="R14" s="3"/>
      <c r="S14" s="3"/>
      <c r="T14" s="3"/>
      <c r="U14" s="3"/>
      <c r="V14" s="3">
        <v>46538.866396761128</v>
      </c>
      <c r="W14" s="3"/>
      <c r="X14" s="3">
        <v>39683.80566801619</v>
      </c>
      <c r="Y14" s="3">
        <v>47479.352226720643</v>
      </c>
      <c r="Z14" s="3"/>
      <c r="AA14" s="3">
        <v>82187.044534412955</v>
      </c>
      <c r="AB14" s="1"/>
      <c r="AC14" s="1" t="s">
        <v>15</v>
      </c>
      <c r="AD14" s="2"/>
      <c r="AE14" s="3">
        <f>MIN(F14:AA14)</f>
        <v>8561.1336032388663</v>
      </c>
      <c r="AF14" s="3">
        <f>MAX(F14:AA14)</f>
        <v>82187.044534412955</v>
      </c>
      <c r="AG14" s="6">
        <f t="shared" si="0"/>
        <v>0.48000094580535324</v>
      </c>
      <c r="AH14" s="6"/>
      <c r="AI14" s="6"/>
      <c r="AJ14" s="8">
        <f>LOG(AG14+1)</f>
        <v>0.17026199293408886</v>
      </c>
    </row>
    <row r="15" spans="1:36" x14ac:dyDescent="0.25">
      <c r="A15" s="1" t="s">
        <v>16</v>
      </c>
      <c r="B15" s="1"/>
      <c r="C15" s="1"/>
      <c r="D15" s="1"/>
      <c r="E15" s="1"/>
      <c r="F15" s="3">
        <v>45113.360323886634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>
        <v>60091.093117408906</v>
      </c>
      <c r="R15" s="3"/>
      <c r="S15" s="3"/>
      <c r="T15" s="3"/>
      <c r="U15" s="3"/>
      <c r="V15" s="3">
        <v>50664.372469635622</v>
      </c>
      <c r="W15" s="3"/>
      <c r="X15" s="3">
        <v>54739.676113360321</v>
      </c>
      <c r="Y15" s="3">
        <v>54437.246963562749</v>
      </c>
      <c r="Z15" s="3"/>
      <c r="AA15" s="3">
        <v>73170.850202429137</v>
      </c>
      <c r="AB15" s="1"/>
      <c r="AC15" s="1" t="s">
        <v>16</v>
      </c>
      <c r="AD15" s="2"/>
      <c r="AE15" s="3">
        <f>MIN(F15:AA15)</f>
        <v>45113.360323886634</v>
      </c>
      <c r="AF15" s="3">
        <f>MAX(F15:AA15)</f>
        <v>73170.850202429137</v>
      </c>
      <c r="AG15" s="6">
        <f t="shared" si="0"/>
        <v>8.1096652607017844E-2</v>
      </c>
      <c r="AH15" s="6"/>
      <c r="AI15" s="6"/>
      <c r="AJ15" s="8">
        <f>LOG(AG15+1)</f>
        <v>3.3864522646622222E-2</v>
      </c>
    </row>
    <row r="16" spans="1:36" x14ac:dyDescent="0.25">
      <c r="A16" s="1" t="s">
        <v>17</v>
      </c>
      <c r="B16" s="1"/>
      <c r="C16" s="1"/>
      <c r="D16" s="1"/>
      <c r="E16" s="1"/>
      <c r="F16" s="3">
        <v>25783.400809716597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>
        <v>49565.991902834001</v>
      </c>
      <c r="R16" s="3"/>
      <c r="S16" s="3"/>
      <c r="T16" s="3"/>
      <c r="U16" s="3"/>
      <c r="V16" s="3">
        <v>53859.514170040478</v>
      </c>
      <c r="W16" s="3"/>
      <c r="X16" s="3">
        <v>55847.368421052626</v>
      </c>
      <c r="Y16" s="3">
        <v>68459.109311740889</v>
      </c>
      <c r="Z16" s="3"/>
      <c r="AA16" s="3">
        <v>70027.530364372462</v>
      </c>
      <c r="AB16" s="1"/>
      <c r="AC16" s="1" t="s">
        <v>17</v>
      </c>
      <c r="AD16" s="2"/>
      <c r="AE16" s="3">
        <f>MIN(F16:AA16)</f>
        <v>25783.400809716597</v>
      </c>
      <c r="AF16" s="3">
        <f>MAX(F16:AA16)</f>
        <v>70027.530364372462</v>
      </c>
      <c r="AG16" s="6">
        <f t="shared" si="0"/>
        <v>0.1357996388474523</v>
      </c>
      <c r="AH16" s="6"/>
      <c r="AI16" s="6"/>
      <c r="AJ16" s="8">
        <f>LOG(AG16+1)</f>
        <v>5.53017262539525E-2</v>
      </c>
    </row>
    <row r="17" spans="1:36" x14ac:dyDescent="0.25">
      <c r="A17" s="1" t="s">
        <v>18</v>
      </c>
      <c r="B17" s="1"/>
      <c r="C17" s="1"/>
      <c r="D17" s="1"/>
      <c r="E17" s="1"/>
      <c r="F17" s="3">
        <v>36757.085020242914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>
        <v>61833.198380566799</v>
      </c>
      <c r="R17" s="3"/>
      <c r="S17" s="3"/>
      <c r="T17" s="3"/>
      <c r="U17" s="3"/>
      <c r="V17" s="3">
        <v>54506.882591093112</v>
      </c>
      <c r="W17" s="3"/>
      <c r="X17" s="3">
        <v>41757.8947368421</v>
      </c>
      <c r="Y17" s="3">
        <v>42893.927125506067</v>
      </c>
      <c r="Z17" s="3"/>
      <c r="AA17" s="3">
        <v>45952.22672064777</v>
      </c>
      <c r="AB17" s="1"/>
      <c r="AC17" s="1" t="s">
        <v>18</v>
      </c>
      <c r="AD17" s="2"/>
      <c r="AE17" s="3">
        <f>MIN(F17:AA17)</f>
        <v>36757.085020242914</v>
      </c>
      <c r="AF17" s="3">
        <f>MAX(F17:AA17)</f>
        <v>61833.198380566799</v>
      </c>
      <c r="AG17" s="6">
        <f t="shared" si="0"/>
        <v>6.2507985460953847E-2</v>
      </c>
      <c r="AH17" s="6"/>
      <c r="AI17" s="6"/>
      <c r="AJ17" s="8">
        <f>LOG(AG17+1)</f>
        <v>2.6332202749262405E-2</v>
      </c>
    </row>
    <row r="18" spans="1:36" x14ac:dyDescent="0.25">
      <c r="A18" s="1" t="s">
        <v>19</v>
      </c>
      <c r="B18" s="1"/>
      <c r="C18" s="1"/>
      <c r="D18" s="1"/>
      <c r="E18" s="1"/>
      <c r="F18" s="3">
        <v>8184.2105263157891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>
        <v>58391.902834008091</v>
      </c>
      <c r="R18" s="3"/>
      <c r="S18" s="3"/>
      <c r="T18" s="3"/>
      <c r="U18" s="3"/>
      <c r="V18" s="3">
        <v>48759.919028340075</v>
      </c>
      <c r="W18" s="3"/>
      <c r="X18" s="3">
        <v>23127.935222672062</v>
      </c>
      <c r="Y18" s="3">
        <v>28121.862348178136</v>
      </c>
      <c r="Z18" s="3"/>
      <c r="AA18" s="3">
        <v>38295.951417004042</v>
      </c>
      <c r="AB18" s="1"/>
      <c r="AC18" s="1" t="s">
        <v>19</v>
      </c>
      <c r="AD18" s="2"/>
      <c r="AE18" s="3">
        <f>MIN(F18:AA18)</f>
        <v>8184.2105263157891</v>
      </c>
      <c r="AF18" s="3">
        <f>MAX(F18:AA18)</f>
        <v>58391.902834008091</v>
      </c>
      <c r="AG18" s="6">
        <f t="shared" si="0"/>
        <v>0.23396240415533018</v>
      </c>
      <c r="AH18" s="6"/>
      <c r="AI18" s="6"/>
      <c r="AJ18" s="8">
        <f>LOG(AG18+1)</f>
        <v>9.1301927998185317E-2</v>
      </c>
    </row>
    <row r="19" spans="1:36" x14ac:dyDescent="0.25">
      <c r="A19" s="1" t="s">
        <v>20</v>
      </c>
      <c r="B19" s="1"/>
      <c r="C19" s="1"/>
      <c r="D19" s="1"/>
      <c r="E19" s="1"/>
      <c r="F19" s="3">
        <v>14481.376518218622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>
        <v>38286.639676113358</v>
      </c>
      <c r="R19" s="3"/>
      <c r="S19" s="3"/>
      <c r="T19" s="3"/>
      <c r="U19" s="3"/>
      <c r="V19" s="3">
        <v>39452.631578947367</v>
      </c>
      <c r="W19" s="3"/>
      <c r="X19" s="3">
        <v>39712.955465587038</v>
      </c>
      <c r="Y19" s="3">
        <v>45661.94331983805</v>
      </c>
      <c r="Z19" s="3"/>
      <c r="AA19" s="3">
        <v>54125.910931174083</v>
      </c>
      <c r="AB19" s="1"/>
      <c r="AC19" s="1" t="s">
        <v>20</v>
      </c>
      <c r="AD19" s="2"/>
      <c r="AE19" s="3">
        <f>MIN(F19:AA19)</f>
        <v>14481.376518218622</v>
      </c>
      <c r="AF19" s="3">
        <f>MAX(F19:AA19)</f>
        <v>54125.910931174083</v>
      </c>
      <c r="AG19" s="6">
        <f t="shared" si="0"/>
        <v>0.18688109815762252</v>
      </c>
      <c r="AH19" s="6"/>
      <c r="AI19" s="6"/>
      <c r="AJ19" s="8">
        <f>LOG(AG19+1)</f>
        <v>7.4407213478166201E-2</v>
      </c>
    </row>
    <row r="20" spans="1:36" x14ac:dyDescent="0.25">
      <c r="A20" s="1" t="s">
        <v>21</v>
      </c>
      <c r="B20" s="1"/>
      <c r="C20" s="1"/>
      <c r="D20" s="1"/>
      <c r="E20" s="1"/>
      <c r="F20" s="3">
        <v>13084.615384615383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>
        <v>53460.323886639671</v>
      </c>
      <c r="R20" s="3"/>
      <c r="S20" s="3"/>
      <c r="T20" s="3"/>
      <c r="U20" s="3"/>
      <c r="V20" s="3">
        <v>31725.910931174087</v>
      </c>
      <c r="W20" s="3"/>
      <c r="X20" s="3">
        <v>39091.902834008091</v>
      </c>
      <c r="Y20" s="3">
        <v>32708.097165991901</v>
      </c>
      <c r="Z20" s="3"/>
      <c r="AA20" s="3">
        <v>29616.599190283399</v>
      </c>
      <c r="AB20" s="1"/>
      <c r="AC20" s="1" t="s">
        <v>21</v>
      </c>
      <c r="AD20" s="2"/>
      <c r="AE20" s="3">
        <f>MIN(F20:AA20)</f>
        <v>13084.615384615383</v>
      </c>
      <c r="AF20" s="3">
        <f>MAX(F20:AA20)</f>
        <v>53460.323886639671</v>
      </c>
      <c r="AG20" s="6">
        <f t="shared" si="0"/>
        <v>0.11317336551254679</v>
      </c>
      <c r="AH20" s="6"/>
      <c r="AI20" s="6"/>
      <c r="AJ20" s="8">
        <f>LOG(AG20+1)</f>
        <v>4.6562806582854881E-2</v>
      </c>
    </row>
    <row r="21" spans="1:36" x14ac:dyDescent="0.25">
      <c r="A21" s="1" t="s">
        <v>22</v>
      </c>
      <c r="B21" s="1"/>
      <c r="C21" s="1"/>
      <c r="D21" s="1"/>
      <c r="E21" s="1"/>
      <c r="F21" s="3">
        <v>6786.2348178137645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>
        <v>27597.975708502021</v>
      </c>
      <c r="R21" s="3"/>
      <c r="S21" s="3"/>
      <c r="T21" s="3"/>
      <c r="U21" s="3"/>
      <c r="V21" s="3">
        <v>23516.194331983803</v>
      </c>
      <c r="W21" s="3"/>
      <c r="X21" s="3">
        <v>30454.251012145745</v>
      </c>
      <c r="Y21" s="3">
        <v>33853.846153846149</v>
      </c>
      <c r="Z21" s="3"/>
      <c r="AA21" s="3">
        <v>49495.141700404856</v>
      </c>
      <c r="AB21" s="1"/>
      <c r="AC21" s="1" t="s">
        <v>22</v>
      </c>
      <c r="AD21" s="2"/>
      <c r="AE21" s="3">
        <f>MIN(F21:AA21)</f>
        <v>6786.2348178137645</v>
      </c>
      <c r="AF21" s="3">
        <f>MAX(F21:AA21)</f>
        <v>49495.141700404856</v>
      </c>
      <c r="AG21" s="6">
        <f t="shared" si="0"/>
        <v>0.36467307003937482</v>
      </c>
      <c r="AH21" s="6"/>
      <c r="AI21" s="6"/>
      <c r="AJ21" s="8">
        <f>LOG(AG21+1)</f>
        <v>0.13502862142527208</v>
      </c>
    </row>
    <row r="22" spans="1:36" x14ac:dyDescent="0.25">
      <c r="A22" s="1" t="s">
        <v>23</v>
      </c>
      <c r="B22" s="1"/>
      <c r="C22" s="1"/>
      <c r="D22" s="1"/>
      <c r="E22" s="1"/>
      <c r="F22" s="3">
        <v>10710.526315789473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>
        <v>47642.105263157893</v>
      </c>
      <c r="R22" s="3"/>
      <c r="S22" s="3"/>
      <c r="T22" s="3"/>
      <c r="U22" s="3"/>
      <c r="V22" s="3">
        <v>13939.676113360323</v>
      </c>
      <c r="W22" s="3"/>
      <c r="X22" s="3">
        <v>24037.246963562749</v>
      </c>
      <c r="Y22" s="3">
        <v>23163.562753036436</v>
      </c>
      <c r="Z22" s="3"/>
      <c r="AA22" s="3">
        <v>15807.692307692307</v>
      </c>
      <c r="AB22" s="1"/>
      <c r="AC22" s="1" t="s">
        <v>23</v>
      </c>
      <c r="AD22" s="2"/>
      <c r="AE22" s="3">
        <f>MIN(F22:AA22)</f>
        <v>10710.526315789473</v>
      </c>
      <c r="AF22" s="3">
        <f>MAX(F22:AA22)</f>
        <v>47642.105263157893</v>
      </c>
      <c r="AG22" s="6">
        <f t="shared" si="0"/>
        <v>7.379512379512379E-2</v>
      </c>
      <c r="AH22" s="6"/>
      <c r="AI22" s="6"/>
      <c r="AJ22" s="8">
        <f>LOG(AG22+1)</f>
        <v>3.0921427459516686E-2</v>
      </c>
    </row>
    <row r="23" spans="1:36" x14ac:dyDescent="0.25">
      <c r="A23" s="1" t="s">
        <v>24</v>
      </c>
      <c r="B23" s="1"/>
      <c r="C23" s="1"/>
      <c r="D23" s="1"/>
      <c r="E23" s="1"/>
      <c r="F23" s="3">
        <v>4639.2712550607284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>
        <v>33285.829959514165</v>
      </c>
      <c r="R23" s="3"/>
      <c r="S23" s="3"/>
      <c r="T23" s="3"/>
      <c r="U23" s="3"/>
      <c r="V23" s="3">
        <v>29895.141700404856</v>
      </c>
      <c r="W23" s="3"/>
      <c r="X23" s="3">
        <v>36408.906882591087</v>
      </c>
      <c r="Y23" s="3">
        <v>38575.708502024288</v>
      </c>
      <c r="Z23" s="3"/>
      <c r="AA23" s="3">
        <v>45315.789473684206</v>
      </c>
      <c r="AB23" s="1"/>
      <c r="AC23" s="1" t="s">
        <v>24</v>
      </c>
      <c r="AD23" s="2"/>
      <c r="AE23" s="3">
        <f>MIN(F23:AA23)</f>
        <v>4639.2712550607284</v>
      </c>
      <c r="AF23" s="3">
        <f>MAX(F23:AA23)</f>
        <v>45315.789473684206</v>
      </c>
      <c r="AG23" s="6">
        <f t="shared" si="0"/>
        <v>0.48839340256566893</v>
      </c>
      <c r="AH23" s="6"/>
      <c r="AI23" s="6"/>
      <c r="AJ23" s="8">
        <f>LOG(AG23+1)</f>
        <v>0.17271773630537196</v>
      </c>
    </row>
    <row r="24" spans="1:36" x14ac:dyDescent="0.25">
      <c r="A24" s="1" t="s">
        <v>25</v>
      </c>
      <c r="B24" s="1"/>
      <c r="C24" s="1"/>
      <c r="D24" s="1"/>
      <c r="E24" s="1"/>
      <c r="F24" s="3">
        <v>4864.3724696356276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>
        <v>25099.595141700403</v>
      </c>
      <c r="R24" s="3"/>
      <c r="S24" s="3"/>
      <c r="T24" s="3"/>
      <c r="U24" s="3"/>
      <c r="V24" s="3">
        <v>30117.813765182185</v>
      </c>
      <c r="W24" s="3"/>
      <c r="X24" s="3">
        <v>29628.340080971659</v>
      </c>
      <c r="Y24" s="3">
        <v>32292.712550607284</v>
      </c>
      <c r="Z24" s="3"/>
      <c r="AA24" s="3">
        <v>45311.740890688256</v>
      </c>
      <c r="AB24" s="1"/>
      <c r="AC24" s="1" t="s">
        <v>25</v>
      </c>
      <c r="AD24" s="2"/>
      <c r="AE24" s="3">
        <f>MIN(F24:AA24)</f>
        <v>4864.3724696356276</v>
      </c>
      <c r="AF24" s="3">
        <f>MAX(F24:AA24)</f>
        <v>45311.740890688256</v>
      </c>
      <c r="AG24" s="6">
        <f t="shared" si="0"/>
        <v>0.46575114440282972</v>
      </c>
      <c r="AH24" s="6"/>
      <c r="AI24" s="6"/>
      <c r="AJ24" s="8">
        <f>LOG(AG24+1)</f>
        <v>0.16606024193760585</v>
      </c>
    </row>
    <row r="25" spans="1:36" x14ac:dyDescent="0.25">
      <c r="A25" s="1" t="s">
        <v>26</v>
      </c>
      <c r="B25" s="1"/>
      <c r="C25" s="1"/>
      <c r="D25" s="1"/>
      <c r="E25" s="1"/>
      <c r="F25" s="3">
        <v>2636.0323886639676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>
        <v>21710.121457489877</v>
      </c>
      <c r="R25" s="3"/>
      <c r="S25" s="3"/>
      <c r="T25" s="3"/>
      <c r="U25" s="3"/>
      <c r="V25" s="3">
        <v>39521.052631578947</v>
      </c>
      <c r="W25" s="3"/>
      <c r="X25" s="3">
        <v>36512.955465587045</v>
      </c>
      <c r="Y25" s="3">
        <v>38704.858299595136</v>
      </c>
      <c r="Z25" s="3"/>
      <c r="AA25" s="3">
        <v>43542.51012145749</v>
      </c>
      <c r="AB25" s="1"/>
      <c r="AC25" s="1" t="s">
        <v>26</v>
      </c>
      <c r="AD25" s="2"/>
      <c r="AE25" s="3">
        <f>MIN(F25:AA25)</f>
        <v>2636.0323886639676</v>
      </c>
      <c r="AF25" s="3">
        <f>MAX(F25:AA25)</f>
        <v>43542.51012145749</v>
      </c>
      <c r="AG25" s="6">
        <f t="shared" si="0"/>
        <v>0.8259099984641376</v>
      </c>
      <c r="AH25" s="6"/>
      <c r="AI25" s="6"/>
      <c r="AJ25" s="8">
        <f>LOG(AG25+1)</f>
        <v>0.26147936677237577</v>
      </c>
    </row>
    <row r="26" spans="1:36" x14ac:dyDescent="0.25">
      <c r="A26" s="1" t="s">
        <v>27</v>
      </c>
      <c r="B26" s="1"/>
      <c r="C26" s="1"/>
      <c r="D26" s="1"/>
      <c r="E26" s="1"/>
      <c r="F26" s="3">
        <v>103.23886639676113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>
        <v>1681.3765182186235</v>
      </c>
      <c r="R26" s="3"/>
      <c r="S26" s="3"/>
      <c r="T26" s="3"/>
      <c r="U26" s="3"/>
      <c r="V26" s="3">
        <v>2859.9190283400808</v>
      </c>
      <c r="W26" s="3"/>
      <c r="X26" s="3">
        <v>7236.4372469635618</v>
      </c>
      <c r="Y26" s="3">
        <v>5613.7651821862346</v>
      </c>
      <c r="Z26" s="3"/>
      <c r="AA26" s="3">
        <v>39622.672064777325</v>
      </c>
      <c r="AB26" s="1"/>
      <c r="AC26" s="1" t="s">
        <v>27</v>
      </c>
      <c r="AD26" s="2"/>
      <c r="AE26" s="3">
        <f>MIN(F26:AA26)</f>
        <v>103.23886639676113</v>
      </c>
      <c r="AF26" s="3">
        <f>MAX(F26:AA26)</f>
        <v>39622.672064777325</v>
      </c>
      <c r="AG26" s="6">
        <f t="shared" si="0"/>
        <v>19.189803921568629</v>
      </c>
      <c r="AH26" s="6"/>
      <c r="AI26" s="6"/>
      <c r="AJ26" s="8">
        <f>LOG(AG26+1)</f>
        <v>1.305132101202467</v>
      </c>
    </row>
    <row r="27" spans="1:36" x14ac:dyDescent="0.25">
      <c r="A27" s="1" t="s">
        <v>28</v>
      </c>
      <c r="B27" s="1"/>
      <c r="C27" s="1"/>
      <c r="D27" s="1"/>
      <c r="E27" s="1"/>
      <c r="F27" s="3">
        <v>9843.7246963562739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>
        <v>21514.170040485827</v>
      </c>
      <c r="R27" s="3"/>
      <c r="S27" s="3"/>
      <c r="T27" s="3"/>
      <c r="U27" s="3"/>
      <c r="V27" s="3">
        <v>17052.226720647774</v>
      </c>
      <c r="W27" s="3"/>
      <c r="X27" s="3">
        <v>10582.995951417004</v>
      </c>
      <c r="Y27" s="3">
        <v>14971.65991902834</v>
      </c>
      <c r="Z27" s="3"/>
      <c r="AA27" s="3">
        <v>34680.161943319836</v>
      </c>
      <c r="AB27" s="1"/>
      <c r="AC27" s="1" t="s">
        <v>28</v>
      </c>
      <c r="AD27" s="2"/>
      <c r="AE27" s="3">
        <f>MIN(F27:AA27)</f>
        <v>9843.7246963562739</v>
      </c>
      <c r="AF27" s="3">
        <f>MAX(F27:AA27)</f>
        <v>34680.161943319836</v>
      </c>
      <c r="AG27" s="6">
        <f t="shared" si="0"/>
        <v>0.17615365632968663</v>
      </c>
      <c r="AH27" s="6"/>
      <c r="AI27" s="6"/>
      <c r="AJ27" s="8">
        <f>LOG(AG27+1)</f>
        <v>7.0464063012959363E-2</v>
      </c>
    </row>
    <row r="28" spans="1:36" x14ac:dyDescent="0.25">
      <c r="A28" s="1" t="s">
        <v>29</v>
      </c>
      <c r="B28" s="1"/>
      <c r="C28" s="1"/>
      <c r="D28" s="1"/>
      <c r="E28" s="1"/>
      <c r="F28" s="3">
        <v>396.76113360323882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>
        <v>3893.9271255060726</v>
      </c>
      <c r="R28" s="3"/>
      <c r="S28" s="3"/>
      <c r="T28" s="3"/>
      <c r="U28" s="3"/>
      <c r="V28" s="3">
        <v>8984.6153846153848</v>
      </c>
      <c r="W28" s="3"/>
      <c r="X28" s="3">
        <v>7448.5829959514167</v>
      </c>
      <c r="Y28" s="3">
        <v>29146.963562753033</v>
      </c>
      <c r="Z28" s="3"/>
      <c r="AA28" s="3">
        <v>17303.643724696354</v>
      </c>
      <c r="AB28" s="1"/>
      <c r="AC28" s="1" t="s">
        <v>29</v>
      </c>
      <c r="AD28" s="2"/>
      <c r="AE28" s="3">
        <f>MIN(F28:AA28)</f>
        <v>396.76113360323882</v>
      </c>
      <c r="AF28" s="3">
        <f>MAX(F28:AA28)</f>
        <v>29146.963562753033</v>
      </c>
      <c r="AG28" s="6">
        <f t="shared" si="0"/>
        <v>2.1806122448979592</v>
      </c>
      <c r="AH28" s="6"/>
      <c r="AI28" s="6"/>
      <c r="AJ28" s="8">
        <f>LOG(AG28+1)</f>
        <v>0.50251072658434504</v>
      </c>
    </row>
    <row r="29" spans="1:36" x14ac:dyDescent="0.25">
      <c r="A29" s="1" t="s">
        <v>30</v>
      </c>
      <c r="B29" s="1"/>
      <c r="C29" s="1"/>
      <c r="D29" s="1"/>
      <c r="E29" s="1"/>
      <c r="F29" s="3">
        <v>4331.5789473684208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>
        <v>12413.765182186235</v>
      </c>
      <c r="R29" s="3"/>
      <c r="S29" s="3"/>
      <c r="T29" s="3"/>
      <c r="U29" s="3"/>
      <c r="V29" s="3">
        <v>16621.052631578947</v>
      </c>
      <c r="W29" s="3"/>
      <c r="X29" s="3">
        <v>10227.935222672064</v>
      </c>
      <c r="Y29" s="3">
        <v>13605.263157894737</v>
      </c>
      <c r="Z29" s="3"/>
      <c r="AA29" s="3">
        <v>24570.040485829959</v>
      </c>
      <c r="AB29" s="1"/>
      <c r="AC29" s="1" t="s">
        <v>30</v>
      </c>
      <c r="AD29" s="2"/>
      <c r="AE29" s="3">
        <f>MIN(F29:AA29)</f>
        <v>4331.5789473684208</v>
      </c>
      <c r="AF29" s="3">
        <f>MAX(F29:AA29)</f>
        <v>24570.040485829959</v>
      </c>
      <c r="AG29" s="6">
        <f t="shared" si="0"/>
        <v>0.28361529114870548</v>
      </c>
      <c r="AH29" s="6"/>
      <c r="AI29" s="6"/>
      <c r="AJ29" s="8">
        <f>LOG(AG29+1)</f>
        <v>0.10843488201488884</v>
      </c>
    </row>
    <row r="30" spans="1:36" x14ac:dyDescent="0.25">
      <c r="A30" s="1" t="s">
        <v>31</v>
      </c>
      <c r="B30" s="1"/>
      <c r="C30" s="1"/>
      <c r="D30" s="1"/>
      <c r="E30" s="1"/>
      <c r="F30" s="3">
        <v>2737.2469635627526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>
        <v>11443.319838056679</v>
      </c>
      <c r="R30" s="3"/>
      <c r="S30" s="3"/>
      <c r="T30" s="3"/>
      <c r="U30" s="3"/>
      <c r="V30" s="3">
        <v>23661.133603238864</v>
      </c>
      <c r="W30" s="3"/>
      <c r="X30" s="3">
        <v>18724.291497975708</v>
      </c>
      <c r="Y30" s="3">
        <v>20761.133603238864</v>
      </c>
      <c r="Z30" s="3"/>
      <c r="AA30" s="3">
        <v>22372.874493927124</v>
      </c>
      <c r="AB30" s="1"/>
      <c r="AC30" s="1" t="s">
        <v>31</v>
      </c>
      <c r="AD30" s="2"/>
      <c r="AE30" s="3">
        <f>MIN(F30:AA30)</f>
        <v>2737.2469635627526</v>
      </c>
      <c r="AF30" s="3">
        <f>MAX(F30:AA30)</f>
        <v>23661.133603238864</v>
      </c>
      <c r="AG30" s="6">
        <f t="shared" si="0"/>
        <v>0.40867475225558347</v>
      </c>
      <c r="AH30" s="6"/>
      <c r="AI30" s="6"/>
      <c r="AJ30" s="8">
        <f>LOG(AG30+1)</f>
        <v>0.14881073079116955</v>
      </c>
    </row>
    <row r="31" spans="1:36" x14ac:dyDescent="0.25">
      <c r="A31" s="1" t="s">
        <v>32</v>
      </c>
      <c r="B31" s="1"/>
      <c r="C31" s="1"/>
      <c r="D31" s="1"/>
      <c r="E31" s="1"/>
      <c r="F31" s="3">
        <v>3360.3238866396759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>
        <v>12224.696356275303</v>
      </c>
      <c r="R31" s="3"/>
      <c r="S31" s="3"/>
      <c r="T31" s="3"/>
      <c r="U31" s="3"/>
      <c r="V31" s="3">
        <v>20008.502024291498</v>
      </c>
      <c r="W31" s="3"/>
      <c r="X31" s="3">
        <v>16510.121457489877</v>
      </c>
      <c r="Y31" s="3">
        <v>21422.267206477733</v>
      </c>
      <c r="Z31" s="3"/>
      <c r="AA31" s="3">
        <v>20717.004048582996</v>
      </c>
      <c r="AB31" s="1"/>
      <c r="AC31" s="1" t="s">
        <v>32</v>
      </c>
      <c r="AD31" s="2"/>
      <c r="AE31" s="3">
        <f>MIN(F31:AA31)</f>
        <v>3360.3238866396759</v>
      </c>
      <c r="AF31" s="3">
        <f>MAX(F31:AA31)</f>
        <v>21422.267206477733</v>
      </c>
      <c r="AG31" s="6">
        <f t="shared" si="0"/>
        <v>0.30825903614457834</v>
      </c>
      <c r="AH31" s="6"/>
      <c r="AI31" s="6"/>
      <c r="AJ31" s="8">
        <f>LOG(AG31+1)</f>
        <v>0.11669374309385479</v>
      </c>
    </row>
    <row r="32" spans="1:36" x14ac:dyDescent="0.25">
      <c r="A32" s="1" t="s">
        <v>33</v>
      </c>
      <c r="B32" s="1"/>
      <c r="C32" s="1"/>
      <c r="D32" s="1"/>
      <c r="E32" s="1"/>
      <c r="F32" s="3">
        <v>13257.085020242914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>
        <v>3270.8502024291497</v>
      </c>
      <c r="R32" s="3"/>
      <c r="S32" s="3"/>
      <c r="T32" s="3"/>
      <c r="U32" s="3"/>
      <c r="V32" s="3">
        <v>7839.6761133603231</v>
      </c>
      <c r="W32" s="3"/>
      <c r="X32" s="3">
        <v>15013.765182186233</v>
      </c>
      <c r="Y32" s="3">
        <v>14355.870445344128</v>
      </c>
      <c r="Z32" s="3"/>
      <c r="AA32" s="3">
        <v>7251.821862348178</v>
      </c>
      <c r="AB32" s="1"/>
      <c r="AC32" s="1" t="s">
        <v>33</v>
      </c>
      <c r="AD32" s="2"/>
      <c r="AE32" s="3">
        <f>MIN(F32:AA32)</f>
        <v>3270.8502024291497</v>
      </c>
      <c r="AF32" s="3">
        <f>MAX(F32:AA32)</f>
        <v>15013.765182186233</v>
      </c>
      <c r="AG32" s="6">
        <f t="shared" si="0"/>
        <v>2.7350740571079557E-2</v>
      </c>
      <c r="AH32" s="6"/>
      <c r="AI32" s="6"/>
      <c r="AJ32" s="8">
        <f>LOG(AG32+1)</f>
        <v>1.1718738329108788E-2</v>
      </c>
    </row>
    <row r="33" spans="1:36" x14ac:dyDescent="0.25">
      <c r="A33" s="1" t="s">
        <v>34</v>
      </c>
      <c r="B33" s="1"/>
      <c r="C33" s="1"/>
      <c r="D33" s="1"/>
      <c r="E33" s="1"/>
      <c r="F33" s="3">
        <v>3919.4331983805664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>
        <v>8501.2145748987841</v>
      </c>
      <c r="R33" s="3"/>
      <c r="S33" s="3"/>
      <c r="T33" s="3"/>
      <c r="U33" s="3"/>
      <c r="V33" s="3">
        <v>7210.5263157894733</v>
      </c>
      <c r="W33" s="3"/>
      <c r="X33" s="3">
        <v>14313.765182186233</v>
      </c>
      <c r="Y33" s="3">
        <v>11078.137651821862</v>
      </c>
      <c r="Z33" s="3"/>
      <c r="AA33" s="3">
        <v>10808.906882591093</v>
      </c>
      <c r="AB33" s="1"/>
      <c r="AC33" s="1" t="s">
        <v>34</v>
      </c>
      <c r="AD33" s="2"/>
      <c r="AE33" s="3">
        <f>MIN(F33:AA33)</f>
        <v>3919.4331983805664</v>
      </c>
      <c r="AF33" s="3">
        <f>MAX(F33:AA33)</f>
        <v>14313.765182186233</v>
      </c>
      <c r="AG33" s="6">
        <f t="shared" si="0"/>
        <v>0.1378886478669559</v>
      </c>
      <c r="AH33" s="6"/>
      <c r="AI33" s="6"/>
      <c r="AJ33" s="8">
        <f>LOG(AG33+1)</f>
        <v>5.6099764710148117E-2</v>
      </c>
    </row>
    <row r="34" spans="1:36" x14ac:dyDescent="0.25">
      <c r="A34" s="1" t="s">
        <v>35</v>
      </c>
      <c r="B34" s="1"/>
      <c r="C34" s="1"/>
      <c r="D34" s="1"/>
      <c r="E34" s="1"/>
      <c r="F34" s="3">
        <v>807.28744939271246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>
        <v>5270.8502024291492</v>
      </c>
      <c r="R34" s="3"/>
      <c r="S34" s="3"/>
      <c r="T34" s="3"/>
      <c r="U34" s="3"/>
      <c r="V34" s="3">
        <v>10646.963562753035</v>
      </c>
      <c r="W34" s="3"/>
      <c r="X34" s="3">
        <v>9434.8178137651812</v>
      </c>
      <c r="Y34" s="3">
        <v>13624.696356275303</v>
      </c>
      <c r="Z34" s="3"/>
      <c r="AA34" s="3"/>
      <c r="AB34" s="1"/>
      <c r="AC34" s="1" t="s">
        <v>35</v>
      </c>
      <c r="AD34" s="2"/>
      <c r="AE34" s="3">
        <f>MIN(F34:AA34)</f>
        <v>807.28744939271246</v>
      </c>
      <c r="AF34" s="3">
        <f>MAX(F34:AA34)</f>
        <v>13624.696356275303</v>
      </c>
      <c r="AG34" s="7" t="s">
        <v>56</v>
      </c>
      <c r="AH34" s="7"/>
      <c r="AI34" s="7"/>
      <c r="AJ34" s="8">
        <f>LOG(AF34/AE34+1)</f>
        <v>1.2522978321542231</v>
      </c>
    </row>
    <row r="35" spans="1:36" x14ac:dyDescent="0.25">
      <c r="A35" s="1" t="s">
        <v>36</v>
      </c>
      <c r="B35" s="1"/>
      <c r="C35" s="1"/>
      <c r="D35" s="1"/>
      <c r="E35" s="1"/>
      <c r="F35" s="3">
        <v>1616.1943319838056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>
        <v>11980.161943319838</v>
      </c>
      <c r="R35" s="3"/>
      <c r="S35" s="3"/>
      <c r="T35" s="3"/>
      <c r="U35" s="3"/>
      <c r="V35" s="3">
        <v>4448.5829959514167</v>
      </c>
      <c r="W35" s="3"/>
      <c r="X35" s="3">
        <v>5168.4210526315783</v>
      </c>
      <c r="Y35" s="3">
        <v>5056.2753036437243</v>
      </c>
      <c r="Z35" s="3"/>
      <c r="AA35" s="3">
        <v>6503.2388663967604</v>
      </c>
      <c r="AB35" s="1"/>
      <c r="AC35" s="1" t="s">
        <v>36</v>
      </c>
      <c r="AD35" s="2"/>
      <c r="AE35" s="3">
        <f>MIN(F35:AA35)</f>
        <v>1616.1943319838056</v>
      </c>
      <c r="AF35" s="3">
        <f>MAX(F35:AA35)</f>
        <v>11980.161943319838</v>
      </c>
      <c r="AG35" s="6">
        <f t="shared" si="0"/>
        <v>0.20118987975951902</v>
      </c>
      <c r="AH35" s="6"/>
      <c r="AI35" s="6"/>
      <c r="AJ35" s="8">
        <f>LOG(AG35+1)</f>
        <v>7.9611664533344256E-2</v>
      </c>
    </row>
    <row r="36" spans="1:36" x14ac:dyDescent="0.25">
      <c r="A36" s="1" t="s">
        <v>37</v>
      </c>
      <c r="B36" s="1"/>
      <c r="C36" s="1"/>
      <c r="D36" s="1"/>
      <c r="E36" s="1"/>
      <c r="F36" s="3">
        <v>1787.8542510121456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>
        <v>4982.9959514170041</v>
      </c>
      <c r="R36" s="3"/>
      <c r="S36" s="3"/>
      <c r="T36" s="3"/>
      <c r="U36" s="3"/>
      <c r="V36" s="3">
        <v>11502.834008097165</v>
      </c>
      <c r="W36" s="3"/>
      <c r="X36" s="3">
        <v>8351.0121457489877</v>
      </c>
      <c r="Y36" s="3">
        <v>10034.817813765181</v>
      </c>
      <c r="Z36" s="3"/>
      <c r="AA36" s="3">
        <v>11476.518218623482</v>
      </c>
      <c r="AB36" s="1"/>
      <c r="AC36" s="1" t="s">
        <v>37</v>
      </c>
      <c r="AD36" s="2"/>
      <c r="AE36" s="3">
        <f>MIN(F36:AA36)</f>
        <v>1787.8542510121456</v>
      </c>
      <c r="AF36" s="3">
        <f>MAX(F36:AA36)</f>
        <v>11502.834008097165</v>
      </c>
      <c r="AG36" s="6">
        <f t="shared" si="0"/>
        <v>0.32095788043478263</v>
      </c>
      <c r="AH36" s="6"/>
      <c r="AI36" s="6"/>
      <c r="AJ36" s="8">
        <f>LOG(AG36+1)</f>
        <v>0.12088897008509374</v>
      </c>
    </row>
    <row r="37" spans="1:36" x14ac:dyDescent="0.25">
      <c r="A37" s="1" t="s">
        <v>38</v>
      </c>
      <c r="B37" s="1"/>
      <c r="C37" s="1"/>
      <c r="D37" s="1"/>
      <c r="E37" s="1"/>
      <c r="F37" s="3">
        <v>403.64372469635623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>
        <v>2553.4412955465586</v>
      </c>
      <c r="R37" s="3"/>
      <c r="S37" s="3"/>
      <c r="T37" s="3"/>
      <c r="U37" s="3"/>
      <c r="V37" s="3">
        <v>328.34008097165992</v>
      </c>
      <c r="W37" s="3"/>
      <c r="X37" s="3">
        <v>1999.5951417004046</v>
      </c>
      <c r="Y37" s="3">
        <v>8982.9959514170041</v>
      </c>
      <c r="Z37" s="3"/>
      <c r="AA37" s="3">
        <v>8505.6680161943314</v>
      </c>
      <c r="AB37" s="1"/>
      <c r="AC37" s="1" t="s">
        <v>38</v>
      </c>
      <c r="AD37" s="2"/>
      <c r="AE37" s="3">
        <f>MIN(F37:AA37)</f>
        <v>328.34008097165992</v>
      </c>
      <c r="AF37" s="3">
        <f>MAX(F37:AA37)</f>
        <v>8982.9959514170041</v>
      </c>
      <c r="AG37" s="6">
        <f t="shared" si="0"/>
        <v>1.0536108324974927</v>
      </c>
      <c r="AH37" s="6"/>
      <c r="AI37" s="6"/>
      <c r="AJ37" s="8">
        <f>LOG(AG37+1)</f>
        <v>0.31251814650945164</v>
      </c>
    </row>
    <row r="38" spans="1:36" x14ac:dyDescent="0.25">
      <c r="A38" s="1" t="s">
        <v>39</v>
      </c>
      <c r="B38" s="1"/>
      <c r="C38" s="1"/>
      <c r="D38" s="1"/>
      <c r="E38" s="1"/>
      <c r="F38" s="3">
        <v>2293.9271255060726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>
        <v>2740.0809716599188</v>
      </c>
      <c r="R38" s="3"/>
      <c r="S38" s="3"/>
      <c r="T38" s="3"/>
      <c r="U38" s="3"/>
      <c r="V38" s="3">
        <v>2909.716599190283</v>
      </c>
      <c r="W38" s="3"/>
      <c r="X38" s="3"/>
      <c r="Y38" s="3">
        <v>4870.0404858299589</v>
      </c>
      <c r="Z38" s="3"/>
      <c r="AA38" s="3">
        <v>7894.3319838056677</v>
      </c>
      <c r="AB38" s="1"/>
      <c r="AC38" s="1" t="s">
        <v>39</v>
      </c>
      <c r="AD38" s="2"/>
      <c r="AE38" s="3">
        <f>MIN(F38:AA38)</f>
        <v>2293.9271255060726</v>
      </c>
      <c r="AF38" s="3">
        <f>MAX(F38:AA38)</f>
        <v>7894.3319838056677</v>
      </c>
      <c r="AG38" s="6">
        <f t="shared" si="0"/>
        <v>0.17207024355806566</v>
      </c>
      <c r="AH38" s="6"/>
      <c r="AI38" s="6"/>
      <c r="AJ38" s="8">
        <f>LOG(AG38+1)</f>
        <v>6.8953640244782483E-2</v>
      </c>
    </row>
    <row r="39" spans="1:36" x14ac:dyDescent="0.25">
      <c r="A39" s="1" t="s">
        <v>40</v>
      </c>
      <c r="B39" s="1"/>
      <c r="C39" s="1"/>
      <c r="D39" s="1"/>
      <c r="E39" s="1"/>
      <c r="F39" s="3">
        <v>665.99190283400799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>
        <v>3705.2631578947367</v>
      </c>
      <c r="R39" s="3"/>
      <c r="S39" s="3"/>
      <c r="T39" s="3"/>
      <c r="U39" s="3"/>
      <c r="V39" s="3">
        <v>5672.4696356275299</v>
      </c>
      <c r="W39" s="3"/>
      <c r="X39" s="3">
        <v>4741.7004048582994</v>
      </c>
      <c r="Y39" s="3">
        <v>4706.072874493927</v>
      </c>
      <c r="Z39" s="3"/>
      <c r="AA39" s="3">
        <v>6961.9433198380557</v>
      </c>
      <c r="AB39" s="1"/>
      <c r="AC39" s="1" t="s">
        <v>40</v>
      </c>
      <c r="AD39" s="2"/>
      <c r="AE39" s="3">
        <f>MIN(F39:AA39)</f>
        <v>665.99190283400799</v>
      </c>
      <c r="AF39" s="3">
        <f>MAX(F39:AA39)</f>
        <v>6961.9433198380557</v>
      </c>
      <c r="AG39" s="6">
        <f t="shared" si="0"/>
        <v>0.52267477203647417</v>
      </c>
      <c r="AH39" s="6"/>
      <c r="AI39" s="6"/>
      <c r="AJ39" s="8">
        <f>LOG(AG39+1)</f>
        <v>0.18260715232286573</v>
      </c>
    </row>
    <row r="40" spans="1:36" x14ac:dyDescent="0.25">
      <c r="A40" s="1" t="s">
        <v>41</v>
      </c>
      <c r="B40" s="1"/>
      <c r="C40" s="1"/>
      <c r="D40" s="1"/>
      <c r="E40" s="1"/>
      <c r="F40" s="3">
        <v>240.89068825910928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>
        <v>4272.8744939271255</v>
      </c>
      <c r="R40" s="3"/>
      <c r="S40" s="3"/>
      <c r="T40" s="3"/>
      <c r="U40" s="3"/>
      <c r="V40" s="3">
        <v>1419.0283400809715</v>
      </c>
      <c r="W40" s="3"/>
      <c r="X40" s="3">
        <v>5323.8866396761132</v>
      </c>
      <c r="Y40" s="3"/>
      <c r="Z40" s="3"/>
      <c r="AA40" s="3">
        <v>1129.5546558704452</v>
      </c>
      <c r="AB40" s="1"/>
      <c r="AC40" s="1" t="s">
        <v>41</v>
      </c>
      <c r="AD40" s="2"/>
      <c r="AE40" s="3">
        <f>MIN(F40:AA40)</f>
        <v>240.89068825910928</v>
      </c>
      <c r="AF40" s="3">
        <f>MAX(F40:AA40)</f>
        <v>5323.8866396761132</v>
      </c>
      <c r="AG40" s="6">
        <f t="shared" si="0"/>
        <v>0.23445378151260504</v>
      </c>
      <c r="AH40" s="6"/>
      <c r="AI40" s="6"/>
      <c r="AJ40" s="8">
        <f>LOG(AG40+1)</f>
        <v>9.1474834397725746E-2</v>
      </c>
    </row>
    <row r="41" spans="1:36" x14ac:dyDescent="0.25">
      <c r="A41" s="1" t="s">
        <v>42</v>
      </c>
      <c r="B41" s="1"/>
      <c r="C41" s="1"/>
      <c r="D41" s="1"/>
      <c r="E41" s="1"/>
      <c r="F41" s="3">
        <v>107.28744939271255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>
        <v>3419.8380566801616</v>
      </c>
      <c r="R41" s="3"/>
      <c r="S41" s="3"/>
      <c r="T41" s="3"/>
      <c r="U41" s="3"/>
      <c r="V41" s="3">
        <v>3255.0607287449388</v>
      </c>
      <c r="W41" s="3"/>
      <c r="X41" s="3">
        <v>3977.732793522267</v>
      </c>
      <c r="Y41" s="3">
        <v>3870.8502024291497</v>
      </c>
      <c r="Z41" s="3"/>
      <c r="AA41" s="3">
        <v>4740.0809716599188</v>
      </c>
      <c r="AB41" s="1"/>
      <c r="AC41" s="1" t="s">
        <v>42</v>
      </c>
      <c r="AD41" s="2"/>
      <c r="AE41" s="3">
        <f>MIN(F41:AA41)</f>
        <v>107.28744939271255</v>
      </c>
      <c r="AF41" s="3">
        <f>MAX(F41:AA41)</f>
        <v>4740.0809716599188</v>
      </c>
      <c r="AG41" s="6">
        <f t="shared" si="0"/>
        <v>2.2090566037735848</v>
      </c>
      <c r="AH41" s="6"/>
      <c r="AI41" s="6"/>
      <c r="AJ41" s="8">
        <f>LOG(AG41+1)</f>
        <v>0.50637737757843249</v>
      </c>
    </row>
    <row r="42" spans="1:36" x14ac:dyDescent="0.25">
      <c r="A42" s="1" t="s">
        <v>43</v>
      </c>
      <c r="B42" s="1"/>
      <c r="C42" s="1"/>
      <c r="D42" s="1"/>
      <c r="E42" s="1"/>
      <c r="F42" s="3">
        <v>16.599190283400809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>
        <v>414.9797570850202</v>
      </c>
      <c r="R42" s="3"/>
      <c r="S42" s="3"/>
      <c r="T42" s="3"/>
      <c r="U42" s="3"/>
      <c r="V42" s="3">
        <v>1088.6639676113359</v>
      </c>
      <c r="W42" s="3"/>
      <c r="X42" s="3">
        <v>1053.4412955465586</v>
      </c>
      <c r="Y42" s="3">
        <v>4015.3846153846152</v>
      </c>
      <c r="Z42" s="3"/>
      <c r="AA42" s="3">
        <v>1945.7489878542508</v>
      </c>
      <c r="AB42" s="1"/>
      <c r="AC42" s="1" t="s">
        <v>43</v>
      </c>
      <c r="AD42" s="2"/>
      <c r="AE42" s="3">
        <f>MIN(F42:AA42)</f>
        <v>16.599190283400809</v>
      </c>
      <c r="AF42" s="3">
        <f>MAX(F42:AA42)</f>
        <v>4015.3846153846152</v>
      </c>
      <c r="AG42" s="6">
        <f t="shared" si="0"/>
        <v>5.8609756097560979</v>
      </c>
      <c r="AH42" s="6"/>
      <c r="AI42" s="6"/>
      <c r="AJ42" s="8">
        <f>LOG(AG42+1)</f>
        <v>0.8363858754454655</v>
      </c>
    </row>
    <row r="43" spans="1:36" x14ac:dyDescent="0.25">
      <c r="A43" s="1" t="s">
        <v>44</v>
      </c>
      <c r="B43" s="1"/>
      <c r="C43" s="1"/>
      <c r="D43" s="1"/>
      <c r="E43" s="1"/>
      <c r="F43" s="3">
        <v>231.57894736842104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>
        <v>1836.0323886639674</v>
      </c>
      <c r="R43" s="3"/>
      <c r="S43" s="3"/>
      <c r="T43" s="3"/>
      <c r="U43" s="3"/>
      <c r="V43" s="3">
        <v>3637.2469635627526</v>
      </c>
      <c r="W43" s="3"/>
      <c r="X43" s="3">
        <v>2790.2834008097166</v>
      </c>
      <c r="Y43" s="3">
        <v>3972.4696356275299</v>
      </c>
      <c r="Z43" s="3"/>
      <c r="AA43" s="3">
        <v>2882.5910931174085</v>
      </c>
      <c r="AB43" s="1"/>
      <c r="AC43" s="1" t="s">
        <v>44</v>
      </c>
      <c r="AD43" s="2"/>
      <c r="AE43" s="3">
        <f>MIN(F43:AA43)</f>
        <v>231.57894736842104</v>
      </c>
      <c r="AF43" s="3">
        <f>MAX(F43:AA43)</f>
        <v>3972.4696356275299</v>
      </c>
      <c r="AG43" s="6">
        <f t="shared" si="0"/>
        <v>0.62237762237762229</v>
      </c>
      <c r="AH43" s="6"/>
      <c r="AI43" s="6"/>
      <c r="AJ43" s="8">
        <f>LOG(AG43+1)</f>
        <v>0.21015194742583784</v>
      </c>
    </row>
    <row r="44" spans="1:36" x14ac:dyDescent="0.25">
      <c r="A44" s="1" t="s">
        <v>45</v>
      </c>
      <c r="B44" s="1"/>
      <c r="C44" s="1"/>
      <c r="D44" s="1"/>
      <c r="E44" s="1"/>
      <c r="F44" s="3">
        <v>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>
        <v>545.74898785425091</v>
      </c>
      <c r="R44" s="3"/>
      <c r="S44" s="3"/>
      <c r="T44" s="3"/>
      <c r="U44" s="3"/>
      <c r="V44" s="3">
        <v>1134.4129554655869</v>
      </c>
      <c r="W44" s="3"/>
      <c r="X44" s="3">
        <v>8.5020242914979747</v>
      </c>
      <c r="Y44" s="3">
        <v>1677.3279352226718</v>
      </c>
      <c r="Z44" s="3"/>
      <c r="AA44" s="3">
        <v>3597.9757085020242</v>
      </c>
      <c r="AB44" s="1"/>
      <c r="AC44" s="1" t="s">
        <v>45</v>
      </c>
      <c r="AD44" s="2"/>
      <c r="AE44" s="3">
        <f>MIN(F44:AA44)</f>
        <v>0</v>
      </c>
      <c r="AF44" s="3">
        <f>MAX(F44:AA44)</f>
        <v>3597.9757085020242</v>
      </c>
      <c r="AG44" s="7" t="s">
        <v>56</v>
      </c>
      <c r="AH44" s="7"/>
      <c r="AI44" s="7"/>
      <c r="AJ44" s="9" t="s">
        <v>56</v>
      </c>
    </row>
    <row r="45" spans="1:36" x14ac:dyDescent="0.25">
      <c r="A45" s="1" t="s">
        <v>46</v>
      </c>
      <c r="B45" s="1"/>
      <c r="C45" s="1"/>
      <c r="D45" s="1"/>
      <c r="E45" s="1"/>
      <c r="F45" s="3">
        <v>459.10931174089063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>
        <v>1782.5910931174087</v>
      </c>
      <c r="R45" s="3"/>
      <c r="S45" s="3"/>
      <c r="T45" s="3"/>
      <c r="U45" s="3"/>
      <c r="V45" s="3">
        <v>3255.8704453441292</v>
      </c>
      <c r="W45" s="3"/>
      <c r="X45" s="3">
        <v>2684.6153846153843</v>
      </c>
      <c r="Y45" s="3">
        <v>2922.2672064777325</v>
      </c>
      <c r="Z45" s="3"/>
      <c r="AA45" s="3">
        <v>3307.6923076923076</v>
      </c>
      <c r="AB45" s="1"/>
      <c r="AC45" s="1" t="s">
        <v>46</v>
      </c>
      <c r="AD45" s="2"/>
      <c r="AE45" s="3">
        <f>MIN(F45:AA45)</f>
        <v>459.10931174089063</v>
      </c>
      <c r="AF45" s="3">
        <f>MAX(F45:AA45)</f>
        <v>3307.6923076923076</v>
      </c>
      <c r="AG45" s="6">
        <f t="shared" si="0"/>
        <v>0.36022927689594358</v>
      </c>
      <c r="AH45" s="6"/>
      <c r="AI45" s="6"/>
      <c r="AJ45" s="8">
        <f>LOG(AG45+1)</f>
        <v>0.13361211814839155</v>
      </c>
    </row>
    <row r="46" spans="1:36" x14ac:dyDescent="0.25">
      <c r="A46" s="1" t="s">
        <v>47</v>
      </c>
      <c r="B46" s="1"/>
      <c r="C46" s="1"/>
      <c r="D46" s="1"/>
      <c r="E46" s="1"/>
      <c r="F46" s="3">
        <v>0.40485829959514202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>
        <v>438.05668016194329</v>
      </c>
      <c r="R46" s="3"/>
      <c r="S46" s="3"/>
      <c r="T46" s="3"/>
      <c r="U46" s="3"/>
      <c r="V46" s="3">
        <v>625.50607287449384</v>
      </c>
      <c r="W46" s="3"/>
      <c r="X46" s="3"/>
      <c r="Y46" s="3">
        <v>2729.554655870445</v>
      </c>
      <c r="Z46" s="3"/>
      <c r="AA46" s="3">
        <v>879.35222672064765</v>
      </c>
      <c r="AB46" s="1"/>
      <c r="AC46" s="1" t="s">
        <v>47</v>
      </c>
      <c r="AD46" s="2"/>
      <c r="AE46" s="3">
        <f>MIN(F46:AA46)</f>
        <v>0.40485829959514202</v>
      </c>
      <c r="AF46" s="3">
        <f>MAX(F46:AA46)</f>
        <v>2729.554655870445</v>
      </c>
      <c r="AG46" s="7" t="s">
        <v>56</v>
      </c>
      <c r="AH46" s="7"/>
      <c r="AI46" s="7"/>
      <c r="AJ46" s="9" t="s">
        <v>56</v>
      </c>
    </row>
    <row r="47" spans="1:36" x14ac:dyDescent="0.25">
      <c r="A47" s="1" t="s">
        <v>48</v>
      </c>
      <c r="B47" s="1"/>
      <c r="C47" s="1"/>
      <c r="D47" s="1"/>
      <c r="E47" s="1"/>
      <c r="F47" s="3">
        <v>546.9635627530364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>
        <v>809.71659919028332</v>
      </c>
      <c r="R47" s="3"/>
      <c r="S47" s="3"/>
      <c r="T47" s="3"/>
      <c r="U47" s="3"/>
      <c r="V47" s="3">
        <v>1484.6153846153845</v>
      </c>
      <c r="W47" s="3"/>
      <c r="X47" s="3">
        <v>356.27530364372467</v>
      </c>
      <c r="Y47" s="3">
        <v>536.8421052631578</v>
      </c>
      <c r="Z47" s="3"/>
      <c r="AA47" s="3">
        <v>2023.0769230769229</v>
      </c>
      <c r="AB47" s="1"/>
      <c r="AC47" s="1" t="s">
        <v>48</v>
      </c>
      <c r="AD47" s="2"/>
      <c r="AE47" s="3">
        <f>MIN(F47:AA47)</f>
        <v>356.27530364372467</v>
      </c>
      <c r="AF47" s="3">
        <f>MAX(F47:AA47)</f>
        <v>2023.0769230769229</v>
      </c>
      <c r="AG47" s="6">
        <f t="shared" si="0"/>
        <v>0.18493708364174685</v>
      </c>
      <c r="AH47" s="6"/>
      <c r="AI47" s="6"/>
      <c r="AJ47" s="8">
        <f>LOG(AG47+1)</f>
        <v>7.3695291314382252E-2</v>
      </c>
    </row>
    <row r="48" spans="1:36" x14ac:dyDescent="0.25">
      <c r="A48" s="1" t="s">
        <v>49</v>
      </c>
      <c r="B48" s="1"/>
      <c r="C48" s="1"/>
      <c r="D48" s="1"/>
      <c r="E48" s="1"/>
      <c r="F48" s="3">
        <v>150.20242914979755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>
        <v>870.8502024291497</v>
      </c>
      <c r="R48" s="3"/>
      <c r="S48" s="3"/>
      <c r="T48" s="3"/>
      <c r="U48" s="3"/>
      <c r="V48" s="3">
        <v>1742.1052631578946</v>
      </c>
      <c r="W48" s="3"/>
      <c r="X48" s="3">
        <v>770.44534412955454</v>
      </c>
      <c r="Y48" s="3">
        <v>793.52226720647764</v>
      </c>
      <c r="Z48" s="3"/>
      <c r="AA48" s="3">
        <v>1353.0364372469635</v>
      </c>
      <c r="AB48" s="1"/>
      <c r="AC48" s="1" t="s">
        <v>49</v>
      </c>
      <c r="AD48" s="2"/>
      <c r="AE48" s="3">
        <f>MIN(F48:AA48)</f>
        <v>150.20242914979755</v>
      </c>
      <c r="AF48" s="3">
        <f>MAX(F48:AA48)</f>
        <v>1742.1052631578946</v>
      </c>
      <c r="AG48" s="6">
        <f t="shared" si="0"/>
        <v>0.45040431266846365</v>
      </c>
      <c r="AH48" s="6"/>
      <c r="AI48" s="6"/>
      <c r="AJ48" s="8">
        <f>LOG(AG48+1)</f>
        <v>0.16148908243144799</v>
      </c>
    </row>
    <row r="49" spans="1:36" x14ac:dyDescent="0.25">
      <c r="A49" s="1" t="s">
        <v>50</v>
      </c>
      <c r="B49" s="1"/>
      <c r="C49" s="1"/>
      <c r="D49" s="1"/>
      <c r="E49" s="1"/>
      <c r="F49" s="3">
        <v>540.08097165991899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>
        <v>1347.7732793522266</v>
      </c>
      <c r="R49" s="3"/>
      <c r="S49" s="3"/>
      <c r="T49" s="3"/>
      <c r="U49" s="3"/>
      <c r="V49" s="3">
        <v>1077.3279352226721</v>
      </c>
      <c r="W49" s="3"/>
      <c r="X49" s="3">
        <v>853.03643724696349</v>
      </c>
      <c r="Y49" s="3">
        <v>868.82591093117401</v>
      </c>
      <c r="Z49" s="3"/>
      <c r="AA49" s="3">
        <v>1593.9271255060728</v>
      </c>
      <c r="AB49" s="1"/>
      <c r="AC49" s="1" t="s">
        <v>50</v>
      </c>
      <c r="AD49" s="2"/>
      <c r="AE49" s="3">
        <f>MIN(F49:AA49)</f>
        <v>540.08097165991899</v>
      </c>
      <c r="AF49" s="3">
        <f>MAX(F49:AA49)</f>
        <v>1593.9271255060728</v>
      </c>
      <c r="AG49" s="6">
        <f t="shared" si="0"/>
        <v>0.14756371814092956</v>
      </c>
      <c r="AH49" s="6"/>
      <c r="AI49" s="6"/>
      <c r="AJ49" s="8">
        <f>LOG(AG49+1)</f>
        <v>5.9776808953295887E-2</v>
      </c>
    </row>
    <row r="50" spans="1:36" x14ac:dyDescent="0.25">
      <c r="A50" s="1" t="s">
        <v>51</v>
      </c>
      <c r="B50" s="1"/>
      <c r="C50" s="1"/>
      <c r="D50" s="1"/>
      <c r="E50" s="1"/>
      <c r="F50" s="3">
        <v>296.76113360323882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>
        <v>790.68825910931173</v>
      </c>
      <c r="R50" s="3"/>
      <c r="S50" s="3"/>
      <c r="T50" s="3"/>
      <c r="U50" s="3"/>
      <c r="V50" s="3">
        <v>858.29959514170037</v>
      </c>
      <c r="W50" s="3"/>
      <c r="X50" s="3"/>
      <c r="Y50" s="3">
        <v>931.17408906882588</v>
      </c>
      <c r="Z50" s="3"/>
      <c r="AA50" s="3">
        <v>1236.4372469635628</v>
      </c>
      <c r="AB50" s="1"/>
      <c r="AC50" s="1" t="s">
        <v>51</v>
      </c>
      <c r="AD50" s="2"/>
      <c r="AE50" s="3">
        <f>MIN(F50:AA50)</f>
        <v>296.76113360323882</v>
      </c>
      <c r="AF50" s="3">
        <f>MAX(F50:AA50)</f>
        <v>1236.4372469635628</v>
      </c>
      <c r="AG50" s="6">
        <f t="shared" si="0"/>
        <v>0.20832196452933155</v>
      </c>
      <c r="AH50" s="6"/>
      <c r="AI50" s="6"/>
      <c r="AJ50" s="8">
        <f>LOG(AG50+1)</f>
        <v>8.2182670036670458E-2</v>
      </c>
    </row>
    <row r="51" spans="1:36" x14ac:dyDescent="0.25">
      <c r="A51" s="1" t="s">
        <v>52</v>
      </c>
      <c r="B51" s="1"/>
      <c r="C51" s="1"/>
      <c r="D51" s="1"/>
      <c r="E51" s="1"/>
      <c r="F51" s="3">
        <v>431.57894736842104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>
        <v>454.25101214574897</v>
      </c>
      <c r="R51" s="3"/>
      <c r="S51" s="3"/>
      <c r="T51" s="3"/>
      <c r="U51" s="3"/>
      <c r="V51" s="3">
        <v>1044.9392712550607</v>
      </c>
      <c r="W51" s="3"/>
      <c r="X51" s="3">
        <v>325.5060728744939</v>
      </c>
      <c r="Y51" s="3">
        <v>376.51821862348174</v>
      </c>
      <c r="Z51" s="3"/>
      <c r="AA51" s="3">
        <v>728.74493927125502</v>
      </c>
      <c r="AB51" s="1"/>
      <c r="AC51" s="1" t="s">
        <v>52</v>
      </c>
      <c r="AD51" s="2"/>
      <c r="AE51" s="3">
        <f>MIN(F51:AA51)</f>
        <v>325.5060728744939</v>
      </c>
      <c r="AF51" s="3">
        <f>MAX(F51:AA51)</f>
        <v>1044.9392712550607</v>
      </c>
      <c r="AG51" s="6">
        <f t="shared" si="0"/>
        <v>8.4427767354596617E-2</v>
      </c>
      <c r="AH51" s="6"/>
      <c r="AI51" s="6"/>
      <c r="AJ51" s="8">
        <f>LOG(AG51+1)</f>
        <v>3.5200629393956767E-2</v>
      </c>
    </row>
    <row r="52" spans="1:36" x14ac:dyDescent="0.25">
      <c r="A52" s="1" t="s">
        <v>53</v>
      </c>
      <c r="B52" s="1"/>
      <c r="C52" s="1"/>
      <c r="D52" s="1"/>
      <c r="E52" s="1"/>
      <c r="F52" s="3">
        <v>66.801619433198368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>
        <v>104.85829959514169</v>
      </c>
      <c r="R52" s="3"/>
      <c r="S52" s="3"/>
      <c r="T52" s="3"/>
      <c r="U52" s="3"/>
      <c r="V52" s="3">
        <v>103.64372469635627</v>
      </c>
      <c r="W52" s="3"/>
      <c r="X52" s="3"/>
      <c r="Y52" s="3"/>
      <c r="Z52" s="3"/>
      <c r="AA52" s="3">
        <v>214.97975708502022</v>
      </c>
      <c r="AB52" s="1"/>
      <c r="AC52" s="1" t="s">
        <v>53</v>
      </c>
      <c r="AD52" s="2"/>
      <c r="AE52" s="3">
        <f>MIN(F52:AA52)</f>
        <v>66.801619433198368</v>
      </c>
      <c r="AF52" s="3">
        <f>MAX(F52:AA52)</f>
        <v>214.97975708502022</v>
      </c>
      <c r="AG52" s="6">
        <f t="shared" si="0"/>
        <v>0.16090909090909095</v>
      </c>
      <c r="AH52" s="6"/>
      <c r="AI52" s="6"/>
      <c r="AJ52" s="8">
        <f>LOG(AG52+1)</f>
        <v>6.4798212105190239E-2</v>
      </c>
    </row>
    <row r="53" spans="1:36" x14ac:dyDescent="0.25">
      <c r="A53" s="1" t="s">
        <v>54</v>
      </c>
      <c r="B53" s="1"/>
      <c r="C53" s="1"/>
      <c r="D53" s="1"/>
      <c r="E53" s="1"/>
      <c r="F53" s="3">
        <v>53.441295546558699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>
        <v>82.995951417004036</v>
      </c>
      <c r="R53" s="3"/>
      <c r="S53" s="3"/>
      <c r="T53" s="3"/>
      <c r="U53" s="3"/>
      <c r="V53" s="3">
        <v>31.578947368421051</v>
      </c>
      <c r="W53" s="3"/>
      <c r="X53" s="3">
        <v>74.89878542510121</v>
      </c>
      <c r="Y53" s="3">
        <v>49.797570850202426</v>
      </c>
      <c r="Z53" s="3"/>
      <c r="AA53" s="3">
        <v>59.91902834008097</v>
      </c>
      <c r="AB53" s="1"/>
      <c r="AC53" s="1" t="s">
        <v>54</v>
      </c>
      <c r="AD53" s="2"/>
      <c r="AE53" s="3">
        <f>MIN(F53:AA53)</f>
        <v>31.578947368421051</v>
      </c>
      <c r="AF53" s="3">
        <f>MAX(F53:AA53)</f>
        <v>82.995951417004036</v>
      </c>
      <c r="AG53" s="6">
        <f t="shared" si="0"/>
        <v>5.6060606060606068E-2</v>
      </c>
      <c r="AH53" s="6"/>
      <c r="AI53" s="6"/>
      <c r="AJ53" s="8">
        <f>LOG(AG53+1)</f>
        <v>2.3688842556140784E-2</v>
      </c>
    </row>
    <row r="54" spans="1:36" x14ac:dyDescent="0.25">
      <c r="A54" s="1"/>
      <c r="B54" s="1"/>
      <c r="C54" s="1"/>
      <c r="D54" s="1"/>
      <c r="E54" s="1"/>
      <c r="F54" s="1"/>
      <c r="G54" s="1"/>
      <c r="H54" s="1"/>
      <c r="I54" s="1"/>
      <c r="J54" s="2"/>
      <c r="K54" s="2"/>
      <c r="L54" s="1"/>
      <c r="M54" s="1"/>
      <c r="N54" s="2"/>
      <c r="O54" s="3"/>
      <c r="P54" s="3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4"/>
      <c r="AH54" s="4"/>
      <c r="AI54" s="4"/>
    </row>
    <row r="55" spans="1:36" x14ac:dyDescent="0.25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4"/>
      <c r="AH55" s="4"/>
      <c r="AI55" s="4"/>
    </row>
    <row r="56" spans="1:36" x14ac:dyDescent="0.25">
      <c r="A56" s="1" t="s">
        <v>55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4"/>
      <c r="AH56" s="4"/>
      <c r="AI56" s="4"/>
    </row>
  </sheetData>
  <mergeCells count="1">
    <mergeCell ref="AC1:AG1"/>
  </mergeCells>
  <conditionalFormatting sqref="AJ5:AJ5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{775B5574-0A78-4F45-A7BC-293FD68C3D86}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5B5574-0A78-4F45-A7BC-293FD68C3D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AJ5:AJ53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span" high="1" low="1" first="1" last="1" xr2:uid="{ECB569FA-E6FB-4F22-8067-9CA72860D023}">
          <x14:colorSeries rgb="FF376092"/>
          <x14:colorNegative rgb="FFD00000"/>
          <x14:colorAxis rgb="FF000000"/>
          <x14:colorMarkers rgb="FFD00000"/>
          <x14:colorFirst theme="0"/>
          <x14:colorLast theme="0"/>
          <x14:colorHigh theme="9"/>
          <x14:colorLow rgb="FFFF0000"/>
          <x14:sparklines>
            <x14:sparkline>
              <xm:f>Sheet1!B3:AA3</xm:f>
              <xm:sqref>AD3</xm:sqref>
            </x14:sparkline>
            <x14:sparkline>
              <xm:f>Sheet1!B4:AA4</xm:f>
              <xm:sqref>AD4</xm:sqref>
            </x14:sparkline>
            <x14:sparkline>
              <xm:f>Sheet1!B5:AA5</xm:f>
              <xm:sqref>AD5</xm:sqref>
            </x14:sparkline>
            <x14:sparkline>
              <xm:f>Sheet1!B6:AA6</xm:f>
              <xm:sqref>AD6</xm:sqref>
            </x14:sparkline>
            <x14:sparkline>
              <xm:f>Sheet1!B7:AA7</xm:f>
              <xm:sqref>AD7</xm:sqref>
            </x14:sparkline>
            <x14:sparkline>
              <xm:f>Sheet1!B8:AA8</xm:f>
              <xm:sqref>AD8</xm:sqref>
            </x14:sparkline>
            <x14:sparkline>
              <xm:f>Sheet1!B9:AA9</xm:f>
              <xm:sqref>AD9</xm:sqref>
            </x14:sparkline>
            <x14:sparkline>
              <xm:f>Sheet1!B10:AA10</xm:f>
              <xm:sqref>AD10</xm:sqref>
            </x14:sparkline>
            <x14:sparkline>
              <xm:f>Sheet1!B11:AA11</xm:f>
              <xm:sqref>AD11</xm:sqref>
            </x14:sparkline>
            <x14:sparkline>
              <xm:f>Sheet1!B12:AA12</xm:f>
              <xm:sqref>AD12</xm:sqref>
            </x14:sparkline>
            <x14:sparkline>
              <xm:f>Sheet1!B13:AA13</xm:f>
              <xm:sqref>AD13</xm:sqref>
            </x14:sparkline>
            <x14:sparkline>
              <xm:f>Sheet1!B14:AA14</xm:f>
              <xm:sqref>AD14</xm:sqref>
            </x14:sparkline>
            <x14:sparkline>
              <xm:f>Sheet1!B15:AA15</xm:f>
              <xm:sqref>AD15</xm:sqref>
            </x14:sparkline>
            <x14:sparkline>
              <xm:f>Sheet1!B16:AA16</xm:f>
              <xm:sqref>AD16</xm:sqref>
            </x14:sparkline>
            <x14:sparkline>
              <xm:f>Sheet1!B17:AA17</xm:f>
              <xm:sqref>AD17</xm:sqref>
            </x14:sparkline>
            <x14:sparkline>
              <xm:f>Sheet1!B18:AA18</xm:f>
              <xm:sqref>AD18</xm:sqref>
            </x14:sparkline>
            <x14:sparkline>
              <xm:f>Sheet1!B19:AA19</xm:f>
              <xm:sqref>AD19</xm:sqref>
            </x14:sparkline>
            <x14:sparkline>
              <xm:f>Sheet1!B20:AA20</xm:f>
              <xm:sqref>AD20</xm:sqref>
            </x14:sparkline>
            <x14:sparkline>
              <xm:f>Sheet1!B21:AA21</xm:f>
              <xm:sqref>AD21</xm:sqref>
            </x14:sparkline>
            <x14:sparkline>
              <xm:f>Sheet1!B22:AA22</xm:f>
              <xm:sqref>AD22</xm:sqref>
            </x14:sparkline>
            <x14:sparkline>
              <xm:f>Sheet1!B23:AA23</xm:f>
              <xm:sqref>AD23</xm:sqref>
            </x14:sparkline>
            <x14:sparkline>
              <xm:f>Sheet1!B24:AA24</xm:f>
              <xm:sqref>AD24</xm:sqref>
            </x14:sparkline>
            <x14:sparkline>
              <xm:f>Sheet1!B25:AA25</xm:f>
              <xm:sqref>AD25</xm:sqref>
            </x14:sparkline>
            <x14:sparkline>
              <xm:f>Sheet1!B26:AA26</xm:f>
              <xm:sqref>AD26</xm:sqref>
            </x14:sparkline>
            <x14:sparkline>
              <xm:f>Sheet1!B27:AA27</xm:f>
              <xm:sqref>AD27</xm:sqref>
            </x14:sparkline>
            <x14:sparkline>
              <xm:f>Sheet1!B28:AA28</xm:f>
              <xm:sqref>AD28</xm:sqref>
            </x14:sparkline>
            <x14:sparkline>
              <xm:f>Sheet1!B29:AA29</xm:f>
              <xm:sqref>AD29</xm:sqref>
            </x14:sparkline>
            <x14:sparkline>
              <xm:f>Sheet1!B30:AA30</xm:f>
              <xm:sqref>AD30</xm:sqref>
            </x14:sparkline>
            <x14:sparkline>
              <xm:f>Sheet1!B31:AA31</xm:f>
              <xm:sqref>AD31</xm:sqref>
            </x14:sparkline>
            <x14:sparkline>
              <xm:f>Sheet1!B32:AA32</xm:f>
              <xm:sqref>AD32</xm:sqref>
            </x14:sparkline>
            <x14:sparkline>
              <xm:f>Sheet1!B33:AA33</xm:f>
              <xm:sqref>AD33</xm:sqref>
            </x14:sparkline>
            <x14:sparkline>
              <xm:f>Sheet1!B34:AA34</xm:f>
              <xm:sqref>AD34</xm:sqref>
            </x14:sparkline>
            <x14:sparkline>
              <xm:f>Sheet1!B35:AA35</xm:f>
              <xm:sqref>AD35</xm:sqref>
            </x14:sparkline>
            <x14:sparkline>
              <xm:f>Sheet1!B36:AA36</xm:f>
              <xm:sqref>AD36</xm:sqref>
            </x14:sparkline>
            <x14:sparkline>
              <xm:f>Sheet1!B37:AA37</xm:f>
              <xm:sqref>AD37</xm:sqref>
            </x14:sparkline>
            <x14:sparkline>
              <xm:f>Sheet1!B38:AA38</xm:f>
              <xm:sqref>AD38</xm:sqref>
            </x14:sparkline>
            <x14:sparkline>
              <xm:f>Sheet1!B39:AA39</xm:f>
              <xm:sqref>AD39</xm:sqref>
            </x14:sparkline>
            <x14:sparkline>
              <xm:f>Sheet1!B40:AA40</xm:f>
              <xm:sqref>AD40</xm:sqref>
            </x14:sparkline>
            <x14:sparkline>
              <xm:f>Sheet1!B41:AA41</xm:f>
              <xm:sqref>AD41</xm:sqref>
            </x14:sparkline>
            <x14:sparkline>
              <xm:f>Sheet1!B42:AA42</xm:f>
              <xm:sqref>AD42</xm:sqref>
            </x14:sparkline>
            <x14:sparkline>
              <xm:f>Sheet1!B43:AA43</xm:f>
              <xm:sqref>AD43</xm:sqref>
            </x14:sparkline>
            <x14:sparkline>
              <xm:f>Sheet1!B44:AA44</xm:f>
              <xm:sqref>AD44</xm:sqref>
            </x14:sparkline>
            <x14:sparkline>
              <xm:f>Sheet1!B45:AA45</xm:f>
              <xm:sqref>AD45</xm:sqref>
            </x14:sparkline>
            <x14:sparkline>
              <xm:f>Sheet1!B46:AA46</xm:f>
              <xm:sqref>AD46</xm:sqref>
            </x14:sparkline>
            <x14:sparkline>
              <xm:f>Sheet1!B47:AA47</xm:f>
              <xm:sqref>AD47</xm:sqref>
            </x14:sparkline>
            <x14:sparkline>
              <xm:f>Sheet1!B48:AA48</xm:f>
              <xm:sqref>AD48</xm:sqref>
            </x14:sparkline>
            <x14:sparkline>
              <xm:f>Sheet1!B49:AA49</xm:f>
              <xm:sqref>AD49</xm:sqref>
            </x14:sparkline>
            <x14:sparkline>
              <xm:f>Sheet1!B50:AA50</xm:f>
              <xm:sqref>AD50</xm:sqref>
            </x14:sparkline>
            <x14:sparkline>
              <xm:f>Sheet1!B51:AA51</xm:f>
              <xm:sqref>AD51</xm:sqref>
            </x14:sparkline>
            <x14:sparkline>
              <xm:f>Sheet1!B52:AA52</xm:f>
              <xm:sqref>AD52</xm:sqref>
            </x14:sparkline>
            <x14:sparkline>
              <xm:f>Sheet1!B53:AA53</xm:f>
              <xm:sqref>AD53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D6589-0E26-4112-8449-00C676A1C756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2021-04-19T18:16:06Z</dcterms:created>
  <dcterms:modified xsi:type="dcterms:W3CDTF">2021-04-20T20:11:35Z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486de1dac9dc41b1897af9de9b9e4e5f</vt:lpwstr>
  </property>
</Properties>
</file>