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4391D680-ECFC-4710-82F7-C2C8AE957C59}" xr6:coauthVersionLast="47" xr6:coauthVersionMax="47" xr10:uidLastSave="{00000000-0000-0000-0000-000000000000}"/>
  <bookViews>
    <workbookView xWindow="1950" yWindow="1095" windowWidth="24060" windowHeight="15105" activeTab="1" xr2:uid="{BC2FEE57-8ABC-4FF3-B96F-27BAE26B3EE0}"/>
  </bookViews>
  <sheets>
    <sheet name="all_sparklines" sheetId="11" r:id="rId1"/>
    <sheet name="all_sparklines_estimates" sheetId="12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4" i="12"/>
  <c r="R4" i="12"/>
  <c r="AB4" i="12"/>
  <c r="P5" i="12"/>
  <c r="AP4" i="12"/>
  <c r="AT4" i="12"/>
  <c r="B4" i="12"/>
  <c r="E4" i="12"/>
  <c r="I4" i="12"/>
  <c r="AI5" i="12"/>
  <c r="AJ5" i="12"/>
  <c r="BA5" i="12"/>
  <c r="BB5" i="12"/>
  <c r="AI6" i="12"/>
  <c r="AJ6" i="12"/>
  <c r="BA6" i="12"/>
  <c r="BB6" i="12"/>
  <c r="AI7" i="12"/>
  <c r="AJ7" i="12"/>
  <c r="BA7" i="12"/>
  <c r="BB7" i="12"/>
  <c r="AI8" i="12"/>
  <c r="AJ8" i="12"/>
  <c r="BA8" i="12"/>
  <c r="BB8" i="12"/>
  <c r="AI9" i="12"/>
  <c r="AJ9" i="12"/>
  <c r="BA9" i="12"/>
  <c r="BB9" i="12"/>
  <c r="AI10" i="12"/>
  <c r="AJ10" i="12"/>
  <c r="BA10" i="12"/>
  <c r="BB10" i="12"/>
  <c r="AI11" i="12"/>
  <c r="AJ11" i="12"/>
  <c r="BA11" i="12"/>
  <c r="BB11" i="12"/>
  <c r="AI12" i="12"/>
  <c r="AJ12" i="12"/>
  <c r="BA12" i="12"/>
  <c r="BB12" i="12"/>
  <c r="AI13" i="12"/>
  <c r="AJ13" i="12"/>
  <c r="BA13" i="12"/>
  <c r="BB13" i="12"/>
  <c r="AI14" i="12"/>
  <c r="AJ14" i="12"/>
  <c r="BA14" i="12"/>
  <c r="BB14" i="12"/>
  <c r="AI15" i="12"/>
  <c r="AJ15" i="12"/>
  <c r="BA15" i="12"/>
  <c r="BB15" i="12"/>
  <c r="AI16" i="12"/>
  <c r="AJ16" i="12"/>
  <c r="BA16" i="12"/>
  <c r="BB16" i="12"/>
  <c r="AI17" i="12"/>
  <c r="AJ17" i="12"/>
  <c r="BA17" i="12"/>
  <c r="BB17" i="12"/>
  <c r="AI18" i="12"/>
  <c r="AJ18" i="12"/>
  <c r="BA18" i="12"/>
  <c r="BB18" i="12"/>
  <c r="AI19" i="12"/>
  <c r="AJ19" i="12"/>
  <c r="BA19" i="12"/>
  <c r="BB19" i="12"/>
  <c r="AI20" i="12"/>
  <c r="AJ20" i="12"/>
  <c r="BA20" i="12"/>
  <c r="BB20" i="12"/>
  <c r="AI21" i="12"/>
  <c r="AJ21" i="12"/>
  <c r="BA21" i="12"/>
  <c r="BB21" i="12"/>
  <c r="AI22" i="12"/>
  <c r="AJ22" i="12"/>
  <c r="BA22" i="12"/>
  <c r="BB22" i="12"/>
  <c r="AI23" i="12"/>
  <c r="AJ23" i="12"/>
  <c r="BA23" i="12"/>
  <c r="BB23" i="12"/>
  <c r="AI24" i="12"/>
  <c r="AJ24" i="12"/>
  <c r="BA24" i="12"/>
  <c r="BB24" i="12"/>
  <c r="AI25" i="12"/>
  <c r="AJ25" i="12"/>
  <c r="BA25" i="12"/>
  <c r="BB25" i="12"/>
  <c r="AI26" i="12"/>
  <c r="AJ26" i="12"/>
  <c r="BA26" i="12"/>
  <c r="BB26" i="12"/>
  <c r="AI27" i="12"/>
  <c r="AJ27" i="12"/>
  <c r="BA27" i="12"/>
  <c r="BB27" i="12"/>
  <c r="AI28" i="12"/>
  <c r="AJ28" i="12"/>
  <c r="BA28" i="12"/>
  <c r="BB28" i="12"/>
  <c r="AI29" i="12"/>
  <c r="AJ29" i="12"/>
  <c r="BA29" i="12"/>
  <c r="BB29" i="12"/>
  <c r="AI30" i="12"/>
  <c r="AJ30" i="12"/>
  <c r="BA30" i="12"/>
  <c r="BB30" i="12"/>
  <c r="AI31" i="12"/>
  <c r="AJ31" i="12"/>
  <c r="BA31" i="12"/>
  <c r="BB31" i="12"/>
  <c r="AI32" i="12"/>
  <c r="AJ32" i="12"/>
  <c r="BA32" i="12"/>
  <c r="BB32" i="12"/>
  <c r="AI33" i="12"/>
  <c r="AJ33" i="12"/>
  <c r="BA33" i="12"/>
  <c r="BB33" i="12"/>
  <c r="AI34" i="12"/>
  <c r="AJ34" i="12"/>
  <c r="BA34" i="12"/>
  <c r="BB34" i="12"/>
  <c r="AI35" i="12"/>
  <c r="AJ35" i="12"/>
  <c r="BA35" i="12"/>
  <c r="BB35" i="12"/>
  <c r="AI36" i="12"/>
  <c r="AJ36" i="12"/>
  <c r="BA36" i="12"/>
  <c r="BB36" i="12"/>
  <c r="AI37" i="12"/>
  <c r="AJ37" i="12"/>
  <c r="BA37" i="12"/>
  <c r="BB37" i="12"/>
  <c r="AI38" i="12"/>
  <c r="AJ38" i="12"/>
  <c r="BA38" i="12"/>
  <c r="BB38" i="12"/>
  <c r="AI39" i="12"/>
  <c r="AJ39" i="12"/>
  <c r="BA39" i="12"/>
  <c r="BB39" i="12"/>
  <c r="AI40" i="12"/>
  <c r="AJ40" i="12"/>
  <c r="BA40" i="12"/>
  <c r="BB40" i="12"/>
  <c r="AI41" i="12"/>
  <c r="AJ41" i="12"/>
  <c r="BA41" i="12"/>
  <c r="BB41" i="12"/>
  <c r="AI42" i="12"/>
  <c r="AJ42" i="12"/>
  <c r="BA42" i="12"/>
  <c r="BB42" i="12"/>
  <c r="AI43" i="12"/>
  <c r="AJ43" i="12"/>
  <c r="BA43" i="12"/>
  <c r="BB43" i="12"/>
  <c r="AI44" i="12"/>
  <c r="AJ44" i="12"/>
  <c r="BA44" i="12"/>
  <c r="BB44" i="12"/>
  <c r="AI45" i="12"/>
  <c r="AJ45" i="12"/>
  <c r="BA45" i="12"/>
  <c r="BB45" i="12"/>
  <c r="AI46" i="12"/>
  <c r="AJ46" i="12"/>
  <c r="BA46" i="12"/>
  <c r="BB46" i="12"/>
  <c r="AI47" i="12"/>
  <c r="AJ47" i="12"/>
  <c r="BA47" i="12"/>
  <c r="BB47" i="12"/>
  <c r="AI48" i="12"/>
  <c r="AJ48" i="12"/>
  <c r="BA48" i="12"/>
  <c r="BB48" i="12"/>
  <c r="AI49" i="12"/>
  <c r="AJ49" i="12"/>
  <c r="BA49" i="12"/>
  <c r="BB49" i="12"/>
  <c r="AI50" i="12"/>
  <c r="AJ50" i="12"/>
  <c r="BA50" i="12"/>
  <c r="BB50" i="12"/>
  <c r="AI51" i="12"/>
  <c r="AJ51" i="12"/>
  <c r="BA51" i="12"/>
  <c r="BB51" i="12"/>
  <c r="AI52" i="12"/>
  <c r="AJ52" i="12"/>
  <c r="BA52" i="12"/>
  <c r="BB52" i="12"/>
  <c r="AI53" i="12"/>
  <c r="AJ53" i="12"/>
  <c r="BA53" i="12"/>
  <c r="BB53" i="12"/>
  <c r="AI54" i="12"/>
  <c r="AJ54" i="12"/>
  <c r="BA54" i="12"/>
  <c r="BB54" i="12"/>
  <c r="X4" i="12"/>
  <c r="AC4" i="12"/>
  <c r="Q12" i="12"/>
  <c r="Q6" i="12"/>
  <c r="Q22" i="12"/>
  <c r="Q43" i="12"/>
  <c r="Q28" i="12"/>
  <c r="Q5" i="12"/>
  <c r="Q44" i="12"/>
  <c r="Q32" i="12"/>
  <c r="Q52" i="12"/>
  <c r="Q7" i="12"/>
  <c r="Q54" i="12"/>
  <c r="Q8" i="12"/>
  <c r="Q46" i="12"/>
  <c r="Q40" i="12"/>
  <c r="Q48" i="12"/>
  <c r="Q45" i="12"/>
  <c r="Q20" i="12"/>
  <c r="Q14" i="12"/>
  <c r="Q34" i="12"/>
  <c r="Q11" i="12"/>
  <c r="Q38" i="12"/>
  <c r="Q24" i="12"/>
  <c r="Q33" i="12"/>
  <c r="Q13" i="12"/>
  <c r="Q25" i="12"/>
  <c r="Q50" i="12"/>
  <c r="Q21" i="12"/>
  <c r="Q35" i="12"/>
  <c r="Q30" i="12"/>
  <c r="Q31" i="12"/>
  <c r="Q10" i="12"/>
  <c r="Q16" i="12"/>
  <c r="Q17" i="12"/>
  <c r="Q15" i="12"/>
  <c r="Q37" i="12"/>
  <c r="Q29" i="12"/>
  <c r="Q47" i="12"/>
  <c r="Q23" i="12"/>
  <c r="Q26" i="12"/>
  <c r="Q18" i="12"/>
  <c r="Q27" i="12"/>
  <c r="Q49" i="12"/>
  <c r="Q41" i="12"/>
  <c r="Q19" i="12"/>
  <c r="Q39" i="12"/>
  <c r="Q51" i="12"/>
  <c r="Q42" i="12"/>
  <c r="Q36" i="12"/>
  <c r="Q53" i="12"/>
  <c r="Q9" i="12"/>
  <c r="AX4" i="12"/>
  <c r="AU4" i="12"/>
  <c r="AS4" i="12"/>
  <c r="AM4" i="12"/>
  <c r="AF4" i="12"/>
  <c r="AA4" i="12"/>
  <c r="U4" i="12"/>
  <c r="M4" i="12"/>
  <c r="J4" i="12"/>
  <c r="H4" i="12"/>
  <c r="AO4" i="11"/>
  <c r="AQ4" i="11"/>
  <c r="Y4" i="11"/>
  <c r="S4" i="11"/>
  <c r="N4" i="11"/>
  <c r="K4" i="11"/>
  <c r="I4" i="11"/>
  <c r="B4" i="11"/>
  <c r="AT4" i="11"/>
  <c r="AI4" i="11"/>
  <c r="AD4" i="11"/>
  <c r="Q49" i="11"/>
  <c r="R49" i="11"/>
  <c r="Q53" i="11"/>
  <c r="R53" i="11"/>
  <c r="Q45" i="11"/>
  <c r="R45" i="11"/>
  <c r="Q43" i="11"/>
  <c r="R43" i="11"/>
  <c r="Q5" i="11"/>
  <c r="R5" i="11"/>
  <c r="Q24" i="11"/>
  <c r="R24" i="11"/>
  <c r="Q35" i="11"/>
  <c r="R35" i="11"/>
  <c r="Q54" i="11"/>
  <c r="R54" i="11"/>
  <c r="Q31" i="11"/>
  <c r="R31" i="11"/>
  <c r="Q37" i="11"/>
  <c r="R37" i="11"/>
  <c r="Q21" i="11"/>
  <c r="R21" i="11"/>
  <c r="Q23" i="11"/>
  <c r="R23" i="11"/>
  <c r="Q22" i="11"/>
  <c r="R22" i="11"/>
  <c r="Q15" i="11"/>
  <c r="R15" i="11"/>
  <c r="Q11" i="11"/>
  <c r="R11" i="11"/>
  <c r="Q38" i="11"/>
  <c r="R38" i="11"/>
  <c r="Q28" i="11"/>
  <c r="R28" i="11"/>
  <c r="Q52" i="11"/>
  <c r="R52" i="11"/>
  <c r="Q17" i="11"/>
  <c r="R17" i="11"/>
  <c r="Q33" i="11"/>
  <c r="R33" i="11"/>
  <c r="Q30" i="11"/>
  <c r="R30" i="11"/>
  <c r="Q16" i="11"/>
  <c r="R16" i="11"/>
  <c r="Q14" i="11"/>
  <c r="R14" i="11"/>
  <c r="Q50" i="11"/>
  <c r="R50" i="11"/>
  <c r="Q19" i="11"/>
  <c r="R19" i="11"/>
  <c r="Q26" i="11"/>
  <c r="R26" i="11"/>
  <c r="Q25" i="11"/>
  <c r="R25" i="11"/>
  <c r="Q47" i="11"/>
  <c r="R47" i="11"/>
  <c r="Q32" i="11"/>
  <c r="R32" i="11"/>
  <c r="Q36" i="11"/>
  <c r="R36" i="11"/>
  <c r="Q27" i="11"/>
  <c r="R27" i="11"/>
  <c r="Q7" i="11"/>
  <c r="R7" i="11"/>
  <c r="Q20" i="11"/>
  <c r="R20" i="11"/>
  <c r="Q34" i="11"/>
  <c r="R34" i="11"/>
  <c r="Q10" i="11"/>
  <c r="R10" i="11"/>
  <c r="Q41" i="11"/>
  <c r="R41" i="11"/>
  <c r="Q12" i="11"/>
  <c r="R12" i="11"/>
  <c r="Q8" i="11"/>
  <c r="R8" i="11"/>
  <c r="Q51" i="11"/>
  <c r="R51" i="11"/>
  <c r="Q48" i="11"/>
  <c r="R48" i="11"/>
  <c r="Q39" i="11"/>
  <c r="R39" i="11"/>
  <c r="Q42" i="11"/>
  <c r="R42" i="11"/>
  <c r="Q18" i="11"/>
  <c r="R18" i="11"/>
  <c r="Q40" i="11"/>
  <c r="R40" i="11"/>
  <c r="Q13" i="11"/>
  <c r="R13" i="11"/>
  <c r="Q29" i="11"/>
  <c r="R29" i="11"/>
  <c r="Q9" i="11"/>
  <c r="R9" i="11"/>
  <c r="Q46" i="11"/>
  <c r="R46" i="11"/>
  <c r="Q6" i="11"/>
  <c r="R6" i="11"/>
  <c r="Q44" i="11"/>
  <c r="R44" i="11"/>
  <c r="AX54" i="11"/>
  <c r="AW54" i="11"/>
  <c r="AH54" i="11"/>
  <c r="AG54" i="11"/>
  <c r="AX53" i="11"/>
  <c r="AW53" i="11"/>
  <c r="AH53" i="11"/>
  <c r="AG53" i="11"/>
  <c r="AX52" i="11"/>
  <c r="AW52" i="11"/>
  <c r="AH52" i="11"/>
  <c r="AG52" i="11"/>
  <c r="AX51" i="11"/>
  <c r="AW51" i="11"/>
  <c r="AH51" i="11"/>
  <c r="AG51" i="11"/>
  <c r="AX50" i="11"/>
  <c r="AW50" i="11"/>
  <c r="AH50" i="11"/>
  <c r="AG50" i="11"/>
  <c r="AX49" i="11"/>
  <c r="AW49" i="11"/>
  <c r="AH49" i="11"/>
  <c r="AG49" i="11"/>
  <c r="AX48" i="11"/>
  <c r="AW48" i="11"/>
  <c r="AH48" i="11"/>
  <c r="AG48" i="11"/>
  <c r="AX47" i="11"/>
  <c r="AW47" i="11"/>
  <c r="AH47" i="11"/>
  <c r="AG47" i="11"/>
  <c r="AX46" i="11"/>
  <c r="AW46" i="11"/>
  <c r="AH46" i="11"/>
  <c r="AG46" i="11"/>
  <c r="AX45" i="11"/>
  <c r="AW45" i="11"/>
  <c r="AH45" i="11"/>
  <c r="AG45" i="11"/>
  <c r="AX44" i="11"/>
  <c r="AW44" i="11"/>
  <c r="AH44" i="11"/>
  <c r="AG44" i="11"/>
  <c r="AX43" i="11"/>
  <c r="AW43" i="11"/>
  <c r="AH43" i="11"/>
  <c r="AG43" i="11"/>
  <c r="AX42" i="11"/>
  <c r="AW42" i="11"/>
  <c r="AH42" i="11"/>
  <c r="AG42" i="11"/>
  <c r="AX41" i="11"/>
  <c r="AW41" i="11"/>
  <c r="AH41" i="11"/>
  <c r="AG41" i="11"/>
  <c r="AX40" i="11"/>
  <c r="AW40" i="11"/>
  <c r="AH40" i="11"/>
  <c r="AG40" i="11"/>
  <c r="AX39" i="11"/>
  <c r="AW39" i="11"/>
  <c r="AH39" i="11"/>
  <c r="AG39" i="11"/>
  <c r="AX38" i="11"/>
  <c r="AW38" i="11"/>
  <c r="AH38" i="11"/>
  <c r="AG38" i="11"/>
  <c r="AX37" i="11"/>
  <c r="AW37" i="11"/>
  <c r="AH37" i="11"/>
  <c r="AG37" i="11"/>
  <c r="AX36" i="11"/>
  <c r="AW36" i="11"/>
  <c r="AH36" i="11"/>
  <c r="AG36" i="11"/>
  <c r="AX35" i="11"/>
  <c r="AW35" i="11"/>
  <c r="AH35" i="11"/>
  <c r="AG35" i="11"/>
  <c r="AX34" i="11"/>
  <c r="AW34" i="11"/>
  <c r="AH34" i="11"/>
  <c r="AG34" i="11"/>
  <c r="AX33" i="11"/>
  <c r="AW33" i="11"/>
  <c r="AH33" i="11"/>
  <c r="AG33" i="11"/>
  <c r="AX32" i="11"/>
  <c r="AW32" i="11"/>
  <c r="AH32" i="11"/>
  <c r="AG32" i="11"/>
  <c r="AX29" i="11"/>
  <c r="AW29" i="11"/>
  <c r="AH29" i="11"/>
  <c r="AG29" i="11"/>
  <c r="AX31" i="11"/>
  <c r="AW31" i="11"/>
  <c r="AH31" i="11"/>
  <c r="AG31" i="11"/>
  <c r="AX30" i="11"/>
  <c r="AW30" i="11"/>
  <c r="AH30" i="11"/>
  <c r="AG30" i="11"/>
  <c r="AX28" i="11"/>
  <c r="AW28" i="11"/>
  <c r="AH28" i="11"/>
  <c r="AG28" i="11"/>
  <c r="AX27" i="11"/>
  <c r="AW27" i="11"/>
  <c r="AH27" i="11"/>
  <c r="AG27" i="11"/>
  <c r="AX26" i="11"/>
  <c r="AW26" i="11"/>
  <c r="AH26" i="11"/>
  <c r="AG26" i="11"/>
  <c r="AX25" i="11"/>
  <c r="AW25" i="11"/>
  <c r="AH25" i="11"/>
  <c r="AG25" i="11"/>
  <c r="AX24" i="11"/>
  <c r="AW24" i="11"/>
  <c r="AH24" i="11"/>
  <c r="AG24" i="11"/>
  <c r="AX23" i="11"/>
  <c r="AW23" i="11"/>
  <c r="AH23" i="11"/>
  <c r="AG23" i="11"/>
  <c r="AX22" i="11"/>
  <c r="AW22" i="11"/>
  <c r="AH22" i="11"/>
  <c r="AG22" i="11"/>
  <c r="AX21" i="11"/>
  <c r="AW21" i="11"/>
  <c r="AH21" i="11"/>
  <c r="AG21" i="11"/>
  <c r="AX20" i="11"/>
  <c r="AW20" i="11"/>
  <c r="AH20" i="11"/>
  <c r="AG20" i="11"/>
  <c r="AX18" i="11"/>
  <c r="AW18" i="11"/>
  <c r="AH18" i="11"/>
  <c r="AG18" i="11"/>
  <c r="AX19" i="11"/>
  <c r="AW19" i="11"/>
  <c r="AH19" i="11"/>
  <c r="AG19" i="11"/>
  <c r="AX17" i="11"/>
  <c r="AW17" i="11"/>
  <c r="AH17" i="11"/>
  <c r="AG17" i="11"/>
  <c r="AX16" i="11"/>
  <c r="AW16" i="11"/>
  <c r="AH16" i="11"/>
  <c r="AG16" i="11"/>
  <c r="AX15" i="11"/>
  <c r="AW15" i="11"/>
  <c r="AH15" i="11"/>
  <c r="AG15" i="11"/>
  <c r="AX14" i="11"/>
  <c r="AW14" i="11"/>
  <c r="AH14" i="11"/>
  <c r="AG14" i="11"/>
  <c r="AX13" i="11"/>
  <c r="AW13" i="11"/>
  <c r="AH13" i="11"/>
  <c r="AG13" i="11"/>
  <c r="AX12" i="11"/>
  <c r="AW12" i="11"/>
  <c r="AH12" i="11"/>
  <c r="AG12" i="11"/>
  <c r="AX11" i="11"/>
  <c r="AW11" i="11"/>
  <c r="AH11" i="11"/>
  <c r="AG11" i="11"/>
  <c r="AX10" i="11"/>
  <c r="AW10" i="11"/>
  <c r="AH10" i="11"/>
  <c r="AG10" i="11"/>
  <c r="AX9" i="11"/>
  <c r="AW9" i="11"/>
  <c r="AH9" i="11"/>
  <c r="AG9" i="11"/>
  <c r="AX8" i="11"/>
  <c r="AW8" i="11"/>
  <c r="AH8" i="11"/>
  <c r="AG8" i="11"/>
  <c r="AX7" i="11"/>
  <c r="AW7" i="11"/>
  <c r="AH7" i="11"/>
  <c r="AG7" i="11"/>
  <c r="AX6" i="11"/>
  <c r="AW6" i="11"/>
  <c r="AH6" i="11"/>
  <c r="AG6" i="11"/>
  <c r="AX5" i="11"/>
  <c r="AW5" i="11"/>
  <c r="AH5" i="11"/>
  <c r="AG5" i="11"/>
  <c r="BC4" i="12" l="1"/>
  <c r="AI4" i="12"/>
  <c r="AK4" i="12"/>
  <c r="AJ4" i="12"/>
  <c r="BB4" i="12"/>
  <c r="Q4" i="12"/>
  <c r="BA4" i="12"/>
  <c r="AG4" i="11"/>
  <c r="AH4" i="11"/>
  <c r="AW4" i="11"/>
  <c r="R4" i="11"/>
  <c r="Q4" i="11"/>
  <c r="AX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<sst xmlns="http://schemas.openxmlformats.org/spreadsheetml/2006/main" count="129" uniqueCount="63">
  <si>
    <t>min</t>
  </si>
  <si>
    <t>max</t>
  </si>
  <si>
    <t xml:space="preserve">California </t>
  </si>
  <si>
    <t xml:space="preserve">Alaska </t>
  </si>
  <si>
    <t>Wyoming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</si>
  <si>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</si>
  <si>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</si>
  <si>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</si>
  <si>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</si>
  <si>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</si>
  <si>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</si>
  <si>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</si>
  <si>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</si>
  <si>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</si>
  <si>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</si>
  <si>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</si>
  <si>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</si>
  <si>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</si>
  <si>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</si>
  <si>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</si>
  <si>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</si>
  <si>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</si>
  <si>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</si>
  <si>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</si>
  <si>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</si>
  <si>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Illinois </t>
  </si>
  <si>
    <t xml:space="preserve">Maine </t>
  </si>
  <si>
    <t xml:space="preserve">Missouri </t>
  </si>
  <si>
    <t xml:space="preserve">Florida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</si>
  <si>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</si>
  <si>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</si>
  <si>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</si>
  <si>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</si>
  <si>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</si>
  <si>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</si>
  <si>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</si>
  <si>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</si>
  <si>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</si>
  <si>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</si>
  <si>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</si>
  <si>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</si>
  <si>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</si>
  <si>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</si>
  <si>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</si>
  <si>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</si>
  <si>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</si>
  <si>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farm_knumber_2012</t>
  </si>
  <si>
    <t>farm_knumber_2011</t>
  </si>
  <si>
    <t>Sales (US $M)</t>
  </si>
  <si>
    <t>Number of Farms</t>
  </si>
  <si>
    <t>Area (ha)</t>
  </si>
  <si>
    <t>State</t>
  </si>
  <si>
    <t>United States</t>
  </si>
  <si>
    <t>farm_knumber_2008</t>
  </si>
  <si>
    <t xml:space="preserve">Louisa </t>
  </si>
  <si>
    <t xml:space="preserve">Indiana </t>
  </si>
  <si>
    <t xml:space="preserve">North Carolina </t>
  </si>
  <si>
    <t xml:space="preserve">Arizona </t>
  </si>
  <si>
    <t>South Carolina</t>
  </si>
  <si>
    <t xml:space="preserve">Montana </t>
  </si>
  <si>
    <t>change/y</t>
  </si>
  <si>
    <t>significant</t>
  </si>
  <si>
    <t xml:space="preserve">Louisiana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</si>
</sst>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9" fontId="2" fillId="2" borderId="0" xfId="1" applyNumberFormat="1" applyFont="1" applyFill="1" applyAlignment="1">
      <alignment horizontal="center" vertical="center"/>
    </xf>
    <xf numFmtId="9" fontId="2" fillId="2" borderId="0" xfId="1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9" fontId="2" fillId="0" borderId="1" xfId="1" applyFont="1" applyBorder="1" applyAlignment="1">
      <alignment horizontal="center"/>
    </xf>
    <xf numFmtId="9" fontId="2" fillId="2" borderId="0" xfId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2" fillId="3" borderId="0" xfId="1" applyNumberFormat="1" applyFont="1" applyFill="1" applyAlignment="1">
      <alignment horizontal="center" vertical="center"/>
    </xf>
    <xf numFmtId="9" fontId="0" fillId="3" borderId="0" xfId="1" applyNumberFormat="1" applyFont="1" applyFill="1" applyAlignment="1">
      <alignment horizontal="center" vertical="center"/>
    </xf>
    <xf numFmtId="9" fontId="0" fillId="3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AX54"/>
  <sheetViews>
    <sheetView showGridLines="0" zoomScale="145" zoomScaleNormal="145" workbookViewId="0">
      <selection activeCell="A28" sqref="A1:O1048576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10" width="5.28515625" style="1" hidden="1" customWidth="1"/>
    <col min="11" max="14" width="19.42578125" style="1" hidden="1" customWidth="1"/>
    <col min="15" max="15" width="6.42578125" style="1" customWidth="1"/>
    <col min="16" max="16" width="9.140625" style="1"/>
    <col min="17" max="18" width="10.7109375" style="3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46" width="9.140625" style="1" hidden="1" customWidth="1"/>
    <col min="47" max="48" width="9.140625" style="1"/>
    <col min="49" max="50" width="10.7109375" style="4" customWidth="1"/>
    <col min="51" max="16384" width="9.140625" style="1"/>
  </cols>
  <sheetData>
    <row r="2" spans="1:50" x14ac:dyDescent="0.25">
      <c r="P2" s="50" t="s">
        <v>49</v>
      </c>
      <c r="Q2" s="50"/>
      <c r="R2" s="50"/>
      <c r="AF2" s="51" t="s">
        <v>50</v>
      </c>
      <c r="AG2" s="51"/>
      <c r="AH2" s="51"/>
      <c r="AV2" s="52" t="s">
        <v>48</v>
      </c>
      <c r="AW2" s="52"/>
      <c r="AX2" s="52"/>
    </row>
    <row r="3" spans="1:50" x14ac:dyDescent="0.25">
      <c r="A3" s="6" t="s">
        <v>51</v>
      </c>
      <c r="B3" s="7" t="s">
        <v>53</v>
      </c>
      <c r="C3" s="7"/>
      <c r="D3" s="7"/>
      <c r="E3" s="7"/>
      <c r="F3" s="7" t="s">
        <v>47</v>
      </c>
      <c r="G3" s="7" t="s">
        <v>46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7"/>
      <c r="P3" s="7"/>
      <c r="Q3" s="9" t="s">
        <v>0</v>
      </c>
      <c r="R3" s="9" t="s">
        <v>1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9" t="s">
        <v>0</v>
      </c>
      <c r="AH3" s="9" t="s">
        <v>1</v>
      </c>
      <c r="AI3" s="7">
        <v>2008</v>
      </c>
      <c r="AJ3" s="7">
        <v>2009</v>
      </c>
      <c r="AK3" s="7">
        <v>2010</v>
      </c>
      <c r="AL3" s="7">
        <v>2011</v>
      </c>
      <c r="AM3" s="7">
        <v>2012</v>
      </c>
      <c r="AN3" s="7">
        <v>2013</v>
      </c>
      <c r="AO3" s="7">
        <v>2014</v>
      </c>
      <c r="AP3" s="7">
        <v>2015</v>
      </c>
      <c r="AQ3" s="7">
        <v>2016</v>
      </c>
      <c r="AR3" s="7">
        <v>2017</v>
      </c>
      <c r="AS3" s="7">
        <v>2018</v>
      </c>
      <c r="AT3" s="7">
        <v>2019</v>
      </c>
      <c r="AU3" s="7"/>
      <c r="AV3" s="7"/>
      <c r="AW3" s="10" t="s">
        <v>0</v>
      </c>
      <c r="AX3" s="10" t="s">
        <v>1</v>
      </c>
    </row>
    <row r="4" spans="1:50" x14ac:dyDescent="0.25">
      <c r="A4" s="18" t="s">
        <v>52</v>
      </c>
      <c r="B4">
        <f>SUM(B5:B54)</f>
        <v>14.537000000000001</v>
      </c>
      <c r="C4" s="19"/>
      <c r="D4" s="19"/>
      <c r="E4" s="19"/>
      <c r="F4" s="19"/>
      <c r="G4" s="19"/>
      <c r="H4" s="19"/>
      <c r="I4">
        <f>SUM(I5:I54)</f>
        <v>14.092999999999998</v>
      </c>
      <c r="J4" s="19"/>
      <c r="K4">
        <f>SUM(K5:K54)</f>
        <v>14.217000000000004</v>
      </c>
      <c r="L4" s="19"/>
      <c r="M4" s="19"/>
      <c r="N4">
        <f>SUM(N5:N54)</f>
        <v>16.584000000000003</v>
      </c>
      <c r="O4" s="19"/>
      <c r="P4" s="20"/>
      <c r="Q4" s="21">
        <f t="shared" ref="Q4" si="0">MIN(F4:N4)*1000</f>
        <v>14092.999999999998</v>
      </c>
      <c r="R4" s="21">
        <f t="shared" ref="R4:R35" si="1">MAX(B4:N4)*1000</f>
        <v>16584.000000000004</v>
      </c>
      <c r="S4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/>
      <c r="AB4" s="22"/>
      <c r="AC4" s="22"/>
      <c r="AD4" s="22">
        <f>SUM(AD5:AD54)</f>
        <v>1997.8430000000003</v>
      </c>
      <c r="AE4" s="22"/>
      <c r="AF4" s="20"/>
      <c r="AG4" s="21">
        <f t="shared" ref="AG4:AG35" si="2">MIN(S4:AD4)*1000</f>
        <v>1486061.0000000005</v>
      </c>
      <c r="AH4" s="21">
        <f t="shared" ref="AH4:AH35" si="3">MAX(S4:AD4)*1000</f>
        <v>1997843.0000000002</v>
      </c>
      <c r="AI4" s="22">
        <f>SUM(AI5:AI54)</f>
        <v>3733.0255800000004</v>
      </c>
      <c r="AJ4" s="19"/>
      <c r="AK4" s="19"/>
      <c r="AL4" s="19"/>
      <c r="AM4" s="23"/>
      <c r="AN4" s="23"/>
      <c r="AO4" s="22">
        <f>SUM(AO5:AO54)</f>
        <v>5919.3572700000013</v>
      </c>
      <c r="AP4" s="19"/>
      <c r="AQ4" s="22">
        <f>SUM(AQ5:AQ54)</f>
        <v>8156.5887600000042</v>
      </c>
      <c r="AR4" s="22"/>
      <c r="AS4" s="22"/>
      <c r="AT4" s="22">
        <f>SUM(AT5:AT54)</f>
        <v>10022.840039999997</v>
      </c>
      <c r="AU4" s="19"/>
      <c r="AV4" s="20"/>
      <c r="AW4" s="21">
        <f t="shared" ref="AW4" si="4">MIN(AI4:AT4)</f>
        <v>3733.0255800000004</v>
      </c>
      <c r="AX4" s="21">
        <f t="shared" ref="AX4" si="5">MAX(AI4:AT4)</f>
        <v>10022.840039999997</v>
      </c>
    </row>
    <row r="5" spans="1:50" x14ac:dyDescent="0.25">
      <c r="A5" s="5" t="s">
        <v>2</v>
      </c>
      <c r="B5">
        <v>2.714</v>
      </c>
      <c r="I5">
        <v>2.8050000000000002</v>
      </c>
      <c r="K5">
        <v>2.7130000000000001</v>
      </c>
      <c r="N5">
        <v>3.012</v>
      </c>
      <c r="Q5" s="3">
        <f t="shared" ref="Q5:Q36" si="6">MIN(F5:N5)*1000</f>
        <v>2713</v>
      </c>
      <c r="R5" s="3">
        <f t="shared" si="1"/>
        <v>3012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2"/>
        <v>190649</v>
      </c>
      <c r="AH5" s="3">
        <f t="shared" si="3"/>
        <v>433012</v>
      </c>
      <c r="AI5">
        <v>1355.4069999999999</v>
      </c>
      <c r="AJ5"/>
      <c r="AK5"/>
      <c r="AL5"/>
      <c r="AM5"/>
      <c r="AN5"/>
      <c r="AO5">
        <v>2432.05269</v>
      </c>
      <c r="AP5"/>
      <c r="AQ5">
        <v>3120.2884800000002</v>
      </c>
      <c r="AR5"/>
      <c r="AS5"/>
      <c r="AT5">
        <v>3632.8922299999999</v>
      </c>
      <c r="AW5" s="3">
        <f t="shared" ref="AW5:AW36" si="7">MIN(AI5:AT5)</f>
        <v>1355.4069999999999</v>
      </c>
      <c r="AX5" s="3">
        <f t="shared" ref="AX5:AX36" si="8">MAX(AI5:AT5)</f>
        <v>3632.8922299999999</v>
      </c>
    </row>
    <row r="6" spans="1:50" x14ac:dyDescent="0.25">
      <c r="A6" s="5" t="s">
        <v>7</v>
      </c>
      <c r="B6">
        <v>1.222</v>
      </c>
      <c r="I6">
        <v>1.228</v>
      </c>
      <c r="K6">
        <v>1.276</v>
      </c>
      <c r="N6">
        <v>1.3640000000000001</v>
      </c>
      <c r="Q6" s="3">
        <f t="shared" si="6"/>
        <v>1228</v>
      </c>
      <c r="R6" s="3">
        <f t="shared" si="1"/>
        <v>1364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2"/>
        <v>79191</v>
      </c>
      <c r="AH6" s="3">
        <f t="shared" si="3"/>
        <v>101595</v>
      </c>
      <c r="AI6">
        <v>156.66152</v>
      </c>
      <c r="AJ6"/>
      <c r="AK6"/>
      <c r="AL6"/>
      <c r="AM6"/>
      <c r="AN6"/>
      <c r="AO6">
        <v>218.87200000000001</v>
      </c>
      <c r="AP6"/>
      <c r="AQ6">
        <v>275.88600000000002</v>
      </c>
      <c r="AR6"/>
      <c r="AS6"/>
      <c r="AT6">
        <v>271.61021</v>
      </c>
      <c r="AW6" s="4">
        <f t="shared" si="7"/>
        <v>156.66152</v>
      </c>
      <c r="AX6" s="4">
        <f t="shared" si="8"/>
        <v>275.88600000000002</v>
      </c>
    </row>
    <row r="7" spans="1:50" x14ac:dyDescent="0.25">
      <c r="A7" s="5" t="s">
        <v>5</v>
      </c>
      <c r="B7">
        <v>0.82699999999999996</v>
      </c>
      <c r="I7">
        <v>0.91700000000000004</v>
      </c>
      <c r="K7">
        <v>1.0589999999999999</v>
      </c>
      <c r="N7">
        <v>1.321</v>
      </c>
      <c r="Q7" s="3">
        <f t="shared" si="6"/>
        <v>917</v>
      </c>
      <c r="R7" s="3">
        <f t="shared" si="1"/>
        <v>1321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2"/>
        <v>68189</v>
      </c>
      <c r="AH7" s="3">
        <f t="shared" si="3"/>
        <v>130801.99999999999</v>
      </c>
      <c r="AI7">
        <v>124.05694</v>
      </c>
      <c r="AJ7"/>
      <c r="AK7"/>
      <c r="AL7"/>
      <c r="AM7"/>
      <c r="AN7"/>
      <c r="AO7">
        <v>178.98126999999999</v>
      </c>
      <c r="AP7"/>
      <c r="AQ7">
        <v>233.12772000000001</v>
      </c>
      <c r="AR7"/>
      <c r="AS7"/>
      <c r="AT7">
        <v>301.4042</v>
      </c>
      <c r="AW7" s="4">
        <f t="shared" si="7"/>
        <v>124.05694</v>
      </c>
      <c r="AX7" s="4">
        <f t="shared" si="8"/>
        <v>301.4042</v>
      </c>
    </row>
    <row r="8" spans="1:50" x14ac:dyDescent="0.25">
      <c r="A8" s="5" t="s">
        <v>22</v>
      </c>
      <c r="B8">
        <v>0.58599999999999997</v>
      </c>
      <c r="I8">
        <v>0.67900000000000005</v>
      </c>
      <c r="K8">
        <v>0.80300000000000005</v>
      </c>
      <c r="N8">
        <v>1.048</v>
      </c>
      <c r="Q8" s="3">
        <f t="shared" si="6"/>
        <v>679</v>
      </c>
      <c r="R8" s="3">
        <f t="shared" si="1"/>
        <v>1048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2"/>
        <v>21710</v>
      </c>
      <c r="AH8" s="3">
        <f t="shared" si="3"/>
        <v>43543</v>
      </c>
      <c r="AI8">
        <v>251.03201999999999</v>
      </c>
      <c r="AJ8"/>
      <c r="AK8"/>
      <c r="AL8"/>
      <c r="AM8"/>
      <c r="AN8"/>
      <c r="AO8">
        <v>341.66703999999999</v>
      </c>
      <c r="AP8"/>
      <c r="AQ8">
        <v>712.39931999999999</v>
      </c>
      <c r="AR8"/>
      <c r="AS8"/>
      <c r="AT8">
        <v>749.18164000000002</v>
      </c>
      <c r="AW8" s="4">
        <f t="shared" si="7"/>
        <v>251.03201999999999</v>
      </c>
      <c r="AX8" s="4">
        <f t="shared" si="8"/>
        <v>749.18164000000002</v>
      </c>
    </row>
    <row r="9" spans="1:50" x14ac:dyDescent="0.25">
      <c r="A9" s="5" t="s">
        <v>20</v>
      </c>
      <c r="B9">
        <v>0.88700000000000001</v>
      </c>
      <c r="I9">
        <v>0.71599999999999997</v>
      </c>
      <c r="K9">
        <v>0.67700000000000005</v>
      </c>
      <c r="N9">
        <v>0.745</v>
      </c>
      <c r="Q9" s="3">
        <f t="shared" si="6"/>
        <v>677</v>
      </c>
      <c r="R9" s="3">
        <f t="shared" si="1"/>
        <v>887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2"/>
        <v>29895</v>
      </c>
      <c r="AH9" s="3">
        <f t="shared" si="3"/>
        <v>45316</v>
      </c>
      <c r="AI9">
        <v>332.72460000000001</v>
      </c>
      <c r="AJ9"/>
      <c r="AK9"/>
      <c r="AL9"/>
      <c r="AM9"/>
      <c r="AN9"/>
      <c r="AO9">
        <v>561.23773000000006</v>
      </c>
      <c r="AP9"/>
      <c r="AQ9">
        <v>687.14459999999997</v>
      </c>
      <c r="AR9"/>
      <c r="AS9"/>
      <c r="AT9">
        <v>894.8297</v>
      </c>
      <c r="AW9" s="4">
        <f t="shared" si="7"/>
        <v>332.72460000000001</v>
      </c>
      <c r="AX9" s="4">
        <f t="shared" si="8"/>
        <v>894.8297</v>
      </c>
    </row>
    <row r="10" spans="1:50" x14ac:dyDescent="0.25">
      <c r="A10" s="5" t="s">
        <v>21</v>
      </c>
      <c r="B10">
        <v>0.54700000000000004</v>
      </c>
      <c r="I10">
        <v>0.54100000000000004</v>
      </c>
      <c r="K10">
        <v>0.57499999999999996</v>
      </c>
      <c r="N10">
        <v>0.78500000000000003</v>
      </c>
      <c r="Q10" s="3">
        <f t="shared" si="6"/>
        <v>541</v>
      </c>
      <c r="R10" s="3">
        <f t="shared" si="1"/>
        <v>785</v>
      </c>
      <c r="S10">
        <v>25.1</v>
      </c>
      <c r="T10"/>
      <c r="U10"/>
      <c r="V10"/>
      <c r="W10"/>
      <c r="X10"/>
      <c r="Y10">
        <v>30.117999999999999</v>
      </c>
      <c r="Z10"/>
      <c r="AA10"/>
      <c r="AB10"/>
      <c r="AC10"/>
      <c r="AD10">
        <v>45.311999999999998</v>
      </c>
      <c r="AG10" s="3">
        <f t="shared" si="2"/>
        <v>25100</v>
      </c>
      <c r="AH10" s="3">
        <f t="shared" si="3"/>
        <v>45312</v>
      </c>
      <c r="AI10">
        <v>50.462699999999998</v>
      </c>
      <c r="AJ10"/>
      <c r="AK10"/>
      <c r="AL10"/>
      <c r="AM10"/>
      <c r="AN10"/>
      <c r="AO10">
        <v>96.842140000000001</v>
      </c>
      <c r="AP10"/>
      <c r="AQ10">
        <v>109.34135999999999</v>
      </c>
      <c r="AR10"/>
      <c r="AS10"/>
      <c r="AT10">
        <v>118.16898999999999</v>
      </c>
      <c r="AW10" s="4">
        <f t="shared" si="7"/>
        <v>50.462699999999998</v>
      </c>
      <c r="AX10" s="4">
        <f t="shared" si="8"/>
        <v>118.16898999999999</v>
      </c>
    </row>
    <row r="11" spans="1:50" x14ac:dyDescent="0.25">
      <c r="A11" s="5" t="s">
        <v>16</v>
      </c>
      <c r="B11">
        <v>0.51800000000000002</v>
      </c>
      <c r="I11">
        <v>0.61199999999999999</v>
      </c>
      <c r="K11">
        <v>0.73199999999999998</v>
      </c>
      <c r="N11">
        <v>0.77900000000000003</v>
      </c>
      <c r="Q11" s="3">
        <f t="shared" si="6"/>
        <v>612</v>
      </c>
      <c r="R11" s="3">
        <f t="shared" si="1"/>
        <v>779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2"/>
        <v>38287</v>
      </c>
      <c r="AH11" s="3">
        <f t="shared" si="3"/>
        <v>54126</v>
      </c>
      <c r="AI11">
        <v>84.423100000000005</v>
      </c>
      <c r="AJ11"/>
      <c r="AK11"/>
      <c r="AL11"/>
      <c r="AM11"/>
      <c r="AN11"/>
      <c r="AO11">
        <v>111.86234</v>
      </c>
      <c r="AP11"/>
      <c r="AQ11">
        <v>141.68304000000001</v>
      </c>
      <c r="AR11"/>
      <c r="AS11"/>
      <c r="AT11">
        <v>146.04195999999999</v>
      </c>
      <c r="AW11" s="4">
        <f t="shared" si="7"/>
        <v>84.423100000000005</v>
      </c>
      <c r="AX11" s="4">
        <f t="shared" si="8"/>
        <v>146.04195999999999</v>
      </c>
    </row>
    <row r="12" spans="1:50" x14ac:dyDescent="0.25">
      <c r="A12" s="5" t="s">
        <v>10</v>
      </c>
      <c r="B12">
        <v>0.65700000000000003</v>
      </c>
      <c r="I12">
        <v>0.52500000000000002</v>
      </c>
      <c r="K12">
        <v>0.46100000000000002</v>
      </c>
      <c r="N12">
        <v>0.45600000000000002</v>
      </c>
      <c r="Q12" s="3">
        <f t="shared" si="6"/>
        <v>456</v>
      </c>
      <c r="R12" s="3">
        <f t="shared" si="1"/>
        <v>657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2"/>
        <v>42755</v>
      </c>
      <c r="AH12" s="3">
        <f t="shared" si="3"/>
        <v>82658</v>
      </c>
      <c r="AI12">
        <v>183.62334000000001</v>
      </c>
      <c r="AJ12"/>
      <c r="AK12"/>
      <c r="AL12"/>
      <c r="AM12"/>
      <c r="AN12"/>
      <c r="AO12">
        <v>258.46188999999998</v>
      </c>
      <c r="AP12"/>
      <c r="AQ12">
        <v>378.96767999999997</v>
      </c>
      <c r="AR12"/>
      <c r="AS12"/>
      <c r="AT12">
        <v>458.95006000000001</v>
      </c>
      <c r="AW12" s="4">
        <f t="shared" si="7"/>
        <v>183.62334000000001</v>
      </c>
      <c r="AX12" s="4">
        <f t="shared" si="8"/>
        <v>458.95006000000001</v>
      </c>
    </row>
    <row r="13" spans="1:50" x14ac:dyDescent="0.25">
      <c r="A13" s="5" t="s">
        <v>11</v>
      </c>
      <c r="B13">
        <v>0.46700000000000003</v>
      </c>
      <c r="I13">
        <v>0.54200000000000004</v>
      </c>
      <c r="K13">
        <v>0.55600000000000005</v>
      </c>
      <c r="N13">
        <v>0.65500000000000003</v>
      </c>
      <c r="Q13" s="3">
        <f t="shared" si="6"/>
        <v>542</v>
      </c>
      <c r="R13" s="3">
        <f t="shared" si="1"/>
        <v>655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2"/>
        <v>31380</v>
      </c>
      <c r="AH13" s="3">
        <f t="shared" si="3"/>
        <v>82187</v>
      </c>
      <c r="AI13">
        <v>85.971260000000001</v>
      </c>
      <c r="AJ13"/>
      <c r="AK13"/>
      <c r="AL13"/>
      <c r="AM13"/>
      <c r="AN13"/>
      <c r="AO13">
        <v>102.33901</v>
      </c>
      <c r="AP13"/>
      <c r="AQ13">
        <v>137.21832000000001</v>
      </c>
      <c r="AR13"/>
      <c r="AS13"/>
      <c r="AT13">
        <v>161.33941999999999</v>
      </c>
      <c r="AW13" s="4">
        <f t="shared" si="7"/>
        <v>85.971260000000001</v>
      </c>
      <c r="AX13" s="4">
        <f t="shared" si="8"/>
        <v>161.33941999999999</v>
      </c>
    </row>
    <row r="14" spans="1:50" x14ac:dyDescent="0.25">
      <c r="A14" s="5" t="s">
        <v>13</v>
      </c>
      <c r="B14">
        <v>0.55000000000000004</v>
      </c>
      <c r="I14">
        <v>0.51200000000000001</v>
      </c>
      <c r="K14">
        <v>0.54500000000000004</v>
      </c>
      <c r="N14">
        <v>0.63500000000000001</v>
      </c>
      <c r="Q14" s="3">
        <f t="shared" si="6"/>
        <v>512</v>
      </c>
      <c r="R14" s="3">
        <f t="shared" si="1"/>
        <v>635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2"/>
        <v>49566</v>
      </c>
      <c r="AH14" s="3">
        <f t="shared" si="3"/>
        <v>70028</v>
      </c>
      <c r="AI14">
        <v>81.48254</v>
      </c>
      <c r="AJ14"/>
      <c r="AK14"/>
      <c r="AL14"/>
      <c r="AM14"/>
      <c r="AN14"/>
      <c r="AO14">
        <v>100.54378</v>
      </c>
      <c r="AP14"/>
      <c r="AQ14">
        <v>114.99732</v>
      </c>
      <c r="AR14"/>
      <c r="AS14"/>
      <c r="AT14">
        <v>114.74206</v>
      </c>
      <c r="AW14" s="4">
        <f t="shared" si="7"/>
        <v>81.48254</v>
      </c>
      <c r="AX14" s="4">
        <f t="shared" si="8"/>
        <v>114.99732</v>
      </c>
    </row>
    <row r="15" spans="1:50" x14ac:dyDescent="0.25">
      <c r="A15" s="5" t="s">
        <v>55</v>
      </c>
      <c r="B15">
        <v>0.14799999999999999</v>
      </c>
      <c r="I15">
        <v>0.28199999999999997</v>
      </c>
      <c r="K15">
        <v>0.42</v>
      </c>
      <c r="N15">
        <v>0.59499999999999997</v>
      </c>
      <c r="Q15" s="3">
        <f t="shared" si="6"/>
        <v>282</v>
      </c>
      <c r="R15" s="3">
        <f t="shared" si="1"/>
        <v>595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/>
      <c r="AG15" s="3">
        <f t="shared" si="2"/>
        <v>5271</v>
      </c>
      <c r="AH15" s="3">
        <f t="shared" si="3"/>
        <v>17491</v>
      </c>
      <c r="AI15">
        <v>16.374860000000002</v>
      </c>
      <c r="AJ15"/>
      <c r="AK15"/>
      <c r="AL15"/>
      <c r="AM15"/>
      <c r="AN15"/>
      <c r="AO15">
        <v>65.231049999999996</v>
      </c>
      <c r="AP15"/>
      <c r="AQ15">
        <v>107.05392000000001</v>
      </c>
      <c r="AR15"/>
      <c r="AS15"/>
      <c r="AT15">
        <v>182.76051000000001</v>
      </c>
      <c r="AW15" s="4">
        <f t="shared" si="7"/>
        <v>16.374860000000002</v>
      </c>
      <c r="AX15" s="4">
        <f t="shared" si="8"/>
        <v>182.76051000000001</v>
      </c>
    </row>
    <row r="16" spans="1:50" x14ac:dyDescent="0.25">
      <c r="A16" s="5" t="s">
        <v>18</v>
      </c>
      <c r="B16">
        <v>0.46100000000000002</v>
      </c>
      <c r="I16">
        <v>0.33200000000000002</v>
      </c>
      <c r="K16">
        <v>0.40200000000000002</v>
      </c>
      <c r="N16">
        <v>0.54100000000000004</v>
      </c>
      <c r="Q16" s="3">
        <f t="shared" si="6"/>
        <v>332</v>
      </c>
      <c r="R16" s="3">
        <f t="shared" si="1"/>
        <v>541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2"/>
        <v>23516</v>
      </c>
      <c r="AH16" s="3">
        <f t="shared" si="3"/>
        <v>49495</v>
      </c>
      <c r="AI16">
        <v>83.910979999999995</v>
      </c>
      <c r="AJ16"/>
      <c r="AK16"/>
      <c r="AL16"/>
      <c r="AM16"/>
      <c r="AN16"/>
      <c r="AO16">
        <v>135.82708</v>
      </c>
      <c r="AP16"/>
      <c r="AQ16">
        <v>217.15235999999999</v>
      </c>
      <c r="AR16"/>
      <c r="AS16"/>
      <c r="AT16">
        <v>233.26455000000001</v>
      </c>
      <c r="AW16" s="4">
        <f t="shared" si="7"/>
        <v>83.910979999999995</v>
      </c>
      <c r="AX16" s="4">
        <f t="shared" si="8"/>
        <v>233.26455000000001</v>
      </c>
    </row>
    <row r="17" spans="1:50" x14ac:dyDescent="0.25">
      <c r="A17" s="5" t="s">
        <v>26</v>
      </c>
      <c r="B17">
        <v>0.379</v>
      </c>
      <c r="I17">
        <v>0.51700000000000002</v>
      </c>
      <c r="K17">
        <v>0.49399999999999999</v>
      </c>
      <c r="N17">
        <v>0.45600000000000002</v>
      </c>
      <c r="Q17" s="3">
        <f t="shared" si="6"/>
        <v>456</v>
      </c>
      <c r="R17" s="3">
        <f t="shared" si="1"/>
        <v>517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2"/>
        <v>11443</v>
      </c>
      <c r="AH17" s="3">
        <f t="shared" si="3"/>
        <v>23661</v>
      </c>
      <c r="AI17">
        <v>36.1965</v>
      </c>
      <c r="AJ17"/>
      <c r="AK17"/>
      <c r="AL17"/>
      <c r="AM17"/>
      <c r="AN17"/>
      <c r="AO17">
        <v>59.054020000000001</v>
      </c>
      <c r="AP17"/>
      <c r="AQ17">
        <v>70.899839999999998</v>
      </c>
      <c r="AR17"/>
      <c r="AS17"/>
      <c r="AT17">
        <v>64.458200000000005</v>
      </c>
      <c r="AW17" s="4">
        <f t="shared" si="7"/>
        <v>36.1965</v>
      </c>
      <c r="AX17" s="4">
        <f t="shared" si="8"/>
        <v>70.899839999999998</v>
      </c>
    </row>
    <row r="18" spans="1:50" x14ac:dyDescent="0.25">
      <c r="A18" s="5" t="s">
        <v>6</v>
      </c>
      <c r="B18">
        <v>0.372</v>
      </c>
      <c r="I18">
        <v>0.23400000000000001</v>
      </c>
      <c r="K18">
        <v>0.217</v>
      </c>
      <c r="N18">
        <v>0.23300000000000001</v>
      </c>
      <c r="Q18" s="3">
        <f t="shared" si="6"/>
        <v>217</v>
      </c>
      <c r="R18" s="3">
        <f t="shared" si="1"/>
        <v>372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2"/>
        <v>51271</v>
      </c>
      <c r="AH18" s="3">
        <f t="shared" si="3"/>
        <v>127238</v>
      </c>
      <c r="AI18">
        <v>176.20704000000001</v>
      </c>
      <c r="AJ18"/>
      <c r="AK18"/>
      <c r="AL18"/>
      <c r="AM18"/>
      <c r="AN18"/>
      <c r="AO18">
        <v>217.01246</v>
      </c>
      <c r="AP18"/>
      <c r="AQ18">
        <v>321.28271999999998</v>
      </c>
      <c r="AR18"/>
      <c r="AS18"/>
      <c r="AT18">
        <v>428.54602999999997</v>
      </c>
      <c r="AW18" s="4">
        <f t="shared" si="7"/>
        <v>176.20704000000001</v>
      </c>
      <c r="AX18" s="4">
        <f t="shared" si="8"/>
        <v>428.54602999999997</v>
      </c>
    </row>
    <row r="19" spans="1:50" x14ac:dyDescent="0.25">
      <c r="A19" s="5" t="s">
        <v>27</v>
      </c>
      <c r="B19">
        <v>0.19700000000000001</v>
      </c>
      <c r="I19">
        <v>0.216</v>
      </c>
      <c r="K19">
        <v>0.30199999999999999</v>
      </c>
      <c r="N19">
        <v>0.35499999999999998</v>
      </c>
      <c r="Q19" s="3">
        <f t="shared" si="6"/>
        <v>216</v>
      </c>
      <c r="R19" s="3">
        <f t="shared" si="1"/>
        <v>355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2"/>
        <v>12225</v>
      </c>
      <c r="AH19" s="3">
        <f t="shared" si="3"/>
        <v>20717</v>
      </c>
      <c r="AI19">
        <v>11.002319999999999</v>
      </c>
      <c r="AJ19"/>
      <c r="AK19"/>
      <c r="AL19"/>
      <c r="AM19"/>
      <c r="AN19"/>
      <c r="AO19">
        <v>47.168660000000003</v>
      </c>
      <c r="AP19"/>
      <c r="AQ19">
        <v>109.40184000000001</v>
      </c>
      <c r="AR19"/>
      <c r="AS19"/>
      <c r="AT19">
        <v>115.0188</v>
      </c>
      <c r="AW19" s="4">
        <f t="shared" si="7"/>
        <v>11.002319999999999</v>
      </c>
      <c r="AX19" s="4">
        <f t="shared" si="8"/>
        <v>115.0188</v>
      </c>
    </row>
    <row r="20" spans="1:50" x14ac:dyDescent="0.25">
      <c r="A20" s="5" t="s">
        <v>56</v>
      </c>
      <c r="B20">
        <v>0.246</v>
      </c>
      <c r="I20">
        <v>0.26400000000000001</v>
      </c>
      <c r="K20">
        <v>0.247</v>
      </c>
      <c r="N20">
        <v>0.34699999999999998</v>
      </c>
      <c r="Q20" s="3">
        <f t="shared" si="6"/>
        <v>247</v>
      </c>
      <c r="R20" s="3">
        <f t="shared" si="1"/>
        <v>347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2"/>
        <v>3894</v>
      </c>
      <c r="AH20" s="3">
        <f t="shared" si="3"/>
        <v>17304</v>
      </c>
      <c r="AI20">
        <v>62.299280000000003</v>
      </c>
      <c r="AJ20"/>
      <c r="AK20"/>
      <c r="AL20"/>
      <c r="AM20"/>
      <c r="AN20"/>
      <c r="AO20">
        <v>72.965689999999995</v>
      </c>
      <c r="AP20"/>
      <c r="AQ20">
        <v>156.51035999999999</v>
      </c>
      <c r="AR20"/>
      <c r="AS20"/>
      <c r="AT20">
        <v>373.46568000000002</v>
      </c>
      <c r="AW20" s="4">
        <f t="shared" si="7"/>
        <v>62.299280000000003</v>
      </c>
      <c r="AX20" s="4">
        <f t="shared" si="8"/>
        <v>373.46568000000002</v>
      </c>
    </row>
    <row r="21" spans="1:50" x14ac:dyDescent="0.25">
      <c r="A21" s="5" t="s">
        <v>34</v>
      </c>
      <c r="B21">
        <v>0.33800000000000002</v>
      </c>
      <c r="I21">
        <v>0.16600000000000001</v>
      </c>
      <c r="K21">
        <v>0.113</v>
      </c>
      <c r="N21">
        <v>0.129</v>
      </c>
      <c r="Q21" s="3">
        <f t="shared" si="6"/>
        <v>113</v>
      </c>
      <c r="R21" s="3">
        <f t="shared" si="1"/>
        <v>338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2"/>
        <v>1130</v>
      </c>
      <c r="AH21" s="3">
        <f t="shared" si="3"/>
        <v>4273</v>
      </c>
      <c r="AI21">
        <v>11.89204</v>
      </c>
      <c r="AJ21"/>
      <c r="AK21"/>
      <c r="AL21"/>
      <c r="AM21"/>
      <c r="AN21"/>
      <c r="AO21">
        <v>14.55804</v>
      </c>
      <c r="AP21"/>
      <c r="AQ21">
        <v>14.480639999999999</v>
      </c>
      <c r="AR21"/>
      <c r="AS21"/>
      <c r="AT21">
        <v>17.455829999999999</v>
      </c>
      <c r="AW21" s="4">
        <f t="shared" si="7"/>
        <v>11.89204</v>
      </c>
      <c r="AX21" s="4">
        <f t="shared" si="8"/>
        <v>17.455829999999999</v>
      </c>
    </row>
    <row r="22" spans="1:50" x14ac:dyDescent="0.25">
      <c r="A22" s="5" t="s">
        <v>25</v>
      </c>
      <c r="B22">
        <v>0.22900000000000001</v>
      </c>
      <c r="I22">
        <v>0.249</v>
      </c>
      <c r="K22">
        <v>0.20499999999999999</v>
      </c>
      <c r="N22">
        <v>0.25800000000000001</v>
      </c>
      <c r="Q22" s="3">
        <f t="shared" si="6"/>
        <v>205</v>
      </c>
      <c r="R22" s="3">
        <f t="shared" si="1"/>
        <v>258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2"/>
        <v>12414</v>
      </c>
      <c r="AH22" s="3">
        <f t="shared" si="3"/>
        <v>24570</v>
      </c>
      <c r="AI22">
        <v>27.813780000000001</v>
      </c>
      <c r="AJ22"/>
      <c r="AK22"/>
      <c r="AL22"/>
      <c r="AM22"/>
      <c r="AN22"/>
      <c r="AO22">
        <v>57.468069999999997</v>
      </c>
      <c r="AP22"/>
      <c r="AQ22">
        <v>56.274479999999997</v>
      </c>
      <c r="AR22"/>
      <c r="AS22"/>
      <c r="AT22">
        <v>73.429019999999994</v>
      </c>
      <c r="AW22" s="4">
        <f t="shared" si="7"/>
        <v>27.813780000000001</v>
      </c>
      <c r="AX22" s="4">
        <f t="shared" si="8"/>
        <v>73.429019999999994</v>
      </c>
    </row>
    <row r="23" spans="1:50" x14ac:dyDescent="0.25">
      <c r="A23" s="5" t="s">
        <v>12</v>
      </c>
      <c r="B23">
        <v>0.254</v>
      </c>
      <c r="I23">
        <v>0.161</v>
      </c>
      <c r="K23">
        <v>0.16600000000000001</v>
      </c>
      <c r="N23">
        <v>0.24</v>
      </c>
      <c r="Q23" s="3">
        <f t="shared" si="6"/>
        <v>161</v>
      </c>
      <c r="R23" s="3">
        <f t="shared" si="1"/>
        <v>254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2"/>
        <v>50664</v>
      </c>
      <c r="AH23" s="3">
        <f t="shared" si="3"/>
        <v>73171</v>
      </c>
      <c r="AI23">
        <v>84.075000000000003</v>
      </c>
      <c r="AJ23"/>
      <c r="AK23"/>
      <c r="AL23"/>
      <c r="AM23"/>
      <c r="AN23"/>
      <c r="AO23">
        <v>71.608639999999994</v>
      </c>
      <c r="AP23"/>
      <c r="AQ23">
        <v>105.8454</v>
      </c>
      <c r="AR23"/>
      <c r="AS23"/>
      <c r="AT23">
        <v>208.02768</v>
      </c>
      <c r="AW23" s="4">
        <f t="shared" si="7"/>
        <v>71.608639999999994</v>
      </c>
      <c r="AX23" s="4">
        <f t="shared" si="8"/>
        <v>208.02768</v>
      </c>
    </row>
    <row r="24" spans="1:50" x14ac:dyDescent="0.25">
      <c r="A24" s="5" t="s">
        <v>8</v>
      </c>
      <c r="B24">
        <v>0.22</v>
      </c>
      <c r="I24">
        <v>0.157</v>
      </c>
      <c r="K24">
        <v>0.18099999999999999</v>
      </c>
      <c r="N24">
        <v>0.23799999999999999</v>
      </c>
      <c r="Q24" s="3">
        <f t="shared" si="6"/>
        <v>157</v>
      </c>
      <c r="R24" s="3">
        <f t="shared" si="1"/>
        <v>238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2"/>
        <v>46606</v>
      </c>
      <c r="AH24" s="3">
        <f t="shared" si="3"/>
        <v>71428</v>
      </c>
      <c r="AI24">
        <v>82.872579999999999</v>
      </c>
      <c r="AJ24"/>
      <c r="AK24"/>
      <c r="AL24"/>
      <c r="AM24"/>
      <c r="AN24"/>
      <c r="AO24">
        <v>160.01091</v>
      </c>
      <c r="AP24"/>
      <c r="AQ24">
        <v>195.80076</v>
      </c>
      <c r="AR24"/>
      <c r="AS24"/>
      <c r="AT24">
        <v>185.96019000000001</v>
      </c>
      <c r="AW24" s="4">
        <f t="shared" si="7"/>
        <v>82.872579999999999</v>
      </c>
      <c r="AX24" s="4">
        <f t="shared" si="8"/>
        <v>195.80076</v>
      </c>
    </row>
    <row r="25" spans="1:50" x14ac:dyDescent="0.25">
      <c r="A25" s="5" t="s">
        <v>9</v>
      </c>
      <c r="B25">
        <v>0.16200000000000001</v>
      </c>
      <c r="I25">
        <v>0.17</v>
      </c>
      <c r="K25">
        <v>0.16200000000000001</v>
      </c>
      <c r="N25">
        <v>0.23799999999999999</v>
      </c>
      <c r="Q25" s="3">
        <f t="shared" si="6"/>
        <v>162</v>
      </c>
      <c r="R25" s="3">
        <f t="shared" si="1"/>
        <v>238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2"/>
        <v>43453</v>
      </c>
      <c r="AH25" s="3">
        <f t="shared" si="3"/>
        <v>93860</v>
      </c>
      <c r="AI25">
        <v>57.390479999999997</v>
      </c>
      <c r="AJ25"/>
      <c r="AK25"/>
      <c r="AL25"/>
      <c r="AM25"/>
      <c r="AN25"/>
      <c r="AO25">
        <v>82.749529999999993</v>
      </c>
      <c r="AP25"/>
      <c r="AQ25">
        <v>103.64868</v>
      </c>
      <c r="AR25"/>
      <c r="AS25"/>
      <c r="AT25">
        <v>186.48034000000001</v>
      </c>
      <c r="AW25" s="4">
        <f t="shared" si="7"/>
        <v>57.390479999999997</v>
      </c>
      <c r="AX25" s="4">
        <f t="shared" si="8"/>
        <v>186.48034000000001</v>
      </c>
    </row>
    <row r="26" spans="1:50" x14ac:dyDescent="0.25">
      <c r="A26" s="5" t="s">
        <v>59</v>
      </c>
      <c r="B26">
        <v>0.17299999999999999</v>
      </c>
      <c r="I26">
        <v>0.14699999999999999</v>
      </c>
      <c r="K26">
        <v>0.156</v>
      </c>
      <c r="N26">
        <v>0.20799999999999999</v>
      </c>
      <c r="Q26" s="3">
        <f t="shared" si="6"/>
        <v>147</v>
      </c>
      <c r="R26" s="3">
        <f t="shared" si="1"/>
        <v>208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2"/>
        <v>107670</v>
      </c>
      <c r="AH26" s="3">
        <f t="shared" si="3"/>
        <v>144017</v>
      </c>
      <c r="AI26">
        <v>29.95194</v>
      </c>
      <c r="AJ26"/>
      <c r="AK26"/>
      <c r="AL26"/>
      <c r="AM26"/>
      <c r="AN26"/>
      <c r="AO26">
        <v>47.586129999999997</v>
      </c>
      <c r="AP26"/>
      <c r="AQ26">
        <v>57.441960000000002</v>
      </c>
      <c r="AR26"/>
      <c r="AS26"/>
      <c r="AT26">
        <v>66.121669999999995</v>
      </c>
      <c r="AW26" s="4">
        <f t="shared" si="7"/>
        <v>29.95194</v>
      </c>
      <c r="AX26" s="4">
        <f t="shared" si="8"/>
        <v>66.121669999999995</v>
      </c>
    </row>
    <row r="27" spans="1:50" x14ac:dyDescent="0.25">
      <c r="A27" s="5" t="s">
        <v>19</v>
      </c>
      <c r="B27">
        <v>0.19900000000000001</v>
      </c>
      <c r="I27">
        <v>0.11600000000000001</v>
      </c>
      <c r="K27">
        <v>7.4999999999999997E-2</v>
      </c>
      <c r="N27">
        <v>0.10100000000000001</v>
      </c>
      <c r="Q27" s="3">
        <f t="shared" si="6"/>
        <v>75</v>
      </c>
      <c r="R27" s="3">
        <f t="shared" si="1"/>
        <v>199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2"/>
        <v>13940</v>
      </c>
      <c r="AH27" s="3">
        <f t="shared" si="3"/>
        <v>47642</v>
      </c>
      <c r="AI27">
        <v>39.488700000000001</v>
      </c>
      <c r="AJ27"/>
      <c r="AK27"/>
      <c r="AL27"/>
      <c r="AM27"/>
      <c r="AN27"/>
      <c r="AO27">
        <v>23.827400000000001</v>
      </c>
      <c r="AP27"/>
      <c r="AQ27">
        <v>48.57732</v>
      </c>
      <c r="AR27"/>
      <c r="AS27"/>
      <c r="AT27">
        <v>71.47972</v>
      </c>
      <c r="AW27" s="4">
        <f t="shared" si="7"/>
        <v>23.827400000000001</v>
      </c>
      <c r="AX27" s="4">
        <f t="shared" si="8"/>
        <v>71.47972</v>
      </c>
    </row>
    <row r="28" spans="1:50" x14ac:dyDescent="0.25">
      <c r="A28" s="5" t="s">
        <v>32</v>
      </c>
      <c r="B28">
        <v>0.10299999999999999</v>
      </c>
      <c r="I28">
        <v>0.107</v>
      </c>
      <c r="K28">
        <v>0.1</v>
      </c>
      <c r="N28">
        <v>0.185</v>
      </c>
      <c r="Q28" s="3">
        <f t="shared" si="6"/>
        <v>100</v>
      </c>
      <c r="R28" s="3">
        <f t="shared" si="1"/>
        <v>185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2"/>
        <v>2740</v>
      </c>
      <c r="AH28" s="3">
        <f t="shared" si="3"/>
        <v>7894</v>
      </c>
      <c r="AI28">
        <v>2.8851</v>
      </c>
      <c r="AJ28"/>
      <c r="AK28"/>
      <c r="AL28"/>
      <c r="AM28"/>
      <c r="AN28"/>
      <c r="AO28">
        <v>8.4551300000000005</v>
      </c>
      <c r="AP28"/>
      <c r="AQ28">
        <v>13.155480000000001</v>
      </c>
      <c r="AR28"/>
      <c r="AS28"/>
      <c r="AT28">
        <v>38.843589999999999</v>
      </c>
      <c r="AW28" s="4">
        <f t="shared" si="7"/>
        <v>2.8851</v>
      </c>
      <c r="AX28" s="4">
        <f t="shared" si="8"/>
        <v>38.843589999999999</v>
      </c>
    </row>
    <row r="29" spans="1:50" x14ac:dyDescent="0.25">
      <c r="A29" s="5" t="s">
        <v>30</v>
      </c>
      <c r="B29">
        <v>0.18</v>
      </c>
      <c r="I29">
        <v>0.16700000000000001</v>
      </c>
      <c r="K29">
        <v>0.16500000000000001</v>
      </c>
      <c r="N29">
        <v>0.16300000000000001</v>
      </c>
      <c r="Q29" s="3">
        <f t="shared" si="6"/>
        <v>163</v>
      </c>
      <c r="R29" s="3">
        <f t="shared" si="1"/>
        <v>180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2"/>
        <v>4983</v>
      </c>
      <c r="AH29" s="3">
        <f t="shared" si="3"/>
        <v>11503</v>
      </c>
      <c r="AI29">
        <v>22.645379999999999</v>
      </c>
      <c r="AJ29"/>
      <c r="AK29"/>
      <c r="AL29"/>
      <c r="AM29"/>
      <c r="AN29"/>
      <c r="AO29">
        <v>45.019179999999999</v>
      </c>
      <c r="AP29"/>
      <c r="AQ29">
        <v>60.387120000000003</v>
      </c>
      <c r="AR29"/>
      <c r="AS29"/>
      <c r="AT29">
        <v>63.418909999999997</v>
      </c>
      <c r="AW29" s="4">
        <f t="shared" si="7"/>
        <v>22.645379999999999</v>
      </c>
      <c r="AX29" s="4">
        <f t="shared" si="8"/>
        <v>63.418909999999997</v>
      </c>
    </row>
    <row r="30" spans="1:50" x14ac:dyDescent="0.25">
      <c r="A30" s="5" t="s">
        <v>38</v>
      </c>
      <c r="B30">
        <v>0.17399999999999999</v>
      </c>
      <c r="I30">
        <v>0.17899999999999999</v>
      </c>
      <c r="K30">
        <v>0.127</v>
      </c>
      <c r="N30">
        <v>0.13300000000000001</v>
      </c>
      <c r="Q30" s="3">
        <f t="shared" si="6"/>
        <v>127</v>
      </c>
      <c r="R30" s="3">
        <f t="shared" si="1"/>
        <v>179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2"/>
        <v>1783</v>
      </c>
      <c r="AH30" s="3">
        <f t="shared" si="3"/>
        <v>3308</v>
      </c>
      <c r="AI30">
        <v>17.796759999999999</v>
      </c>
      <c r="AJ30"/>
      <c r="AK30"/>
      <c r="AL30"/>
      <c r="AM30"/>
      <c r="AN30"/>
      <c r="AO30">
        <v>27.004750000000001</v>
      </c>
      <c r="AP30"/>
      <c r="AQ30">
        <v>28.215</v>
      </c>
      <c r="AR30"/>
      <c r="AS30"/>
      <c r="AT30">
        <v>33.223950000000002</v>
      </c>
      <c r="AW30" s="4">
        <f t="shared" si="7"/>
        <v>17.796759999999999</v>
      </c>
      <c r="AX30" s="4">
        <f t="shared" si="8"/>
        <v>33.223950000000002</v>
      </c>
    </row>
    <row r="31" spans="1:50" x14ac:dyDescent="0.25">
      <c r="A31" s="5" t="s">
        <v>28</v>
      </c>
      <c r="B31">
        <v>0.17199999999999999</v>
      </c>
      <c r="I31">
        <v>0.16600000000000001</v>
      </c>
      <c r="K31">
        <v>0.123</v>
      </c>
      <c r="N31">
        <v>0.126</v>
      </c>
      <c r="Q31" s="3">
        <f t="shared" si="6"/>
        <v>123</v>
      </c>
      <c r="R31" s="3">
        <f t="shared" si="1"/>
        <v>172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2"/>
        <v>3271</v>
      </c>
      <c r="AH31" s="3">
        <f t="shared" si="3"/>
        <v>7840</v>
      </c>
      <c r="AI31">
        <v>51.212000000000003</v>
      </c>
      <c r="AJ31"/>
      <c r="AK31"/>
      <c r="AL31"/>
      <c r="AM31"/>
      <c r="AN31"/>
      <c r="AO31">
        <v>62.328380000000003</v>
      </c>
      <c r="AP31"/>
      <c r="AQ31">
        <v>78.139080000000007</v>
      </c>
      <c r="AR31"/>
      <c r="AS31"/>
      <c r="AT31">
        <v>87.322580000000002</v>
      </c>
      <c r="AW31" s="4">
        <f t="shared" si="7"/>
        <v>51.212000000000003</v>
      </c>
      <c r="AX31" s="4">
        <f t="shared" si="8"/>
        <v>87.322580000000002</v>
      </c>
    </row>
    <row r="32" spans="1:50" x14ac:dyDescent="0.25">
      <c r="A32" s="5" t="s">
        <v>35</v>
      </c>
      <c r="B32">
        <v>0.10199999999999999</v>
      </c>
      <c r="I32">
        <v>0.15</v>
      </c>
      <c r="K32">
        <v>0.107</v>
      </c>
      <c r="N32">
        <v>0.08</v>
      </c>
      <c r="Q32" s="3">
        <f t="shared" si="6"/>
        <v>80</v>
      </c>
      <c r="R32" s="3">
        <f t="shared" si="1"/>
        <v>150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2"/>
        <v>3180</v>
      </c>
      <c r="AH32" s="3">
        <f t="shared" si="3"/>
        <v>4740</v>
      </c>
      <c r="AI32">
        <v>12.650779999999999</v>
      </c>
      <c r="AJ32"/>
      <c r="AK32"/>
      <c r="AL32"/>
      <c r="AM32"/>
      <c r="AN32"/>
      <c r="AO32">
        <v>22.72541</v>
      </c>
      <c r="AP32"/>
      <c r="AQ32">
        <v>9.7739999999999991</v>
      </c>
      <c r="AR32"/>
      <c r="AS32"/>
      <c r="AT32">
        <v>11.38674</v>
      </c>
      <c r="AW32" s="4">
        <f t="shared" si="7"/>
        <v>9.7739999999999991</v>
      </c>
      <c r="AX32" s="4">
        <f t="shared" si="8"/>
        <v>22.72541</v>
      </c>
    </row>
    <row r="33" spans="1:50" x14ac:dyDescent="0.25">
      <c r="A33" s="5" t="s">
        <v>33</v>
      </c>
      <c r="B33">
        <v>0.129</v>
      </c>
      <c r="I33">
        <v>0.12</v>
      </c>
      <c r="K33">
        <v>0.111</v>
      </c>
      <c r="N33">
        <v>0.121</v>
      </c>
      <c r="Q33" s="3">
        <f t="shared" si="6"/>
        <v>111</v>
      </c>
      <c r="R33" s="3">
        <f t="shared" si="1"/>
        <v>129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2"/>
        <v>3705</v>
      </c>
      <c r="AH33" s="3">
        <f t="shared" si="3"/>
        <v>6962</v>
      </c>
      <c r="AI33">
        <v>12.275539999999999</v>
      </c>
      <c r="AJ33"/>
      <c r="AK33"/>
      <c r="AL33"/>
      <c r="AM33"/>
      <c r="AN33"/>
      <c r="AO33">
        <v>20.680569999999999</v>
      </c>
      <c r="AP33"/>
      <c r="AQ33">
        <v>19.093319999999999</v>
      </c>
      <c r="AR33"/>
      <c r="AS33"/>
      <c r="AT33">
        <v>50.580800000000004</v>
      </c>
      <c r="AW33" s="4">
        <f t="shared" si="7"/>
        <v>12.275539999999999</v>
      </c>
      <c r="AX33" s="4">
        <f t="shared" si="8"/>
        <v>50.580800000000004</v>
      </c>
    </row>
    <row r="34" spans="1:50" x14ac:dyDescent="0.25">
      <c r="A34" s="5" t="s">
        <v>14</v>
      </c>
      <c r="B34">
        <v>0.127</v>
      </c>
      <c r="I34">
        <v>9.4E-2</v>
      </c>
      <c r="K34">
        <v>0.114</v>
      </c>
      <c r="N34">
        <v>0.11700000000000001</v>
      </c>
      <c r="Q34" s="3">
        <f t="shared" si="6"/>
        <v>94</v>
      </c>
      <c r="R34" s="3">
        <f t="shared" si="1"/>
        <v>127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2"/>
        <v>45952</v>
      </c>
      <c r="AH34" s="3">
        <f t="shared" si="3"/>
        <v>61833</v>
      </c>
      <c r="AI34">
        <v>23.211780000000001</v>
      </c>
      <c r="AJ34"/>
      <c r="AK34"/>
      <c r="AL34"/>
      <c r="AM34"/>
      <c r="AN34"/>
      <c r="AO34">
        <v>29.734110000000001</v>
      </c>
      <c r="AP34"/>
      <c r="AQ34">
        <v>24.560279999999999</v>
      </c>
      <c r="AR34"/>
      <c r="AS34"/>
      <c r="AT34">
        <v>26.863980000000002</v>
      </c>
      <c r="AW34" s="4">
        <f t="shared" si="7"/>
        <v>23.211780000000001</v>
      </c>
      <c r="AX34" s="4">
        <f t="shared" si="8"/>
        <v>29.734110000000001</v>
      </c>
    </row>
    <row r="35" spans="1:50" x14ac:dyDescent="0.25">
      <c r="A35" s="5" t="s">
        <v>43</v>
      </c>
      <c r="B35">
        <v>8.2000000000000003E-2</v>
      </c>
      <c r="I35">
        <v>0.122</v>
      </c>
      <c r="K35">
        <v>5.7000000000000002E-2</v>
      </c>
      <c r="N35">
        <v>6.3E-2</v>
      </c>
      <c r="Q35" s="3">
        <f t="shared" si="6"/>
        <v>57</v>
      </c>
      <c r="R35" s="3">
        <f t="shared" si="1"/>
        <v>122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2"/>
        <v>454</v>
      </c>
      <c r="AH35" s="3">
        <f t="shared" si="3"/>
        <v>1045</v>
      </c>
      <c r="AI35">
        <v>6.0923400000000001</v>
      </c>
      <c r="AJ35"/>
      <c r="AK35"/>
      <c r="AL35"/>
      <c r="AM35"/>
      <c r="AN35"/>
      <c r="AO35">
        <v>4.0133799999999997</v>
      </c>
      <c r="AP35"/>
      <c r="AQ35">
        <v>7.4984400000000004</v>
      </c>
      <c r="AR35"/>
      <c r="AS35"/>
      <c r="AT35">
        <v>6.2135199999999999</v>
      </c>
      <c r="AW35" s="4">
        <f t="shared" si="7"/>
        <v>4.0133799999999997</v>
      </c>
      <c r="AX35" s="4">
        <f t="shared" si="8"/>
        <v>7.4984400000000004</v>
      </c>
    </row>
    <row r="36" spans="1:50" x14ac:dyDescent="0.25">
      <c r="A36" s="5" t="s">
        <v>41</v>
      </c>
      <c r="B36">
        <v>0.122</v>
      </c>
      <c r="I36">
        <v>8.6999999999999994E-2</v>
      </c>
      <c r="K36">
        <v>5.2999999999999999E-2</v>
      </c>
      <c r="N36">
        <v>6.8000000000000005E-2</v>
      </c>
      <c r="Q36" s="3">
        <f t="shared" si="6"/>
        <v>53</v>
      </c>
      <c r="R36" s="3">
        <f t="shared" ref="R36:R54" si="9">MAX(B36:N36)*1000</f>
        <v>122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ref="AG36:AG54" si="10">MIN(S36:AD36)*1000</f>
        <v>616</v>
      </c>
      <c r="AH36" s="3">
        <f t="shared" ref="AH36:AH54" si="11">MAX(S36:AD36)*1000</f>
        <v>1594</v>
      </c>
      <c r="AI36">
        <v>3.07036</v>
      </c>
      <c r="AJ36"/>
      <c r="AK36"/>
      <c r="AL36"/>
      <c r="AM36"/>
      <c r="AN36"/>
      <c r="AO36">
        <v>8.4867399999999993</v>
      </c>
      <c r="AP36"/>
      <c r="AQ36">
        <v>9.5374800000000004</v>
      </c>
      <c r="AR36"/>
      <c r="AS36"/>
      <c r="AT36">
        <v>26.508459999999999</v>
      </c>
      <c r="AW36" s="4">
        <f t="shared" si="7"/>
        <v>3.07036</v>
      </c>
      <c r="AX36" s="4">
        <f t="shared" si="8"/>
        <v>26.508459999999999</v>
      </c>
    </row>
    <row r="37" spans="1:50" x14ac:dyDescent="0.25">
      <c r="A37" s="5" t="s">
        <v>36</v>
      </c>
      <c r="B37">
        <v>0.10299999999999999</v>
      </c>
      <c r="I37">
        <v>0.11700000000000001</v>
      </c>
      <c r="K37">
        <v>8.3000000000000004E-2</v>
      </c>
      <c r="N37">
        <v>0.10199999999999999</v>
      </c>
      <c r="Q37" s="3">
        <f t="shared" ref="Q37:Q54" si="12">MIN(F37:N37)*1000</f>
        <v>83</v>
      </c>
      <c r="R37" s="3">
        <f t="shared" si="9"/>
        <v>117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10"/>
        <v>1836</v>
      </c>
      <c r="AH37" s="3">
        <f t="shared" si="11"/>
        <v>3637</v>
      </c>
      <c r="AI37">
        <v>6.8982799999999997</v>
      </c>
      <c r="AJ37"/>
      <c r="AK37"/>
      <c r="AL37"/>
      <c r="AM37"/>
      <c r="AN37"/>
      <c r="AO37">
        <v>13.57704</v>
      </c>
      <c r="AP37"/>
      <c r="AQ37">
        <v>52.091639999999998</v>
      </c>
      <c r="AR37"/>
      <c r="AS37"/>
      <c r="AT37">
        <v>52.734119999999997</v>
      </c>
      <c r="AW37" s="4">
        <f t="shared" ref="AW37:AW54" si="13">MIN(AI37:AT37)</f>
        <v>6.8982799999999997</v>
      </c>
      <c r="AX37" s="4">
        <f t="shared" ref="AX37:AX54" si="14">MAX(AI37:AT37)</f>
        <v>52.734119999999997</v>
      </c>
    </row>
    <row r="38" spans="1:50" x14ac:dyDescent="0.25">
      <c r="A38" s="5" t="s">
        <v>24</v>
      </c>
      <c r="B38">
        <v>0.109</v>
      </c>
      <c r="I38">
        <v>8.3000000000000004E-2</v>
      </c>
      <c r="K38">
        <v>8.5999999999999993E-2</v>
      </c>
      <c r="N38">
        <v>0.11</v>
      </c>
      <c r="Q38" s="3">
        <f t="shared" si="12"/>
        <v>83</v>
      </c>
      <c r="R38" s="3">
        <f t="shared" si="9"/>
        <v>110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10"/>
        <v>17052</v>
      </c>
      <c r="AH38" s="3">
        <f t="shared" si="11"/>
        <v>34680</v>
      </c>
      <c r="AI38">
        <v>17.069880000000001</v>
      </c>
      <c r="AJ38"/>
      <c r="AK38"/>
      <c r="AL38"/>
      <c r="AM38"/>
      <c r="AN38"/>
      <c r="AO38">
        <v>18.76435</v>
      </c>
      <c r="AP38"/>
      <c r="AQ38">
        <v>54.021599999999999</v>
      </c>
      <c r="AR38"/>
      <c r="AS38"/>
      <c r="AT38">
        <v>69.738479999999996</v>
      </c>
      <c r="AW38" s="4">
        <f t="shared" si="13"/>
        <v>17.069880000000001</v>
      </c>
      <c r="AX38" s="4">
        <f t="shared" si="14"/>
        <v>69.738479999999996</v>
      </c>
    </row>
    <row r="39" spans="1:50" x14ac:dyDescent="0.25">
      <c r="A39" s="5" t="s">
        <v>17</v>
      </c>
      <c r="B39">
        <v>0.10299999999999999</v>
      </c>
      <c r="I39">
        <v>0.08</v>
      </c>
      <c r="K39">
        <v>8.5999999999999993E-2</v>
      </c>
      <c r="N39">
        <v>6.8000000000000005E-2</v>
      </c>
      <c r="Q39" s="3">
        <f t="shared" si="12"/>
        <v>68</v>
      </c>
      <c r="R39" s="3">
        <f t="shared" si="9"/>
        <v>103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10"/>
        <v>29617</v>
      </c>
      <c r="AH39" s="3">
        <f t="shared" si="11"/>
        <v>53460</v>
      </c>
      <c r="AI39">
        <v>17.874639999999999</v>
      </c>
      <c r="AJ39"/>
      <c r="AK39"/>
      <c r="AL39"/>
      <c r="AM39"/>
      <c r="AN39"/>
      <c r="AO39">
        <v>17.440000000000001</v>
      </c>
      <c r="AP39"/>
      <c r="AQ39">
        <v>18.7056</v>
      </c>
      <c r="AR39"/>
      <c r="AS39"/>
      <c r="AT39">
        <v>14.5642</v>
      </c>
      <c r="AW39" s="4">
        <f t="shared" si="13"/>
        <v>14.5642</v>
      </c>
      <c r="AX39" s="4">
        <f t="shared" si="14"/>
        <v>18.7056</v>
      </c>
    </row>
    <row r="40" spans="1:50" x14ac:dyDescent="0.25">
      <c r="A40" s="5" t="s">
        <v>15</v>
      </c>
      <c r="B40">
        <v>9.5000000000000001E-2</v>
      </c>
      <c r="I40">
        <v>0.06</v>
      </c>
      <c r="K40">
        <v>5.0999999999999997E-2</v>
      </c>
      <c r="N40">
        <v>4.8000000000000001E-2</v>
      </c>
      <c r="Q40" s="3">
        <f t="shared" si="12"/>
        <v>48</v>
      </c>
      <c r="R40" s="3">
        <f t="shared" si="9"/>
        <v>95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10"/>
        <v>38296</v>
      </c>
      <c r="AH40" s="3">
        <f t="shared" si="11"/>
        <v>58392</v>
      </c>
      <c r="AI40">
        <v>15.05326</v>
      </c>
      <c r="AJ40"/>
      <c r="AK40"/>
      <c r="AL40"/>
      <c r="AM40"/>
      <c r="AN40"/>
      <c r="AO40">
        <v>20.119219999999999</v>
      </c>
      <c r="AP40"/>
      <c r="AQ40">
        <v>28.207439999999998</v>
      </c>
      <c r="AR40"/>
      <c r="AS40"/>
      <c r="AT40">
        <v>27.172029999999999</v>
      </c>
      <c r="AW40" s="4">
        <f t="shared" si="13"/>
        <v>15.05326</v>
      </c>
      <c r="AX40" s="4">
        <f t="shared" si="14"/>
        <v>28.207439999999998</v>
      </c>
    </row>
    <row r="41" spans="1:50" x14ac:dyDescent="0.25">
      <c r="A41" s="5" t="s">
        <v>29</v>
      </c>
      <c r="B41">
        <v>8.7999999999999995E-2</v>
      </c>
      <c r="I41">
        <v>4.4999999999999998E-2</v>
      </c>
      <c r="K41">
        <v>3.4000000000000002E-2</v>
      </c>
      <c r="N41">
        <v>3.4000000000000002E-2</v>
      </c>
      <c r="Q41" s="3">
        <f t="shared" si="12"/>
        <v>34</v>
      </c>
      <c r="R41" s="3">
        <f t="shared" si="9"/>
        <v>88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10"/>
        <v>4449</v>
      </c>
      <c r="AH41" s="3">
        <f t="shared" si="11"/>
        <v>11980</v>
      </c>
      <c r="AI41">
        <v>6.6127200000000004</v>
      </c>
      <c r="AJ41"/>
      <c r="AK41"/>
      <c r="AL41"/>
      <c r="AM41"/>
      <c r="AN41"/>
      <c r="AO41"/>
      <c r="AP41"/>
      <c r="AQ41">
        <v>4.9766399999999997</v>
      </c>
      <c r="AR41"/>
      <c r="AS41"/>
      <c r="AT41">
        <v>10.25352</v>
      </c>
      <c r="AW41" s="4">
        <f t="shared" si="13"/>
        <v>4.9766399999999997</v>
      </c>
      <c r="AX41" s="4">
        <f t="shared" si="14"/>
        <v>10.25352</v>
      </c>
    </row>
    <row r="42" spans="1:50" x14ac:dyDescent="0.25">
      <c r="A42" s="5" t="s">
        <v>40</v>
      </c>
      <c r="B42">
        <v>8.3000000000000004E-2</v>
      </c>
      <c r="I42">
        <v>5.3999999999999999E-2</v>
      </c>
      <c r="K42">
        <v>3.7999999999999999E-2</v>
      </c>
      <c r="N42">
        <v>3.7999999999999999E-2</v>
      </c>
      <c r="Q42" s="3">
        <f t="shared" si="12"/>
        <v>38</v>
      </c>
      <c r="R42" s="3">
        <f t="shared" si="9"/>
        <v>83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10"/>
        <v>810</v>
      </c>
      <c r="AH42" s="3">
        <f t="shared" si="11"/>
        <v>2023.0000000000002</v>
      </c>
      <c r="AI42">
        <v>1.44668</v>
      </c>
      <c r="AJ42"/>
      <c r="AK42"/>
      <c r="AL42"/>
      <c r="AM42"/>
      <c r="AN42"/>
      <c r="AO42">
        <v>4.3850699999999998</v>
      </c>
      <c r="AP42"/>
      <c r="AQ42">
        <v>6.0631199999999996</v>
      </c>
      <c r="AR42"/>
      <c r="AS42"/>
      <c r="AT42">
        <v>9.1213099999999994</v>
      </c>
      <c r="AW42" s="4">
        <f t="shared" si="13"/>
        <v>1.44668</v>
      </c>
      <c r="AX42" s="4">
        <f t="shared" si="14"/>
        <v>9.1213099999999994</v>
      </c>
    </row>
    <row r="43" spans="1:50" x14ac:dyDescent="0.25">
      <c r="A43" s="5" t="s">
        <v>31</v>
      </c>
      <c r="B43">
        <v>3.5999999999999997E-2</v>
      </c>
      <c r="I43">
        <v>3.4000000000000002E-2</v>
      </c>
      <c r="K43">
        <v>6.4000000000000001E-2</v>
      </c>
      <c r="N43">
        <v>6.7000000000000004E-2</v>
      </c>
      <c r="Q43" s="3">
        <f t="shared" si="12"/>
        <v>34</v>
      </c>
      <c r="R43" s="3">
        <f t="shared" si="9"/>
        <v>67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10"/>
        <v>328</v>
      </c>
      <c r="AH43" s="3">
        <f t="shared" si="11"/>
        <v>8506</v>
      </c>
      <c r="AI43">
        <v>15.160640000000001</v>
      </c>
      <c r="AJ43"/>
      <c r="AK43"/>
      <c r="AL43"/>
      <c r="AM43"/>
      <c r="AN43"/>
      <c r="AO43"/>
      <c r="AP43"/>
      <c r="AQ43">
        <v>42.949440000000003</v>
      </c>
      <c r="AR43"/>
      <c r="AS43"/>
      <c r="AT43">
        <v>55.884309999999999</v>
      </c>
      <c r="AW43" s="4">
        <f t="shared" si="13"/>
        <v>15.160640000000001</v>
      </c>
      <c r="AX43" s="4">
        <f t="shared" si="14"/>
        <v>55.884309999999999</v>
      </c>
    </row>
    <row r="44" spans="1:50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 s="12"/>
      <c r="I44">
        <v>4.9000000000000002E-2</v>
      </c>
      <c r="J44" s="12"/>
      <c r="K44">
        <v>4.8000000000000001E-2</v>
      </c>
      <c r="L44" s="12"/>
      <c r="M44" s="12"/>
      <c r="N44">
        <v>6.4000000000000001E-2</v>
      </c>
      <c r="O44" s="12"/>
      <c r="P44" s="12"/>
      <c r="Q44" s="13">
        <f t="shared" si="12"/>
        <v>48</v>
      </c>
      <c r="R44" s="13">
        <f t="shared" si="9"/>
        <v>64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10"/>
        <v>48512</v>
      </c>
      <c r="AH44" s="13">
        <f t="shared" si="11"/>
        <v>274149</v>
      </c>
      <c r="AI44">
        <v>15.957140000000001</v>
      </c>
      <c r="AJ44"/>
      <c r="AK44"/>
      <c r="AL44"/>
      <c r="AM44"/>
      <c r="AN44"/>
      <c r="AO44">
        <v>18.217169999999999</v>
      </c>
      <c r="AP44"/>
      <c r="AQ44">
        <v>16.266960000000001</v>
      </c>
      <c r="AR44"/>
      <c r="AS44"/>
      <c r="AT44">
        <v>15.795389999999999</v>
      </c>
      <c r="AU44" s="12"/>
      <c r="AV44" s="12"/>
      <c r="AW44" s="15">
        <f t="shared" si="13"/>
        <v>15.795389999999999</v>
      </c>
      <c r="AX44" s="15">
        <f t="shared" si="14"/>
        <v>18.217169999999999</v>
      </c>
    </row>
    <row r="45" spans="1:50" x14ac:dyDescent="0.25">
      <c r="A45" s="5" t="s">
        <v>57</v>
      </c>
      <c r="B45">
        <v>6.3E-2</v>
      </c>
      <c r="I45">
        <v>6.0999999999999999E-2</v>
      </c>
      <c r="K45">
        <v>3.7999999999999999E-2</v>
      </c>
      <c r="N45">
        <v>6.2E-2</v>
      </c>
      <c r="Q45" s="3">
        <f t="shared" si="12"/>
        <v>38</v>
      </c>
      <c r="R45" s="3">
        <f t="shared" si="9"/>
        <v>63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10"/>
        <v>7211</v>
      </c>
      <c r="AH45" s="3">
        <f t="shared" si="11"/>
        <v>13429</v>
      </c>
      <c r="AI45">
        <v>49.650860000000002</v>
      </c>
      <c r="AJ45"/>
      <c r="AK45"/>
      <c r="AL45"/>
      <c r="AM45"/>
      <c r="AN45"/>
      <c r="AO45">
        <v>101.87685</v>
      </c>
      <c r="AP45"/>
      <c r="AQ45">
        <v>127.2132</v>
      </c>
      <c r="AR45"/>
      <c r="AS45"/>
      <c r="AT45">
        <v>204.53106</v>
      </c>
      <c r="AW45" s="4">
        <f t="shared" si="13"/>
        <v>49.650860000000002</v>
      </c>
      <c r="AX45" s="4">
        <f t="shared" si="14"/>
        <v>204.53106</v>
      </c>
    </row>
    <row r="46" spans="1:50" x14ac:dyDescent="0.25">
      <c r="A46" s="5" t="s">
        <v>42</v>
      </c>
      <c r="B46">
        <v>5.5E-2</v>
      </c>
      <c r="I46">
        <v>2.4E-2</v>
      </c>
      <c r="K46">
        <v>1.4E-2</v>
      </c>
      <c r="N46">
        <v>2.7E-2</v>
      </c>
      <c r="Q46" s="3">
        <f t="shared" si="12"/>
        <v>14</v>
      </c>
      <c r="R46" s="3">
        <f t="shared" si="9"/>
        <v>55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10"/>
        <v>791</v>
      </c>
      <c r="AH46" s="3">
        <f t="shared" si="11"/>
        <v>1236</v>
      </c>
      <c r="AI46">
        <v>0.48261999999999999</v>
      </c>
      <c r="AJ46"/>
      <c r="AK46"/>
      <c r="AL46"/>
      <c r="AM46"/>
      <c r="AN46"/>
      <c r="AO46"/>
      <c r="AP46"/>
      <c r="AQ46">
        <v>2.1869999999999998</v>
      </c>
      <c r="AR46"/>
      <c r="AS46"/>
      <c r="AT46">
        <v>13.487539999999999</v>
      </c>
      <c r="AW46" s="4">
        <f t="shared" si="13"/>
        <v>0.48261999999999999</v>
      </c>
      <c r="AX46" s="4">
        <f t="shared" si="14"/>
        <v>13.487539999999999</v>
      </c>
    </row>
    <row r="47" spans="1:50" x14ac:dyDescent="0.25">
      <c r="A47" s="5" t="s">
        <v>23</v>
      </c>
      <c r="B47">
        <v>2.5999999999999999E-2</v>
      </c>
      <c r="I47">
        <v>4.9000000000000002E-2</v>
      </c>
      <c r="K47">
        <v>3.4000000000000002E-2</v>
      </c>
      <c r="N47">
        <v>0.04</v>
      </c>
      <c r="Q47" s="3">
        <f t="shared" si="12"/>
        <v>34</v>
      </c>
      <c r="R47" s="3">
        <f t="shared" si="9"/>
        <v>49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10"/>
        <v>1681</v>
      </c>
      <c r="AH47" s="3">
        <f t="shared" si="11"/>
        <v>39623</v>
      </c>
      <c r="AI47">
        <v>3.30518</v>
      </c>
      <c r="AJ47"/>
      <c r="AK47"/>
      <c r="AL47"/>
      <c r="AM47"/>
      <c r="AN47"/>
      <c r="AO47">
        <v>22.251259999999998</v>
      </c>
      <c r="AP47"/>
      <c r="AQ47">
        <v>31.418279999999999</v>
      </c>
      <c r="AR47"/>
      <c r="AS47"/>
      <c r="AT47">
        <v>67.471029999999999</v>
      </c>
      <c r="AW47" s="4">
        <f t="shared" si="13"/>
        <v>3.30518</v>
      </c>
      <c r="AX47" s="4">
        <f t="shared" si="14"/>
        <v>67.471029999999999</v>
      </c>
    </row>
    <row r="48" spans="1:50" x14ac:dyDescent="0.25">
      <c r="A48" s="5" t="s">
        <v>58</v>
      </c>
      <c r="B48">
        <v>3.4000000000000002E-2</v>
      </c>
      <c r="I48">
        <v>4.7E-2</v>
      </c>
      <c r="K48">
        <v>4.3999999999999997E-2</v>
      </c>
      <c r="N48">
        <v>3.9E-2</v>
      </c>
      <c r="Q48" s="3">
        <f t="shared" si="12"/>
        <v>39</v>
      </c>
      <c r="R48" s="3">
        <f t="shared" si="9"/>
        <v>47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10"/>
        <v>415</v>
      </c>
      <c r="AH48" s="3">
        <f t="shared" si="11"/>
        <v>1946</v>
      </c>
      <c r="AI48">
        <v>2.0225200000000001</v>
      </c>
      <c r="AJ48"/>
      <c r="AK48"/>
      <c r="AL48"/>
      <c r="AM48"/>
      <c r="AN48"/>
      <c r="AO48"/>
      <c r="AP48"/>
      <c r="AQ48">
        <v>12.47724</v>
      </c>
      <c r="AR48"/>
      <c r="AS48"/>
      <c r="AT48">
        <v>21.896799999999999</v>
      </c>
      <c r="AW48" s="4">
        <f t="shared" si="13"/>
        <v>2.0225200000000001</v>
      </c>
      <c r="AX48" s="4">
        <f t="shared" si="14"/>
        <v>21.896799999999999</v>
      </c>
    </row>
    <row r="49" spans="1:50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 s="12"/>
      <c r="I49">
        <v>2.8000000000000001E-2</v>
      </c>
      <c r="J49" s="12"/>
      <c r="K49">
        <v>1.7999999999999999E-2</v>
      </c>
      <c r="L49" s="12"/>
      <c r="M49" s="12"/>
      <c r="N49">
        <v>1.0999999999999999E-2</v>
      </c>
      <c r="O49" s="12"/>
      <c r="P49" s="12"/>
      <c r="Q49" s="13">
        <f t="shared" si="12"/>
        <v>11</v>
      </c>
      <c r="R49" s="13">
        <f t="shared" si="9"/>
        <v>31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10"/>
        <v>438</v>
      </c>
      <c r="AH49" s="13">
        <f t="shared" si="11"/>
        <v>879</v>
      </c>
      <c r="AI49"/>
      <c r="AJ49"/>
      <c r="AK49"/>
      <c r="AL49"/>
      <c r="AM49"/>
      <c r="AN49"/>
      <c r="AO49">
        <v>1.5216400000000001</v>
      </c>
      <c r="AP49"/>
      <c r="AQ49">
        <v>2.0682</v>
      </c>
      <c r="AR49"/>
      <c r="AS49"/>
      <c r="AT49"/>
      <c r="AU49" s="12"/>
      <c r="AV49" s="12"/>
      <c r="AW49" s="15">
        <f t="shared" si="13"/>
        <v>1.5216400000000001</v>
      </c>
      <c r="AX49" s="15">
        <f t="shared" si="14"/>
        <v>2.0682</v>
      </c>
    </row>
    <row r="50" spans="1:50" x14ac:dyDescent="0.25">
      <c r="A50" s="5" t="s">
        <v>37</v>
      </c>
      <c r="B50">
        <v>3.1E-2</v>
      </c>
      <c r="I50">
        <v>8.0000000000000002E-3</v>
      </c>
      <c r="K50">
        <v>2.9000000000000001E-2</v>
      </c>
      <c r="N50">
        <v>2.9000000000000001E-2</v>
      </c>
      <c r="Q50" s="3">
        <f t="shared" si="12"/>
        <v>8</v>
      </c>
      <c r="R50" s="3">
        <f t="shared" si="9"/>
        <v>31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10"/>
        <v>546</v>
      </c>
      <c r="AH50" s="3">
        <f t="shared" si="11"/>
        <v>9476</v>
      </c>
      <c r="AI50"/>
      <c r="AJ50"/>
      <c r="AK50"/>
      <c r="AL50"/>
      <c r="AM50"/>
      <c r="AN50"/>
      <c r="AO50">
        <v>6.54</v>
      </c>
      <c r="AP50"/>
      <c r="AQ50">
        <v>17.691479999999999</v>
      </c>
      <c r="AR50"/>
      <c r="AS50"/>
      <c r="AT50">
        <v>29.82227</v>
      </c>
      <c r="AW50" s="4">
        <f t="shared" si="13"/>
        <v>6.54</v>
      </c>
      <c r="AX50" s="4">
        <f t="shared" si="14"/>
        <v>29.82227</v>
      </c>
    </row>
    <row r="51" spans="1:50" x14ac:dyDescent="0.25">
      <c r="A51" s="5" t="s">
        <v>45</v>
      </c>
      <c r="B51">
        <v>2.8000000000000001E-2</v>
      </c>
      <c r="I51">
        <v>2.4E-2</v>
      </c>
      <c r="K51">
        <v>2.5000000000000001E-2</v>
      </c>
      <c r="N51">
        <v>0.02</v>
      </c>
      <c r="Q51" s="3">
        <f t="shared" si="12"/>
        <v>20</v>
      </c>
      <c r="R51" s="3">
        <f t="shared" si="9"/>
        <v>28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10"/>
        <v>32</v>
      </c>
      <c r="AH51" s="3">
        <f t="shared" si="11"/>
        <v>83</v>
      </c>
      <c r="AI51">
        <v>1.31806</v>
      </c>
      <c r="AJ51"/>
      <c r="AK51"/>
      <c r="AL51"/>
      <c r="AM51"/>
      <c r="AN51"/>
      <c r="AO51">
        <v>0.98318000000000005</v>
      </c>
      <c r="AP51"/>
      <c r="AQ51">
        <v>2.4569999999999999</v>
      </c>
      <c r="AR51"/>
      <c r="AS51"/>
      <c r="AT51">
        <v>2.20079</v>
      </c>
      <c r="AW51" s="4">
        <f t="shared" si="13"/>
        <v>0.98318000000000005</v>
      </c>
      <c r="AX51" s="4">
        <f t="shared" si="14"/>
        <v>2.4569999999999999</v>
      </c>
    </row>
    <row r="52" spans="1:50" x14ac:dyDescent="0.25">
      <c r="A52" s="5" t="s">
        <v>54</v>
      </c>
      <c r="B52">
        <v>2.3E-2</v>
      </c>
      <c r="I52">
        <v>2.3E-2</v>
      </c>
      <c r="K52">
        <v>2.1000000000000001E-2</v>
      </c>
      <c r="N52">
        <v>0.01</v>
      </c>
      <c r="Q52" s="3">
        <f t="shared" si="12"/>
        <v>10</v>
      </c>
      <c r="R52" s="3">
        <f t="shared" si="9"/>
        <v>23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10"/>
        <v>871</v>
      </c>
      <c r="AH52" s="3">
        <f t="shared" si="11"/>
        <v>2196</v>
      </c>
      <c r="AI52">
        <v>2.4555799999999999</v>
      </c>
      <c r="AJ52"/>
      <c r="AK52"/>
      <c r="AL52"/>
      <c r="AM52"/>
      <c r="AN52"/>
      <c r="AO52">
        <v>6.0178900000000004</v>
      </c>
      <c r="AP52"/>
      <c r="AQ52">
        <v>12.009600000000001</v>
      </c>
      <c r="AR52"/>
      <c r="AS52"/>
      <c r="AT52">
        <v>14.476330000000001</v>
      </c>
      <c r="AW52" s="4">
        <f t="shared" si="13"/>
        <v>2.4555799999999999</v>
      </c>
      <c r="AX52" s="4">
        <f t="shared" si="14"/>
        <v>14.476330000000001</v>
      </c>
    </row>
    <row r="53" spans="1:50" x14ac:dyDescent="0.25">
      <c r="A53" s="5" t="s">
        <v>3</v>
      </c>
      <c r="B53">
        <v>1.6E-2</v>
      </c>
      <c r="I53">
        <v>1.7000000000000001E-2</v>
      </c>
      <c r="K53">
        <v>8.0000000000000002E-3</v>
      </c>
      <c r="N53">
        <v>8.0000000000000002E-3</v>
      </c>
      <c r="Q53" s="3">
        <f t="shared" si="12"/>
        <v>8</v>
      </c>
      <c r="R53" s="3">
        <f t="shared" si="9"/>
        <v>17</v>
      </c>
      <c r="S53">
        <v>0.17899999999999999</v>
      </c>
      <c r="T53"/>
      <c r="U53"/>
      <c r="V53"/>
      <c r="W53"/>
      <c r="X53"/>
      <c r="Y53">
        <v>0.152</v>
      </c>
      <c r="Z53"/>
      <c r="AA53"/>
      <c r="AB53"/>
      <c r="AC53"/>
      <c r="AD53"/>
      <c r="AG53" s="3">
        <f t="shared" si="10"/>
        <v>152</v>
      </c>
      <c r="AH53" s="3">
        <f t="shared" si="11"/>
        <v>179</v>
      </c>
      <c r="AI53">
        <v>0.55696000000000001</v>
      </c>
      <c r="AJ53"/>
      <c r="AK53"/>
      <c r="AL53"/>
      <c r="AM53"/>
      <c r="AN53"/>
      <c r="AO53">
        <v>1.01261</v>
      </c>
      <c r="AP53"/>
      <c r="AQ53"/>
      <c r="AR53"/>
      <c r="AS53"/>
      <c r="AT53"/>
      <c r="AW53" s="4">
        <f t="shared" si="13"/>
        <v>0.55696000000000001</v>
      </c>
      <c r="AX53" s="4">
        <f t="shared" si="14"/>
        <v>1.01261</v>
      </c>
    </row>
    <row r="54" spans="1:50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 s="7"/>
      <c r="I54">
        <v>0.01</v>
      </c>
      <c r="J54" s="7"/>
      <c r="K54">
        <v>2E-3</v>
      </c>
      <c r="L54" s="7"/>
      <c r="M54" s="7"/>
      <c r="N54">
        <v>1.2E-2</v>
      </c>
      <c r="O54" s="7"/>
      <c r="P54" s="7"/>
      <c r="Q54" s="16">
        <f t="shared" si="12"/>
        <v>2</v>
      </c>
      <c r="R54" s="16">
        <f t="shared" si="9"/>
        <v>12</v>
      </c>
      <c r="S54">
        <v>0.105</v>
      </c>
      <c r="T54"/>
      <c r="U54"/>
      <c r="V54"/>
      <c r="W54"/>
      <c r="X54"/>
      <c r="Y54">
        <v>0.104</v>
      </c>
      <c r="Z54"/>
      <c r="AA54"/>
      <c r="AB54"/>
      <c r="AC54"/>
      <c r="AD54">
        <v>0.215</v>
      </c>
      <c r="AE54" s="8"/>
      <c r="AF54" s="7"/>
      <c r="AG54" s="16">
        <f t="shared" si="10"/>
        <v>104</v>
      </c>
      <c r="AH54" s="16">
        <f t="shared" si="11"/>
        <v>215</v>
      </c>
      <c r="AI54"/>
      <c r="AJ54"/>
      <c r="AK54"/>
      <c r="AL54"/>
      <c r="AM54"/>
      <c r="AN54"/>
      <c r="AO54">
        <v>0.27577000000000002</v>
      </c>
      <c r="AP54"/>
      <c r="AQ54"/>
      <c r="AR54"/>
      <c r="AS54"/>
      <c r="AT54">
        <v>13.69964</v>
      </c>
      <c r="AU54" s="7"/>
      <c r="AV54" s="7"/>
      <c r="AW54" s="17">
        <f t="shared" si="13"/>
        <v>0.27577000000000002</v>
      </c>
      <c r="AX54" s="17">
        <f t="shared" si="14"/>
        <v>13.69964</v>
      </c>
    </row>
  </sheetData>
  <sortState xmlns:xlrd2="http://schemas.microsoft.com/office/spreadsheetml/2017/richdata2" ref="A5:AX54">
    <sortCondition descending="1" ref="R5:R54"/>
  </sortState>
  <mergeCells count="3">
    <mergeCell ref="P2:R2"/>
    <mergeCell ref="AF2:AH2"/>
    <mergeCell ref="AV2:AX2"/>
  </mergeCells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all_sparklines!AI4:AT4</xm:f>
              <xm:sqref>AV4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all_sparklines!B5:N5</xm:f>
              <xm:sqref>P5</xm:sqref>
            </x14:sparkline>
            <x14:sparkline>
              <xm:f>all_sparklines!B6:N6</xm:f>
              <xm:sqref>P6</xm:sqref>
            </x14:sparkline>
            <x14:sparkline>
              <xm:f>all_sparklines!B7:N7</xm:f>
              <xm:sqref>P7</xm:sqref>
            </x14:sparkline>
            <x14:sparkline>
              <xm:f>all_sparklines!B8:N8</xm:f>
              <xm:sqref>P8</xm:sqref>
            </x14:sparkline>
            <x14:sparkline>
              <xm:f>all_sparklines!B9:N9</xm:f>
              <xm:sqref>P9</xm:sqref>
            </x14:sparkline>
            <x14:sparkline>
              <xm:f>all_sparklines!B10:N10</xm:f>
              <xm:sqref>P10</xm:sqref>
            </x14:sparkline>
            <x14:sparkline>
              <xm:f>all_sparklines!B11:N11</xm:f>
              <xm:sqref>P11</xm:sqref>
            </x14:sparkline>
            <x14:sparkline>
              <xm:f>all_sparklines!B12:N12</xm:f>
              <xm:sqref>P12</xm:sqref>
            </x14:sparkline>
            <x14:sparkline>
              <xm:f>all_sparklines!B13:N13</xm:f>
              <xm:sqref>P13</xm:sqref>
            </x14:sparkline>
            <x14:sparkline>
              <xm:f>all_sparklines!B14:N14</xm:f>
              <xm:sqref>P14</xm:sqref>
            </x14:sparkline>
            <x14:sparkline>
              <xm:f>all_sparklines!B15:N15</xm:f>
              <xm:sqref>P15</xm:sqref>
            </x14:sparkline>
            <x14:sparkline>
              <xm:f>all_sparklines!B16:N16</xm:f>
              <xm:sqref>P16</xm:sqref>
            </x14:sparkline>
            <x14:sparkline>
              <xm:f>all_sparklines!B17:N17</xm:f>
              <xm:sqref>P17</xm:sqref>
            </x14:sparkline>
            <x14:sparkline>
              <xm:f>all_sparklines!B18:N18</xm:f>
              <xm:sqref>P18</xm:sqref>
            </x14:sparkline>
            <x14:sparkline>
              <xm:f>all_sparklines!B19:N19</xm:f>
              <xm:sqref>P19</xm:sqref>
            </x14:sparkline>
            <x14:sparkline>
              <xm:f>all_sparklines!B20:N20</xm:f>
              <xm:sqref>P20</xm:sqref>
            </x14:sparkline>
            <x14:sparkline>
              <xm:f>all_sparklines!B21:N21</xm:f>
              <xm:sqref>P21</xm:sqref>
            </x14:sparkline>
            <x14:sparkline>
              <xm:f>all_sparklines!B22:N22</xm:f>
              <xm:sqref>P22</xm:sqref>
            </x14:sparkline>
            <x14:sparkline>
              <xm:f>all_sparklines!B23:N23</xm:f>
              <xm:sqref>P23</xm:sqref>
            </x14:sparkline>
            <x14:sparkline>
              <xm:f>all_sparklines!B24:N24</xm:f>
              <xm:sqref>P24</xm:sqref>
            </x14:sparkline>
            <x14:sparkline>
              <xm:f>all_sparklines!B25:N25</xm:f>
              <xm:sqref>P25</xm:sqref>
            </x14:sparkline>
            <x14:sparkline>
              <xm:f>all_sparklines!B26:N26</xm:f>
              <xm:sqref>P26</xm:sqref>
            </x14:sparkline>
            <x14:sparkline>
              <xm:f>all_sparklines!B27:N27</xm:f>
              <xm:sqref>P27</xm:sqref>
            </x14:sparkline>
            <x14:sparkline>
              <xm:f>all_sparklines!B28:N28</xm:f>
              <xm:sqref>P28</xm:sqref>
            </x14:sparkline>
            <x14:sparkline>
              <xm:f>all_sparklines!B29:N29</xm:f>
              <xm:sqref>P29</xm:sqref>
            </x14:sparkline>
            <x14:sparkline>
              <xm:f>all_sparklines!B30:N30</xm:f>
              <xm:sqref>P30</xm:sqref>
            </x14:sparkline>
            <x14:sparkline>
              <xm:f>all_sparklines!B31:N31</xm:f>
              <xm:sqref>P31</xm:sqref>
            </x14:sparkline>
            <x14:sparkline>
              <xm:f>all_sparklines!B32:N32</xm:f>
              <xm:sqref>P32</xm:sqref>
            </x14:sparkline>
            <x14:sparkline>
              <xm:f>all_sparklines!B33:N33</xm:f>
              <xm:sqref>P33</xm:sqref>
            </x14:sparkline>
            <x14:sparkline>
              <xm:f>all_sparklines!B34:N34</xm:f>
              <xm:sqref>P34</xm:sqref>
            </x14:sparkline>
            <x14:sparkline>
              <xm:f>all_sparklines!B35:N35</xm:f>
              <xm:sqref>P35</xm:sqref>
            </x14:sparkline>
            <x14:sparkline>
              <xm:f>all_sparklines!B36:N36</xm:f>
              <xm:sqref>P36</xm:sqref>
            </x14:sparkline>
            <x14:sparkline>
              <xm:f>all_sparklines!B37:N37</xm:f>
              <xm:sqref>P37</xm:sqref>
            </x14:sparkline>
            <x14:sparkline>
              <xm:f>all_sparklines!B38:N38</xm:f>
              <xm:sqref>P38</xm:sqref>
            </x14:sparkline>
            <x14:sparkline>
              <xm:f>all_sparklines!B39:N39</xm:f>
              <xm:sqref>P39</xm:sqref>
            </x14:sparkline>
            <x14:sparkline>
              <xm:f>all_sparklines!B40:N40</xm:f>
              <xm:sqref>P40</xm:sqref>
            </x14:sparkline>
            <x14:sparkline>
              <xm:f>all_sparklines!B41:N41</xm:f>
              <xm:sqref>P41</xm:sqref>
            </x14:sparkline>
            <x14:sparkline>
              <xm:f>all_sparklines!B42:N42</xm:f>
              <xm:sqref>P42</xm:sqref>
            </x14:sparkline>
            <x14:sparkline>
              <xm:f>all_sparklines!B43:N43</xm:f>
              <xm:sqref>P43</xm:sqref>
            </x14:sparkline>
            <x14:sparkline>
              <xm:f>all_sparklines!B44:N44</xm:f>
              <xm:sqref>P44</xm:sqref>
            </x14:sparkline>
            <x14:sparkline>
              <xm:f>all_sparklines!B45:N45</xm:f>
              <xm:sqref>P45</xm:sqref>
            </x14:sparkline>
            <x14:sparkline>
              <xm:f>all_sparklines!B46:N46</xm:f>
              <xm:sqref>P46</xm:sqref>
            </x14:sparkline>
            <x14:sparkline>
              <xm:f>all_sparklines!B47:N47</xm:f>
              <xm:sqref>P47</xm:sqref>
            </x14:sparkline>
            <x14:sparkline>
              <xm:f>all_sparklines!B48:N48</xm:f>
              <xm:sqref>P48</xm:sqref>
            </x14:sparkline>
            <x14:sparkline>
              <xm:f>all_sparklines!B49:N49</xm:f>
              <xm:sqref>P49</xm:sqref>
            </x14:sparkline>
            <x14:sparkline>
              <xm:f>all_sparklines!B50:N50</xm:f>
              <xm:sqref>P50</xm:sqref>
            </x14:sparkline>
            <x14:sparkline>
              <xm:f>all_sparklines!B51:N51</xm:f>
              <xm:sqref>P51</xm:sqref>
            </x14:sparkline>
            <x14:sparkline>
              <xm:f>all_sparklines!B52:N52</xm:f>
              <xm:sqref>P52</xm:sqref>
            </x14:sparkline>
            <x14:sparkline>
              <xm:f>all_sparklines!B53:N53</xm:f>
              <xm:sqref>P53</xm:sqref>
            </x14:sparkline>
            <x14:sparkline>
              <xm:f>all_sparklines!B54:N54</xm:f>
              <xm:sqref>P54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all_sparklines!S4:AD4</xm:f>
              <xm:sqref>AF4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all_sparklines!B4:N4</xm:f>
              <xm:sqref>P4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all_sparklines!S5:AD5</xm:f>
              <xm:sqref>AF5</xm:sqref>
            </x14:sparkline>
            <x14:sparkline>
              <xm:f>all_sparklines!S6:AD6</xm:f>
              <xm:sqref>AF6</xm:sqref>
            </x14:sparkline>
            <x14:sparkline>
              <xm:f>all_sparklines!S7:AD7</xm:f>
              <xm:sqref>AF7</xm:sqref>
            </x14:sparkline>
            <x14:sparkline>
              <xm:f>all_sparklines!S8:AD8</xm:f>
              <xm:sqref>AF8</xm:sqref>
            </x14:sparkline>
            <x14:sparkline>
              <xm:f>all_sparklines!S9:AD9</xm:f>
              <xm:sqref>AF9</xm:sqref>
            </x14:sparkline>
            <x14:sparkline>
              <xm:f>all_sparklines!S10:AD10</xm:f>
              <xm:sqref>AF10</xm:sqref>
            </x14:sparkline>
            <x14:sparkline>
              <xm:f>all_sparklines!S11:AD11</xm:f>
              <xm:sqref>AF11</xm:sqref>
            </x14:sparkline>
            <x14:sparkline>
              <xm:f>all_sparklines!S12:AD12</xm:f>
              <xm:sqref>AF12</xm:sqref>
            </x14:sparkline>
            <x14:sparkline>
              <xm:f>all_sparklines!S13:AD13</xm:f>
              <xm:sqref>AF13</xm:sqref>
            </x14:sparkline>
            <x14:sparkline>
              <xm:f>all_sparklines!S14:AD14</xm:f>
              <xm:sqref>AF14</xm:sqref>
            </x14:sparkline>
            <x14:sparkline>
              <xm:f>all_sparklines!S15:AD15</xm:f>
              <xm:sqref>AF15</xm:sqref>
            </x14:sparkline>
            <x14:sparkline>
              <xm:f>all_sparklines!S16:AD16</xm:f>
              <xm:sqref>AF16</xm:sqref>
            </x14:sparkline>
            <x14:sparkline>
              <xm:f>all_sparklines!S17:AD17</xm:f>
              <xm:sqref>AF17</xm:sqref>
            </x14:sparkline>
            <x14:sparkline>
              <xm:f>all_sparklines!S18:AD18</xm:f>
              <xm:sqref>AF18</xm:sqref>
            </x14:sparkline>
            <x14:sparkline>
              <xm:f>all_sparklines!S19:AD19</xm:f>
              <xm:sqref>AF19</xm:sqref>
            </x14:sparkline>
            <x14:sparkline>
              <xm:f>all_sparklines!S20:AD20</xm:f>
              <xm:sqref>AF20</xm:sqref>
            </x14:sparkline>
            <x14:sparkline>
              <xm:f>all_sparklines!S21:AD21</xm:f>
              <xm:sqref>AF21</xm:sqref>
            </x14:sparkline>
            <x14:sparkline>
              <xm:f>all_sparklines!S22:AD22</xm:f>
              <xm:sqref>AF22</xm:sqref>
            </x14:sparkline>
            <x14:sparkline>
              <xm:f>all_sparklines!S23:AD23</xm:f>
              <xm:sqref>AF23</xm:sqref>
            </x14:sparkline>
            <x14:sparkline>
              <xm:f>all_sparklines!S24:AD24</xm:f>
              <xm:sqref>AF24</xm:sqref>
            </x14:sparkline>
            <x14:sparkline>
              <xm:f>all_sparklines!S25:AD25</xm:f>
              <xm:sqref>AF25</xm:sqref>
            </x14:sparkline>
            <x14:sparkline>
              <xm:f>all_sparklines!S26:AD26</xm:f>
              <xm:sqref>AF26</xm:sqref>
            </x14:sparkline>
            <x14:sparkline>
              <xm:f>all_sparklines!S27:AD27</xm:f>
              <xm:sqref>AF27</xm:sqref>
            </x14:sparkline>
            <x14:sparkline>
              <xm:f>all_sparklines!S28:AD28</xm:f>
              <xm:sqref>AF28</xm:sqref>
            </x14:sparkline>
            <x14:sparkline>
              <xm:f>all_sparklines!S29:AD29</xm:f>
              <xm:sqref>AF29</xm:sqref>
            </x14:sparkline>
            <x14:sparkline>
              <xm:f>all_sparklines!S30:AD30</xm:f>
              <xm:sqref>AF30</xm:sqref>
            </x14:sparkline>
            <x14:sparkline>
              <xm:f>all_sparklines!S31:AD31</xm:f>
              <xm:sqref>AF31</xm:sqref>
            </x14:sparkline>
            <x14:sparkline>
              <xm:f>all_sparklines!S32:AD32</xm:f>
              <xm:sqref>AF32</xm:sqref>
            </x14:sparkline>
            <x14:sparkline>
              <xm:f>all_sparklines!S33:AD33</xm:f>
              <xm:sqref>AF33</xm:sqref>
            </x14:sparkline>
            <x14:sparkline>
              <xm:f>all_sparklines!S34:AD34</xm:f>
              <xm:sqref>AF34</xm:sqref>
            </x14:sparkline>
            <x14:sparkline>
              <xm:f>all_sparklines!S35:AD35</xm:f>
              <xm:sqref>AF35</xm:sqref>
            </x14:sparkline>
            <x14:sparkline>
              <xm:f>all_sparklines!S36:AD36</xm:f>
              <xm:sqref>AF36</xm:sqref>
            </x14:sparkline>
            <x14:sparkline>
              <xm:f>all_sparklines!S37:AD37</xm:f>
              <xm:sqref>AF37</xm:sqref>
            </x14:sparkline>
            <x14:sparkline>
              <xm:f>all_sparklines!S38:AD38</xm:f>
              <xm:sqref>AF38</xm:sqref>
            </x14:sparkline>
            <x14:sparkline>
              <xm:f>all_sparklines!S39:AD39</xm:f>
              <xm:sqref>AF39</xm:sqref>
            </x14:sparkline>
            <x14:sparkline>
              <xm:f>all_sparklines!S40:AD40</xm:f>
              <xm:sqref>AF40</xm:sqref>
            </x14:sparkline>
            <x14:sparkline>
              <xm:f>all_sparklines!S41:AD41</xm:f>
              <xm:sqref>AF41</xm:sqref>
            </x14:sparkline>
            <x14:sparkline>
              <xm:f>all_sparklines!S42:AD42</xm:f>
              <xm:sqref>AF42</xm:sqref>
            </x14:sparkline>
            <x14:sparkline>
              <xm:f>all_sparklines!S43:AD43</xm:f>
              <xm:sqref>AF43</xm:sqref>
            </x14:sparkline>
            <x14:sparkline>
              <xm:f>all_sparklines!S44:AD44</xm:f>
              <xm:sqref>AF44</xm:sqref>
            </x14:sparkline>
            <x14:sparkline>
              <xm:f>all_sparklines!S45:AD45</xm:f>
              <xm:sqref>AF45</xm:sqref>
            </x14:sparkline>
            <x14:sparkline>
              <xm:f>all_sparklines!S46:AD46</xm:f>
              <xm:sqref>AF46</xm:sqref>
            </x14:sparkline>
            <x14:sparkline>
              <xm:f>all_sparklines!S47:AD47</xm:f>
              <xm:sqref>AF47</xm:sqref>
            </x14:sparkline>
            <x14:sparkline>
              <xm:f>all_sparklines!S48:AD48</xm:f>
              <xm:sqref>AF48</xm:sqref>
            </x14:sparkline>
            <x14:sparkline>
              <xm:f>all_sparklines!S49:AD49</xm:f>
              <xm:sqref>AF49</xm:sqref>
            </x14:sparkline>
            <x14:sparkline>
              <xm:f>all_sparklines!S50:AD50</xm:f>
              <xm:sqref>AF50</xm:sqref>
            </x14:sparkline>
            <x14:sparkline>
              <xm:f>all_sparklines!S51:AD51</xm:f>
              <xm:sqref>AF51</xm:sqref>
            </x14:sparkline>
            <x14:sparkline>
              <xm:f>all_sparklines!S52:AD52</xm:f>
              <xm:sqref>AF52</xm:sqref>
            </x14:sparkline>
            <x14:sparkline>
              <xm:f>all_sparklines!S53:AD53</xm:f>
              <xm:sqref>AF53</xm:sqref>
            </x14:sparkline>
            <x14:sparkline>
              <xm:f>all_sparklines!S54:AD54</xm:f>
              <xm:sqref>AF54</xm:sqref>
            </x14:sparkline>
          </x14:sparklines>
        </x14:sparklineGroup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all_sparklines!AI5:AT5</xm:f>
              <xm:sqref>AV5</xm:sqref>
            </x14:sparkline>
            <x14:sparkline>
              <xm:f>all_sparklines!AI6:AT6</xm:f>
              <xm:sqref>AV6</xm:sqref>
            </x14:sparkline>
            <x14:sparkline>
              <xm:f>all_sparklines!AI7:AT7</xm:f>
              <xm:sqref>AV7</xm:sqref>
            </x14:sparkline>
            <x14:sparkline>
              <xm:f>all_sparklines!AI8:AT8</xm:f>
              <xm:sqref>AV8</xm:sqref>
            </x14:sparkline>
            <x14:sparkline>
              <xm:f>all_sparklines!AI9:AT9</xm:f>
              <xm:sqref>AV9</xm:sqref>
            </x14:sparkline>
            <x14:sparkline>
              <xm:f>all_sparklines!AI10:AT10</xm:f>
              <xm:sqref>AV10</xm:sqref>
            </x14:sparkline>
            <x14:sparkline>
              <xm:f>all_sparklines!AI11:AT11</xm:f>
              <xm:sqref>AV11</xm:sqref>
            </x14:sparkline>
            <x14:sparkline>
              <xm:f>all_sparklines!AI12:AT12</xm:f>
              <xm:sqref>AV12</xm:sqref>
            </x14:sparkline>
            <x14:sparkline>
              <xm:f>all_sparklines!AI13:AT13</xm:f>
              <xm:sqref>AV13</xm:sqref>
            </x14:sparkline>
            <x14:sparkline>
              <xm:f>all_sparklines!AI14:AT14</xm:f>
              <xm:sqref>AV14</xm:sqref>
            </x14:sparkline>
            <x14:sparkline>
              <xm:f>all_sparklines!AI15:AT15</xm:f>
              <xm:sqref>AV15</xm:sqref>
            </x14:sparkline>
            <x14:sparkline>
              <xm:f>all_sparklines!AI16:AT16</xm:f>
              <xm:sqref>AV16</xm:sqref>
            </x14:sparkline>
            <x14:sparkline>
              <xm:f>all_sparklines!AI17:AT17</xm:f>
              <xm:sqref>AV17</xm:sqref>
            </x14:sparkline>
            <x14:sparkline>
              <xm:f>all_sparklines!AI18:AT18</xm:f>
              <xm:sqref>AV18</xm:sqref>
            </x14:sparkline>
            <x14:sparkline>
              <xm:f>all_sparklines!AI19:AT19</xm:f>
              <xm:sqref>AV19</xm:sqref>
            </x14:sparkline>
            <x14:sparkline>
              <xm:f>all_sparklines!AI20:AT20</xm:f>
              <xm:sqref>AV20</xm:sqref>
            </x14:sparkline>
            <x14:sparkline>
              <xm:f>all_sparklines!AI21:AT21</xm:f>
              <xm:sqref>AV21</xm:sqref>
            </x14:sparkline>
            <x14:sparkline>
              <xm:f>all_sparklines!AI22:AT22</xm:f>
              <xm:sqref>AV22</xm:sqref>
            </x14:sparkline>
            <x14:sparkline>
              <xm:f>all_sparklines!AI23:AT23</xm:f>
              <xm:sqref>AV23</xm:sqref>
            </x14:sparkline>
            <x14:sparkline>
              <xm:f>all_sparklines!AI24:AT24</xm:f>
              <xm:sqref>AV24</xm:sqref>
            </x14:sparkline>
            <x14:sparkline>
              <xm:f>all_sparklines!AI25:AT25</xm:f>
              <xm:sqref>AV25</xm:sqref>
            </x14:sparkline>
            <x14:sparkline>
              <xm:f>all_sparklines!AI26:AT26</xm:f>
              <xm:sqref>AV26</xm:sqref>
            </x14:sparkline>
            <x14:sparkline>
              <xm:f>all_sparklines!AI27:AT27</xm:f>
              <xm:sqref>AV27</xm:sqref>
            </x14:sparkline>
            <x14:sparkline>
              <xm:f>all_sparklines!AI28:AT28</xm:f>
              <xm:sqref>AV28</xm:sqref>
            </x14:sparkline>
            <x14:sparkline>
              <xm:f>all_sparklines!AI29:AT29</xm:f>
              <xm:sqref>AV29</xm:sqref>
            </x14:sparkline>
            <x14:sparkline>
              <xm:f>all_sparklines!AI30:AT30</xm:f>
              <xm:sqref>AV30</xm:sqref>
            </x14:sparkline>
            <x14:sparkline>
              <xm:f>all_sparklines!AI31:AT31</xm:f>
              <xm:sqref>AV31</xm:sqref>
            </x14:sparkline>
            <x14:sparkline>
              <xm:f>all_sparklines!AI32:AT32</xm:f>
              <xm:sqref>AV32</xm:sqref>
            </x14:sparkline>
            <x14:sparkline>
              <xm:f>all_sparklines!AI33:AT33</xm:f>
              <xm:sqref>AV33</xm:sqref>
            </x14:sparkline>
            <x14:sparkline>
              <xm:f>all_sparklines!AI34:AT34</xm:f>
              <xm:sqref>AV34</xm:sqref>
            </x14:sparkline>
            <x14:sparkline>
              <xm:f>all_sparklines!AI35:AT35</xm:f>
              <xm:sqref>AV35</xm:sqref>
            </x14:sparkline>
            <x14:sparkline>
              <xm:f>all_sparklines!AI36:AT36</xm:f>
              <xm:sqref>AV36</xm:sqref>
            </x14:sparkline>
            <x14:sparkline>
              <xm:f>all_sparklines!AI37:AT37</xm:f>
              <xm:sqref>AV37</xm:sqref>
            </x14:sparkline>
            <x14:sparkline>
              <xm:f>all_sparklines!AI38:AT38</xm:f>
              <xm:sqref>AV38</xm:sqref>
            </x14:sparkline>
            <x14:sparkline>
              <xm:f>all_sparklines!AI39:AT39</xm:f>
              <xm:sqref>AV39</xm:sqref>
            </x14:sparkline>
            <x14:sparkline>
              <xm:f>all_sparklines!AI40:AT40</xm:f>
              <xm:sqref>AV40</xm:sqref>
            </x14:sparkline>
            <x14:sparkline>
              <xm:f>all_sparklines!AI41:AT41</xm:f>
              <xm:sqref>AV41</xm:sqref>
            </x14:sparkline>
            <x14:sparkline>
              <xm:f>all_sparklines!AI42:AT42</xm:f>
              <xm:sqref>AV42</xm:sqref>
            </x14:sparkline>
            <x14:sparkline>
              <xm:f>all_sparklines!AI43:AT43</xm:f>
              <xm:sqref>AV43</xm:sqref>
            </x14:sparkline>
            <x14:sparkline>
              <xm:f>all_sparklines!AI44:AT44</xm:f>
              <xm:sqref>AV44</xm:sqref>
            </x14:sparkline>
            <x14:sparkline>
              <xm:f>all_sparklines!AI45:AT45</xm:f>
              <xm:sqref>AV45</xm:sqref>
            </x14:sparkline>
            <x14:sparkline>
              <xm:f>all_sparklines!AI46:AT46</xm:f>
              <xm:sqref>AV46</xm:sqref>
            </x14:sparkline>
            <x14:sparkline>
              <xm:f>all_sparklines!AI47:AT47</xm:f>
              <xm:sqref>AV47</xm:sqref>
            </x14:sparkline>
            <x14:sparkline>
              <xm:f>all_sparklines!AI48:AT48</xm:f>
              <xm:sqref>AV48</xm:sqref>
            </x14:sparkline>
            <x14:sparkline>
              <xm:f>all_sparklines!AI49:AT49</xm:f>
              <xm:sqref>AV49</xm:sqref>
            </x14:sparkline>
            <x14:sparkline>
              <xm:f>all_sparklines!AI50:AT50</xm:f>
              <xm:sqref>AV50</xm:sqref>
            </x14:sparkline>
            <x14:sparkline>
              <xm:f>all_sparklines!AI51:AT51</xm:f>
              <xm:sqref>AV51</xm:sqref>
            </x14:sparkline>
            <x14:sparkline>
              <xm:f>all_sparklines!AI52:AT52</xm:f>
              <xm:sqref>AV52</xm:sqref>
            </x14:sparkline>
            <x14:sparkline>
              <xm:f>all_sparklines!AI53:AT53</xm:f>
              <xm:sqref>AV53</xm:sqref>
            </x14:sparkline>
            <x14:sparkline>
              <xm:f>all_sparklines!AI54:AT54</xm:f>
              <xm:sqref>AV54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C37-DC6A-4F3C-9A26-771CCD781241}">
  <sheetPr>
    <pageSetUpPr fitToPage="1"/>
  </sheetPr>
  <dimension ref="A2:BD54"/>
  <sheetViews>
    <sheetView showGridLines="0" tabSelected="1" topLeftCell="A19" zoomScale="90" zoomScaleNormal="90" workbookViewId="0">
      <selection activeCell="BA34" sqref="BA34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9" width="5.28515625" style="1" hidden="1" customWidth="1"/>
    <col min="10" max="13" width="19.42578125" style="1" hidden="1" customWidth="1"/>
    <col min="14" max="14" width="6.42578125" style="1" customWidth="1"/>
    <col min="15" max="15" width="9.140625" style="1"/>
    <col min="16" max="17" width="10.7109375" style="3" customWidth="1"/>
    <col min="18" max="18" width="10.42578125" style="30" bestFit="1" customWidth="1"/>
    <col min="19" max="20" width="10.42578125" style="30" hidden="1" customWidth="1"/>
    <col min="21" max="32" width="14.42578125" style="2" hidden="1" customWidth="1"/>
    <col min="33" max="33" width="9.140625" style="2"/>
    <col min="34" max="34" width="9.140625" style="1"/>
    <col min="35" max="36" width="10.7109375" style="3" customWidth="1"/>
    <col min="37" max="37" width="10.42578125" style="34" bestFit="1" customWidth="1"/>
    <col min="38" max="38" width="10.42578125" style="34" hidden="1" customWidth="1"/>
    <col min="39" max="50" width="9.140625" style="1" hidden="1" customWidth="1"/>
    <col min="51" max="52" width="9.140625" style="1"/>
    <col min="53" max="54" width="10.7109375" style="4" customWidth="1"/>
    <col min="55" max="55" width="10.42578125" style="34" bestFit="1" customWidth="1"/>
    <col min="56" max="56" width="0" style="1" hidden="1" customWidth="1"/>
    <col min="57" max="16384" width="9.140625" style="1"/>
  </cols>
  <sheetData>
    <row r="2" spans="1:56" x14ac:dyDescent="0.25">
      <c r="O2" s="50" t="s">
        <v>49</v>
      </c>
      <c r="P2" s="50"/>
      <c r="Q2" s="50"/>
      <c r="R2" s="50"/>
      <c r="S2" s="39"/>
      <c r="T2" s="39"/>
      <c r="AH2" s="51" t="s">
        <v>50</v>
      </c>
      <c r="AI2" s="51"/>
      <c r="AJ2" s="51"/>
      <c r="AK2" s="51"/>
      <c r="AL2" s="13"/>
      <c r="AZ2" s="52" t="s">
        <v>48</v>
      </c>
      <c r="BA2" s="52"/>
      <c r="BB2" s="52"/>
      <c r="BC2" s="52"/>
    </row>
    <row r="3" spans="1:56" x14ac:dyDescent="0.25">
      <c r="A3" s="6" t="s">
        <v>51</v>
      </c>
      <c r="B3" s="7">
        <v>2008</v>
      </c>
      <c r="C3" s="7">
        <v>2009</v>
      </c>
      <c r="D3" s="7">
        <v>2010</v>
      </c>
      <c r="E3" s="7">
        <v>2011</v>
      </c>
      <c r="F3" s="7">
        <v>2012</v>
      </c>
      <c r="G3" s="7">
        <v>2013</v>
      </c>
      <c r="H3" s="7">
        <v>2014</v>
      </c>
      <c r="I3" s="7">
        <v>2015</v>
      </c>
      <c r="J3" s="7">
        <v>2016</v>
      </c>
      <c r="K3" s="7">
        <v>2017</v>
      </c>
      <c r="L3" s="7">
        <v>2018</v>
      </c>
      <c r="M3" s="7">
        <v>2019</v>
      </c>
      <c r="N3" s="7"/>
      <c r="O3" s="7"/>
      <c r="P3" s="24" t="s">
        <v>0</v>
      </c>
      <c r="Q3" s="24" t="s">
        <v>1</v>
      </c>
      <c r="R3" s="29" t="s">
        <v>60</v>
      </c>
      <c r="S3" s="40" t="s">
        <v>61</v>
      </c>
      <c r="T3" s="40"/>
      <c r="U3" s="8">
        <v>2008</v>
      </c>
      <c r="V3" s="8">
        <v>2009</v>
      </c>
      <c r="W3" s="8">
        <v>2010</v>
      </c>
      <c r="X3" s="8">
        <v>2011</v>
      </c>
      <c r="Y3" s="8">
        <v>2012</v>
      </c>
      <c r="Z3" s="8">
        <v>2013</v>
      </c>
      <c r="AA3" s="8">
        <v>2014</v>
      </c>
      <c r="AB3" s="8">
        <v>2015</v>
      </c>
      <c r="AC3" s="8">
        <v>2016</v>
      </c>
      <c r="AD3" s="8">
        <v>2017</v>
      </c>
      <c r="AE3" s="8">
        <v>2018</v>
      </c>
      <c r="AF3" s="8">
        <v>2019</v>
      </c>
      <c r="AG3" s="8"/>
      <c r="AH3" s="7"/>
      <c r="AI3" s="24" t="s">
        <v>0</v>
      </c>
      <c r="AJ3" s="24" t="s">
        <v>1</v>
      </c>
      <c r="AK3" s="31" t="s">
        <v>60</v>
      </c>
      <c r="AL3" s="35"/>
      <c r="AM3" s="7">
        <v>2008</v>
      </c>
      <c r="AN3" s="7">
        <v>2009</v>
      </c>
      <c r="AO3" s="7">
        <v>2010</v>
      </c>
      <c r="AP3" s="7">
        <v>2011</v>
      </c>
      <c r="AQ3" s="7">
        <v>2012</v>
      </c>
      <c r="AR3" s="7">
        <v>2013</v>
      </c>
      <c r="AS3" s="7">
        <v>2014</v>
      </c>
      <c r="AT3" s="7">
        <v>2015</v>
      </c>
      <c r="AU3" s="7">
        <v>2016</v>
      </c>
      <c r="AV3" s="7">
        <v>2017</v>
      </c>
      <c r="AW3" s="7">
        <v>2018</v>
      </c>
      <c r="AX3" s="7">
        <v>2019</v>
      </c>
      <c r="AY3" s="7"/>
      <c r="AZ3" s="7"/>
      <c r="BA3" s="25" t="s">
        <v>0</v>
      </c>
      <c r="BB3" s="25" t="s">
        <v>1</v>
      </c>
      <c r="BC3" s="31" t="s">
        <v>60</v>
      </c>
    </row>
    <row r="4" spans="1:56" x14ac:dyDescent="0.25">
      <c r="A4" s="18" t="s">
        <v>52</v>
      </c>
      <c r="B4" s="28">
        <f>SUM(B5:B54)</f>
        <v>10.903000000000002</v>
      </c>
      <c r="C4" s="19"/>
      <c r="D4" s="19"/>
      <c r="E4" s="28">
        <f>SUM(E5:E54)</f>
        <v>8.9779999999999998</v>
      </c>
      <c r="F4" s="19"/>
      <c r="G4" s="19"/>
      <c r="H4" s="28">
        <f>SUM(H5:H54)</f>
        <v>12.594999999999999</v>
      </c>
      <c r="I4" s="28">
        <f>SUM(I5:I54)</f>
        <v>12.778999999999998</v>
      </c>
      <c r="J4" s="28">
        <f>SUM(J5:J54)</f>
        <v>14.184999999999999</v>
      </c>
      <c r="K4" s="19"/>
      <c r="L4" s="19"/>
      <c r="M4" s="28">
        <f>SUM(M5:M54)</f>
        <v>16.475999999999999</v>
      </c>
      <c r="N4" s="19"/>
      <c r="O4" s="20"/>
      <c r="P4" s="21">
        <f>MIN(B4:M4)*1000</f>
        <v>8978</v>
      </c>
      <c r="Q4" s="21">
        <f t="shared" ref="Q4" si="0">MAX(B4:M4)*1000</f>
        <v>16476</v>
      </c>
      <c r="R4" s="41">
        <f>((M4-B4)/B4)/(2019-2008)</f>
        <v>4.6467611082854555E-2</v>
      </c>
      <c r="S4" s="1" t="b">
        <v>1</v>
      </c>
      <c r="T4" s="1"/>
      <c r="U4" s="22">
        <f>SUM(U5:U54)</f>
        <v>1621.5597276167446</v>
      </c>
      <c r="V4" s="22"/>
      <c r="W4" s="22"/>
      <c r="X4" s="19">
        <f>SUM(X5:X54)</f>
        <v>1479.2538346122496</v>
      </c>
      <c r="Y4" s="22"/>
      <c r="Z4" s="22"/>
      <c r="AA4" s="22">
        <f>SUM(AA5:AA54)</f>
        <v>1474.2485777307013</v>
      </c>
      <c r="AB4" s="22">
        <f>SUM(AB5:AB54)</f>
        <v>1765.2359372214878</v>
      </c>
      <c r="AC4" s="22">
        <f>SUM(AC5:AC54)</f>
        <v>1757.340002070262</v>
      </c>
      <c r="AD4" s="22"/>
      <c r="AE4" s="22"/>
      <c r="AF4" s="22">
        <f>SUM(AF5:AF54)</f>
        <v>2027.4516580532511</v>
      </c>
      <c r="AG4" s="22"/>
      <c r="AH4" s="20"/>
      <c r="AI4" s="21">
        <f t="shared" ref="AI4" si="1">MIN(U4:AF4)*1000</f>
        <v>1474248.5777307013</v>
      </c>
      <c r="AJ4" s="21">
        <f t="shared" ref="AJ4" si="2">MAX(U4:AF4)*1000</f>
        <v>2027451.658053251</v>
      </c>
      <c r="AK4" s="42">
        <f t="shared" ref="AK4" si="3">((AF4-U4)/U4)/(2019-2008)</f>
        <v>2.2755416143413199E-2</v>
      </c>
      <c r="AL4" s="1" t="b">
        <v>1</v>
      </c>
      <c r="AM4" s="22">
        <f>SUM(AM5:AM54)</f>
        <v>3865.1354418200008</v>
      </c>
      <c r="AN4" s="19"/>
      <c r="AO4" s="19"/>
      <c r="AP4" s="22">
        <f>SUM(AP5:AP54)</f>
        <v>4154.2937336100003</v>
      </c>
      <c r="AQ4" s="23"/>
      <c r="AR4" s="23"/>
      <c r="AS4" s="22">
        <f>SUM(AS5:AS54)</f>
        <v>5994.7309999999998</v>
      </c>
      <c r="AT4" s="22">
        <f>SUM(AT5:AT54)</f>
        <v>6780.3032999999996</v>
      </c>
      <c r="AU4" s="22">
        <f>SUM(AU5:AU54)</f>
        <v>8235.645730000002</v>
      </c>
      <c r="AV4" s="22"/>
      <c r="AW4" s="22"/>
      <c r="AX4" s="22">
        <f>SUM(AX5:AX54)</f>
        <v>10127.119080000002</v>
      </c>
      <c r="AY4" s="19"/>
      <c r="AZ4" s="20"/>
      <c r="BA4" s="21">
        <f t="shared" ref="BA4" si="4">MIN(AM4:AX4)</f>
        <v>3865.1354418200008</v>
      </c>
      <c r="BB4" s="21">
        <f t="shared" ref="BB4" si="5">MAX(AM4:AX4)</f>
        <v>10127.119080000002</v>
      </c>
      <c r="BC4" s="45">
        <f t="shared" ref="BC4" si="6">((AX4-AM4)/AM4)/(2019-2008)</f>
        <v>0.14728364591707277</v>
      </c>
      <c r="BD4" s="1" t="b">
        <v>1</v>
      </c>
    </row>
    <row r="5" spans="1:56" x14ac:dyDescent="0.25">
      <c r="A5" s="11" t="s">
        <v>39</v>
      </c>
      <c r="B5">
        <v>4.0000000000000001E-3</v>
      </c>
      <c r="C5" s="12"/>
      <c r="D5" s="12"/>
      <c r="E5">
        <v>3.0000000000000001E-3</v>
      </c>
      <c r="F5" s="12"/>
      <c r="G5" s="12"/>
      <c r="H5">
        <v>1.4999999999999999E-2</v>
      </c>
      <c r="I5">
        <v>2.1999999999999999E-2</v>
      </c>
      <c r="J5">
        <v>1.7999999999999999E-2</v>
      </c>
      <c r="K5" s="12"/>
      <c r="L5" s="12"/>
      <c r="M5">
        <v>1.0999999999999999E-2</v>
      </c>
      <c r="N5" s="12"/>
      <c r="O5" s="12"/>
      <c r="P5" s="13">
        <f>MIN(B5:M5)*1000</f>
        <v>3</v>
      </c>
      <c r="Q5" s="13">
        <f t="shared" ref="Q5:Q36" si="7">MAX(B5:M5)*1000</f>
        <v>22</v>
      </c>
      <c r="R5" s="47">
        <v>0.124</v>
      </c>
      <c r="S5" s="1" t="b">
        <v>1</v>
      </c>
      <c r="T5"/>
      <c r="U5" s="38">
        <v>0.14771085026041</v>
      </c>
      <c r="V5"/>
      <c r="W5"/>
      <c r="X5">
        <v>0.32100000000000001</v>
      </c>
      <c r="Y5"/>
      <c r="Z5"/>
      <c r="AA5">
        <v>0.52609343928365204</v>
      </c>
      <c r="AB5">
        <v>0.56049185646758404</v>
      </c>
      <c r="AC5">
        <v>0.81504014362867405</v>
      </c>
      <c r="AD5"/>
      <c r="AE5"/>
      <c r="AF5">
        <v>0.87898073086468798</v>
      </c>
      <c r="AG5" s="14"/>
      <c r="AH5" s="12"/>
      <c r="AI5" s="13">
        <f t="shared" ref="AI5:AI36" si="8">MIN(U5:AF5)*1000</f>
        <v>147.71085026041001</v>
      </c>
      <c r="AJ5" s="13">
        <f t="shared" ref="AJ5:AJ36" si="9">MAX(U5:AF5)*1000</f>
        <v>878.98073086468798</v>
      </c>
      <c r="AK5" s="43">
        <v>0.115</v>
      </c>
      <c r="AL5" t="b">
        <v>1</v>
      </c>
      <c r="AM5">
        <v>0.61299999999999999</v>
      </c>
      <c r="AN5"/>
      <c r="AO5"/>
      <c r="AP5">
        <v>0.871</v>
      </c>
      <c r="AQ5"/>
      <c r="AR5"/>
      <c r="AS5">
        <v>1.4662999999999999</v>
      </c>
      <c r="AT5">
        <v>1.7754000000000001</v>
      </c>
      <c r="AU5">
        <v>2.0873499999999998</v>
      </c>
      <c r="AV5"/>
      <c r="AW5"/>
      <c r="AX5">
        <v>2.177</v>
      </c>
      <c r="AY5" s="12"/>
      <c r="AZ5" s="12"/>
      <c r="BA5" s="15">
        <f t="shared" ref="BA5:BA36" si="10">MIN(AM5:AX5)</f>
        <v>0.61299999999999999</v>
      </c>
      <c r="BB5" s="15">
        <f t="shared" ref="BB5:BB36" si="11">MAX(AM5:AX5)</f>
        <v>2.177</v>
      </c>
      <c r="BC5" s="32">
        <v>0.114</v>
      </c>
      <c r="BD5" t="b">
        <v>0</v>
      </c>
    </row>
    <row r="6" spans="1:56" x14ac:dyDescent="0.25">
      <c r="A6" s="5" t="s">
        <v>3</v>
      </c>
      <c r="B6">
        <v>6.0000000000000001E-3</v>
      </c>
      <c r="E6">
        <v>4.0000000000000001E-3</v>
      </c>
      <c r="H6">
        <v>7.0000000000000001E-3</v>
      </c>
      <c r="I6">
        <v>4.0000000000000001E-3</v>
      </c>
      <c r="J6">
        <v>8.0000000000000002E-3</v>
      </c>
      <c r="M6">
        <v>8.0000000000000002E-3</v>
      </c>
      <c r="P6" s="13">
        <f t="shared" ref="P6:P54" si="12">MIN(B6:M6)*1000</f>
        <v>4</v>
      </c>
      <c r="Q6" s="3">
        <f t="shared" si="7"/>
        <v>8</v>
      </c>
      <c r="R6" s="47">
        <v>0.30499999999999999</v>
      </c>
      <c r="S6" s="1" t="b">
        <v>1</v>
      </c>
      <c r="T6"/>
      <c r="U6" s="38">
        <v>0.13071398529893799</v>
      </c>
      <c r="V6"/>
      <c r="W6"/>
      <c r="X6">
        <v>1.1479999999999999</v>
      </c>
      <c r="Y6"/>
      <c r="Z6"/>
      <c r="AA6">
        <v>0.114121807598453</v>
      </c>
      <c r="AB6">
        <v>281.33291821680399</v>
      </c>
      <c r="AC6">
        <v>5.2590000000000003</v>
      </c>
      <c r="AD6"/>
      <c r="AE6"/>
      <c r="AF6">
        <v>13.077999999999999</v>
      </c>
      <c r="AI6" s="3">
        <f t="shared" si="8"/>
        <v>114.121807598453</v>
      </c>
      <c r="AJ6" s="3">
        <f t="shared" si="9"/>
        <v>281332.91821680398</v>
      </c>
      <c r="AK6" s="32">
        <v>2.5999999999999999E-2</v>
      </c>
      <c r="AL6" t="b">
        <v>0</v>
      </c>
      <c r="AM6">
        <v>0.57574605999999995</v>
      </c>
      <c r="AN6"/>
      <c r="AO6"/>
      <c r="AP6">
        <v>0.69811325999999996</v>
      </c>
      <c r="AQ6"/>
      <c r="AR6"/>
      <c r="AS6">
        <v>1.5429999999999999</v>
      </c>
      <c r="AT6">
        <v>1.7490000000000001</v>
      </c>
      <c r="AU6">
        <v>1.974</v>
      </c>
      <c r="AV6"/>
      <c r="AW6"/>
      <c r="AX6">
        <v>2.8660000000000001</v>
      </c>
      <c r="BA6" s="4">
        <f t="shared" si="10"/>
        <v>0.57574605999999995</v>
      </c>
      <c r="BB6" s="4">
        <f t="shared" si="11"/>
        <v>2.8660000000000001</v>
      </c>
      <c r="BC6" s="43">
        <v>0.125</v>
      </c>
      <c r="BD6" t="b">
        <v>1</v>
      </c>
    </row>
    <row r="7" spans="1:56" x14ac:dyDescent="0.25">
      <c r="A7" s="5" t="s">
        <v>57</v>
      </c>
      <c r="B7">
        <v>3.7999999999999999E-2</v>
      </c>
      <c r="E7">
        <v>2.9000000000000001E-2</v>
      </c>
      <c r="H7">
        <v>6.0999999999999999E-2</v>
      </c>
      <c r="I7">
        <v>4.8000000000000001E-2</v>
      </c>
      <c r="J7">
        <v>3.7999999999999999E-2</v>
      </c>
      <c r="M7">
        <v>6.2E-2</v>
      </c>
      <c r="P7" s="13">
        <f t="shared" si="12"/>
        <v>29</v>
      </c>
      <c r="Q7" s="3">
        <f t="shared" si="7"/>
        <v>62</v>
      </c>
      <c r="R7" s="48">
        <v>5.5E-2</v>
      </c>
      <c r="S7" s="1" t="b">
        <v>0</v>
      </c>
      <c r="T7"/>
      <c r="U7" s="38">
        <v>8.3227982094673898</v>
      </c>
      <c r="V7"/>
      <c r="W7"/>
      <c r="X7">
        <v>5.9792542810892098</v>
      </c>
      <c r="Y7"/>
      <c r="Z7"/>
      <c r="AA7">
        <v>7.20748011818604</v>
      </c>
      <c r="AB7">
        <v>9.3345163619359504</v>
      </c>
      <c r="AC7">
        <v>13.4287373813457</v>
      </c>
      <c r="AD7"/>
      <c r="AE7"/>
      <c r="AF7">
        <v>10.8043404938423</v>
      </c>
      <c r="AI7" s="3">
        <f t="shared" si="8"/>
        <v>5979.2542810892101</v>
      </c>
      <c r="AJ7" s="3">
        <f t="shared" si="9"/>
        <v>13428.7373813457</v>
      </c>
      <c r="AK7" s="43">
        <v>4.9000000000000002E-2</v>
      </c>
      <c r="AL7" t="b">
        <v>1</v>
      </c>
      <c r="AM7">
        <v>51.333522760000001</v>
      </c>
      <c r="AN7"/>
      <c r="AO7"/>
      <c r="AP7">
        <v>90.198634499999997</v>
      </c>
      <c r="AQ7"/>
      <c r="AR7"/>
      <c r="AS7">
        <v>102.8115</v>
      </c>
      <c r="AT7">
        <v>141.6481</v>
      </c>
      <c r="AU7">
        <v>128.39109999999999</v>
      </c>
      <c r="AV7"/>
      <c r="AW7"/>
      <c r="AX7">
        <v>206.55611999999999</v>
      </c>
      <c r="BA7" s="4">
        <f t="shared" si="10"/>
        <v>51.333522760000001</v>
      </c>
      <c r="BB7" s="4">
        <f t="shared" si="11"/>
        <v>206.55611999999999</v>
      </c>
      <c r="BC7" s="43">
        <v>0.11899999999999999</v>
      </c>
      <c r="BD7" t="b">
        <v>1</v>
      </c>
    </row>
    <row r="8" spans="1:56" x14ac:dyDescent="0.25">
      <c r="A8" s="5" t="s">
        <v>31</v>
      </c>
      <c r="B8">
        <v>2.5000000000000001E-2</v>
      </c>
      <c r="E8">
        <v>0.01</v>
      </c>
      <c r="H8">
        <v>2.5999999999999999E-2</v>
      </c>
      <c r="I8">
        <v>3.2000000000000001E-2</v>
      </c>
      <c r="J8">
        <v>6.4000000000000001E-2</v>
      </c>
      <c r="M8">
        <v>6.7000000000000004E-2</v>
      </c>
      <c r="P8" s="13">
        <f t="shared" si="12"/>
        <v>10</v>
      </c>
      <c r="Q8" s="3">
        <f t="shared" si="7"/>
        <v>67</v>
      </c>
      <c r="R8" s="48">
        <v>6.6000000000000003E-2</v>
      </c>
      <c r="S8" s="1" t="b">
        <v>0</v>
      </c>
      <c r="T8"/>
      <c r="U8" s="38">
        <v>2.5337469410422702</v>
      </c>
      <c r="V8"/>
      <c r="W8"/>
      <c r="X8">
        <v>1.1464790103773801</v>
      </c>
      <c r="Y8"/>
      <c r="Z8"/>
      <c r="AA8">
        <v>0.121406178296227</v>
      </c>
      <c r="AB8">
        <v>0.81544483088966202</v>
      </c>
      <c r="AC8">
        <v>1.9712316482697501</v>
      </c>
      <c r="AD8"/>
      <c r="AE8"/>
      <c r="AF8">
        <v>8.5020746660848197</v>
      </c>
      <c r="AI8" s="3">
        <f t="shared" si="8"/>
        <v>121.40617829622701</v>
      </c>
      <c r="AJ8" s="3">
        <f t="shared" si="9"/>
        <v>8502.0746660848199</v>
      </c>
      <c r="AK8" s="43">
        <v>0.105</v>
      </c>
      <c r="AL8" t="b">
        <v>1</v>
      </c>
      <c r="AM8">
        <v>15.67474666</v>
      </c>
      <c r="AN8"/>
      <c r="AO8"/>
      <c r="AP8">
        <v>14.413</v>
      </c>
      <c r="AQ8"/>
      <c r="AR8"/>
      <c r="AS8">
        <v>20.739000000000001</v>
      </c>
      <c r="AT8">
        <v>17.900300000000001</v>
      </c>
      <c r="AU8">
        <v>43.347119999999997</v>
      </c>
      <c r="AV8"/>
      <c r="AW8"/>
      <c r="AX8">
        <v>56.437620000000003</v>
      </c>
      <c r="BA8" s="4">
        <f t="shared" si="10"/>
        <v>14.413</v>
      </c>
      <c r="BB8" s="4">
        <f t="shared" si="11"/>
        <v>56.437620000000003</v>
      </c>
      <c r="BC8" s="43">
        <v>0.11799999999999999</v>
      </c>
      <c r="BD8" t="b">
        <v>1</v>
      </c>
    </row>
    <row r="9" spans="1:56" x14ac:dyDescent="0.25">
      <c r="A9" s="5" t="s">
        <v>2</v>
      </c>
      <c r="B9">
        <v>2.286</v>
      </c>
      <c r="E9">
        <v>1.8839999999999999</v>
      </c>
      <c r="H9">
        <v>2.6320000000000001</v>
      </c>
      <c r="I9">
        <v>2.6349999999999998</v>
      </c>
      <c r="J9">
        <v>2.7130000000000001</v>
      </c>
      <c r="M9">
        <v>3.012</v>
      </c>
      <c r="P9" s="13">
        <f t="shared" si="12"/>
        <v>1884</v>
      </c>
      <c r="Q9" s="3">
        <f t="shared" si="7"/>
        <v>3012</v>
      </c>
      <c r="R9" s="48">
        <v>7.4999999999999997E-2</v>
      </c>
      <c r="S9" s="1" t="b">
        <v>0</v>
      </c>
      <c r="T9"/>
      <c r="U9" s="38">
        <v>186.79028499218299</v>
      </c>
      <c r="V9"/>
      <c r="W9"/>
      <c r="X9">
        <v>236.028584036523</v>
      </c>
      <c r="Y9"/>
      <c r="Z9"/>
      <c r="AA9">
        <v>277.553948573703</v>
      </c>
      <c r="AB9">
        <v>319.87007201885399</v>
      </c>
      <c r="AC9">
        <v>432.99513489349602</v>
      </c>
      <c r="AD9"/>
      <c r="AE9"/>
      <c r="AF9">
        <v>390.62721147893899</v>
      </c>
      <c r="AI9" s="3">
        <f t="shared" si="8"/>
        <v>186790.28499218298</v>
      </c>
      <c r="AJ9" s="3">
        <f t="shared" si="9"/>
        <v>432995.134893496</v>
      </c>
      <c r="AK9" s="32">
        <v>0.04</v>
      </c>
      <c r="AL9" t="b">
        <v>0</v>
      </c>
      <c r="AM9">
        <v>1401.3533818599999</v>
      </c>
      <c r="AN9"/>
      <c r="AO9"/>
      <c r="AP9">
        <v>1624.9509923400001</v>
      </c>
      <c r="AQ9"/>
      <c r="AR9"/>
      <c r="AS9">
        <v>2453.6963000000001</v>
      </c>
      <c r="AT9">
        <v>2679.1534000000001</v>
      </c>
      <c r="AU9">
        <v>3149.1800400000002</v>
      </c>
      <c r="AV9"/>
      <c r="AW9"/>
      <c r="AX9">
        <v>3668.8614600000001</v>
      </c>
      <c r="BA9" s="3">
        <f t="shared" si="10"/>
        <v>1401.3533818599999</v>
      </c>
      <c r="BB9" s="3">
        <f t="shared" si="11"/>
        <v>3668.8614600000001</v>
      </c>
      <c r="BC9" s="43">
        <v>0.10299999999999999</v>
      </c>
      <c r="BD9" t="b">
        <v>1</v>
      </c>
    </row>
    <row r="10" spans="1:56" x14ac:dyDescent="0.25">
      <c r="A10" s="5" t="s">
        <v>8</v>
      </c>
      <c r="B10">
        <v>0.16300000000000001</v>
      </c>
      <c r="E10">
        <v>0.11700000000000001</v>
      </c>
      <c r="H10">
        <v>0.13400000000000001</v>
      </c>
      <c r="I10">
        <v>0.13300000000000001</v>
      </c>
      <c r="J10">
        <v>0.18099999999999999</v>
      </c>
      <c r="M10">
        <v>0.23799999999999999</v>
      </c>
      <c r="P10" s="13">
        <f t="shared" si="12"/>
        <v>117</v>
      </c>
      <c r="Q10" s="3">
        <f t="shared" si="7"/>
        <v>238</v>
      </c>
      <c r="R10" s="48">
        <v>5.3999999999999999E-2</v>
      </c>
      <c r="S10" s="1" t="b">
        <v>0</v>
      </c>
      <c r="T10"/>
      <c r="U10" s="38">
        <v>60.287880018340701</v>
      </c>
      <c r="V10"/>
      <c r="W10"/>
      <c r="X10">
        <v>31.455936109291599</v>
      </c>
      <c r="Y10"/>
      <c r="Z10"/>
      <c r="AA10">
        <v>46.437863198306999</v>
      </c>
      <c r="AB10">
        <v>61.338852835125003</v>
      </c>
      <c r="AC10">
        <v>71.425682815236598</v>
      </c>
      <c r="AD10"/>
      <c r="AE10"/>
      <c r="AF10">
        <v>67.7851162153937</v>
      </c>
      <c r="AI10" s="3">
        <f t="shared" si="8"/>
        <v>31455.936109291601</v>
      </c>
      <c r="AJ10" s="3">
        <f t="shared" si="9"/>
        <v>71425.682815236592</v>
      </c>
      <c r="AK10" s="32">
        <v>4.3999999999999997E-2</v>
      </c>
      <c r="AL10" t="b">
        <v>0</v>
      </c>
      <c r="AM10">
        <v>85.681666280000002</v>
      </c>
      <c r="AN10"/>
      <c r="AO10"/>
      <c r="AP10">
        <v>82.148946749999993</v>
      </c>
      <c r="AQ10"/>
      <c r="AR10"/>
      <c r="AS10">
        <v>161.40629999999999</v>
      </c>
      <c r="AT10">
        <v>170.72659999999999</v>
      </c>
      <c r="AU10">
        <v>197.61373</v>
      </c>
      <c r="AV10"/>
      <c r="AW10"/>
      <c r="AX10">
        <v>187.80137999999999</v>
      </c>
      <c r="BA10" s="4">
        <f t="shared" si="10"/>
        <v>82.148946749999993</v>
      </c>
      <c r="BB10" s="4">
        <f t="shared" si="11"/>
        <v>197.61373</v>
      </c>
      <c r="BC10" s="43">
        <v>0.104</v>
      </c>
      <c r="BD10" t="b">
        <v>1</v>
      </c>
    </row>
    <row r="11" spans="1:56" x14ac:dyDescent="0.25">
      <c r="A11" s="5" t="s">
        <v>43</v>
      </c>
      <c r="B11">
        <v>3.6999999999999998E-2</v>
      </c>
      <c r="E11">
        <v>3.5000000000000003E-2</v>
      </c>
      <c r="H11">
        <v>7.8E-2</v>
      </c>
      <c r="I11">
        <v>5.8999999999999997E-2</v>
      </c>
      <c r="J11">
        <v>5.7000000000000002E-2</v>
      </c>
      <c r="M11">
        <v>6.3E-2</v>
      </c>
      <c r="P11" s="13">
        <f t="shared" si="12"/>
        <v>35</v>
      </c>
      <c r="Q11" s="3">
        <f t="shared" si="7"/>
        <v>78</v>
      </c>
      <c r="R11" s="47">
        <v>0.13800000000000001</v>
      </c>
      <c r="S11" s="1" t="b">
        <v>1</v>
      </c>
      <c r="T11"/>
      <c r="U11" s="38">
        <v>0.19303582349100201</v>
      </c>
      <c r="V11"/>
      <c r="W11"/>
      <c r="X11">
        <v>0.120192116513265</v>
      </c>
      <c r="Y11"/>
      <c r="Z11"/>
      <c r="AA11">
        <v>0.90771352639479397</v>
      </c>
      <c r="AB11">
        <v>1.0262868938641101</v>
      </c>
      <c r="AC11">
        <v>0.68432615832973598</v>
      </c>
      <c r="AD11"/>
      <c r="AE11"/>
      <c r="AF11">
        <v>0.728437069777365</v>
      </c>
      <c r="AI11" s="3">
        <f t="shared" si="8"/>
        <v>120.19211651326501</v>
      </c>
      <c r="AJ11" s="3">
        <f t="shared" si="9"/>
        <v>1026.2868938641102</v>
      </c>
      <c r="AK11" s="43">
        <v>5.8000000000000003E-2</v>
      </c>
      <c r="AL11" t="b">
        <v>1</v>
      </c>
      <c r="AM11">
        <v>6.2988295000000001</v>
      </c>
      <c r="AN11"/>
      <c r="AO11"/>
      <c r="AP11">
        <v>1.3523702399999999</v>
      </c>
      <c r="AQ11"/>
      <c r="AR11"/>
      <c r="AS11">
        <v>3.9445999999999999</v>
      </c>
      <c r="AT11">
        <v>5.1447000000000003</v>
      </c>
      <c r="AU11">
        <v>7.5678700000000001</v>
      </c>
      <c r="AV11"/>
      <c r="AW11"/>
      <c r="AX11">
        <v>6.2750399999999997</v>
      </c>
      <c r="BA11" s="4">
        <f t="shared" si="10"/>
        <v>1.3523702399999999</v>
      </c>
      <c r="BB11" s="4">
        <f t="shared" si="11"/>
        <v>7.5678700000000001</v>
      </c>
      <c r="BC11" s="32">
        <v>6.7000000000000004E-2</v>
      </c>
      <c r="BD11" t="b">
        <v>0</v>
      </c>
    </row>
    <row r="12" spans="1:56" x14ac:dyDescent="0.25">
      <c r="A12" s="11" t="s">
        <v>44</v>
      </c>
      <c r="B12">
        <v>4.0000000000000001E-3</v>
      </c>
      <c r="C12" s="12"/>
      <c r="D12" s="12"/>
      <c r="E12">
        <v>4.0000000000000001E-3</v>
      </c>
      <c r="F12" s="12"/>
      <c r="G12" s="12"/>
      <c r="H12">
        <v>6.0000000000000001E-3</v>
      </c>
      <c r="I12">
        <v>3.0000000000000001E-3</v>
      </c>
      <c r="J12">
        <v>2E-3</v>
      </c>
      <c r="K12" s="12"/>
      <c r="L12" s="12"/>
      <c r="M12">
        <v>1.2E-2</v>
      </c>
      <c r="N12" s="12"/>
      <c r="O12" s="12"/>
      <c r="P12" s="13">
        <f t="shared" si="12"/>
        <v>2</v>
      </c>
      <c r="Q12" s="13">
        <f t="shared" si="7"/>
        <v>12</v>
      </c>
      <c r="R12" s="48">
        <v>2.4E-2</v>
      </c>
      <c r="S12" s="1" t="b">
        <v>0</v>
      </c>
      <c r="T12"/>
      <c r="U12" s="38">
        <v>9.6720255375994602E-2</v>
      </c>
      <c r="V12"/>
      <c r="W12"/>
      <c r="X12">
        <v>0.12828586173301401</v>
      </c>
      <c r="Y12"/>
      <c r="Z12"/>
      <c r="AA12">
        <v>8.3770263024396996E-2</v>
      </c>
      <c r="AB12">
        <v>0.122</v>
      </c>
      <c r="AC12">
        <v>0.123</v>
      </c>
      <c r="AD12"/>
      <c r="AE12"/>
      <c r="AF12">
        <v>0.21488893558432301</v>
      </c>
      <c r="AG12" s="14"/>
      <c r="AH12" s="12"/>
      <c r="AI12" s="13">
        <f t="shared" si="8"/>
        <v>83.770263024396996</v>
      </c>
      <c r="AJ12" s="13">
        <f t="shared" si="9"/>
        <v>214.88893558432301</v>
      </c>
      <c r="AK12" s="37">
        <v>4.1000000000000002E-2</v>
      </c>
      <c r="AL12" t="b">
        <v>0</v>
      </c>
      <c r="AM12">
        <v>0.218</v>
      </c>
      <c r="AN12"/>
      <c r="AO12"/>
      <c r="AP12">
        <v>0.62865035999999996</v>
      </c>
      <c r="AQ12"/>
      <c r="AR12"/>
      <c r="AS12">
        <v>0.2717</v>
      </c>
      <c r="AT12">
        <v>1.2310000000000001</v>
      </c>
      <c r="AU12">
        <v>1.5589999999999999</v>
      </c>
      <c r="AV12"/>
      <c r="AW12"/>
      <c r="AX12">
        <v>13.835279999999999</v>
      </c>
      <c r="AY12" s="12"/>
      <c r="AZ12" s="12"/>
      <c r="BA12" s="15">
        <f t="shared" si="10"/>
        <v>0.218</v>
      </c>
      <c r="BB12" s="15">
        <f t="shared" si="11"/>
        <v>13.835279999999999</v>
      </c>
      <c r="BC12" s="46">
        <v>0.246</v>
      </c>
      <c r="BD12" t="b">
        <v>1</v>
      </c>
    </row>
    <row r="13" spans="1:56" x14ac:dyDescent="0.25">
      <c r="A13" s="5" t="s">
        <v>28</v>
      </c>
      <c r="B13">
        <v>9.9000000000000005E-2</v>
      </c>
      <c r="E13">
        <v>9.0999999999999998E-2</v>
      </c>
      <c r="H13">
        <v>0.14599999999999999</v>
      </c>
      <c r="I13">
        <v>0.159</v>
      </c>
      <c r="J13">
        <v>0.123</v>
      </c>
      <c r="M13">
        <v>0.126</v>
      </c>
      <c r="P13" s="13">
        <f t="shared" si="12"/>
        <v>91</v>
      </c>
      <c r="Q13" s="3">
        <f t="shared" si="7"/>
        <v>159</v>
      </c>
      <c r="R13" s="48">
        <v>7.6999999999999999E-2</v>
      </c>
      <c r="S13" s="1" t="b">
        <v>0</v>
      </c>
      <c r="T13"/>
      <c r="U13" s="38">
        <v>3.0161341561392798</v>
      </c>
      <c r="V13"/>
      <c r="W13"/>
      <c r="X13">
        <v>5.8942699562818497</v>
      </c>
      <c r="Y13"/>
      <c r="Z13"/>
      <c r="AA13">
        <v>7.7882063377029898</v>
      </c>
      <c r="AB13">
        <v>5.1625953884165803</v>
      </c>
      <c r="AC13">
        <v>4.7263425210721399</v>
      </c>
      <c r="AD13"/>
      <c r="AE13"/>
      <c r="AF13">
        <v>7.2487582188067599</v>
      </c>
      <c r="AI13" s="3">
        <f t="shared" si="8"/>
        <v>3016.1341561392796</v>
      </c>
      <c r="AJ13" s="3">
        <f t="shared" si="9"/>
        <v>7788.2063377029899</v>
      </c>
      <c r="AK13" s="32">
        <v>4.5999999999999999E-2</v>
      </c>
      <c r="AL13" t="b">
        <v>0</v>
      </c>
      <c r="AM13">
        <v>52.948536799999999</v>
      </c>
      <c r="AN13"/>
      <c r="AO13"/>
      <c r="AP13">
        <v>115.37094698999999</v>
      </c>
      <c r="AQ13"/>
      <c r="AR13"/>
      <c r="AS13">
        <v>62.813299999999998</v>
      </c>
      <c r="AT13">
        <v>69.114099999999993</v>
      </c>
      <c r="AU13">
        <v>78.862589999999997</v>
      </c>
      <c r="AV13"/>
      <c r="AW13"/>
      <c r="AX13">
        <v>88.187160000000006</v>
      </c>
      <c r="BA13" s="4">
        <f t="shared" si="10"/>
        <v>52.948536799999999</v>
      </c>
      <c r="BB13" s="4">
        <f t="shared" si="11"/>
        <v>115.37094698999999</v>
      </c>
      <c r="BC13" s="32">
        <v>5.7000000000000002E-2</v>
      </c>
      <c r="BD13" t="b">
        <v>0</v>
      </c>
    </row>
    <row r="14" spans="1:56" x14ac:dyDescent="0.25">
      <c r="A14" s="5" t="s">
        <v>36</v>
      </c>
      <c r="B14">
        <v>5.8000000000000003E-2</v>
      </c>
      <c r="E14">
        <v>3.9E-2</v>
      </c>
      <c r="H14">
        <v>8.5999999999999993E-2</v>
      </c>
      <c r="I14">
        <v>9.2999999999999999E-2</v>
      </c>
      <c r="J14">
        <v>8.3000000000000004E-2</v>
      </c>
      <c r="M14">
        <v>0.10199999999999999</v>
      </c>
      <c r="P14" s="13">
        <f t="shared" si="12"/>
        <v>39</v>
      </c>
      <c r="Q14" s="3">
        <f t="shared" si="7"/>
        <v>102</v>
      </c>
      <c r="R14" s="48">
        <v>6.7000000000000004E-2</v>
      </c>
      <c r="S14" s="1" t="b">
        <v>0</v>
      </c>
      <c r="T14"/>
      <c r="U14" s="38">
        <v>1.5005803637413699</v>
      </c>
      <c r="V14"/>
      <c r="W14"/>
      <c r="X14">
        <v>0.66125898445345299</v>
      </c>
      <c r="Y14"/>
      <c r="Z14"/>
      <c r="AA14">
        <v>3.33138553244848</v>
      </c>
      <c r="AB14">
        <v>1.27921643198125</v>
      </c>
      <c r="AC14">
        <v>2.1638627844997602</v>
      </c>
      <c r="AD14"/>
      <c r="AE14"/>
      <c r="AF14">
        <v>2.8813732982304701</v>
      </c>
      <c r="AI14" s="3">
        <f t="shared" si="8"/>
        <v>661.25898445345297</v>
      </c>
      <c r="AJ14" s="3">
        <f t="shared" si="9"/>
        <v>3331.3855324484798</v>
      </c>
      <c r="AK14" s="43">
        <v>0.06</v>
      </c>
      <c r="AL14" t="b">
        <v>1</v>
      </c>
      <c r="AM14">
        <v>7.1318430599999996</v>
      </c>
      <c r="AN14"/>
      <c r="AO14"/>
      <c r="AP14">
        <v>14.70049659</v>
      </c>
      <c r="AQ14"/>
      <c r="AR14"/>
      <c r="AS14">
        <v>13.5223</v>
      </c>
      <c r="AT14">
        <v>21.9604</v>
      </c>
      <c r="AU14">
        <v>52.573970000000003</v>
      </c>
      <c r="AV14"/>
      <c r="AW14"/>
      <c r="AX14">
        <v>53.256239999999998</v>
      </c>
      <c r="BA14" s="4">
        <f t="shared" si="10"/>
        <v>7.1318430599999996</v>
      </c>
      <c r="BB14" s="4">
        <f t="shared" si="11"/>
        <v>53.256239999999998</v>
      </c>
      <c r="BC14" s="43">
        <v>0.16</v>
      </c>
      <c r="BD14" t="b">
        <v>1</v>
      </c>
    </row>
    <row r="15" spans="1:56" x14ac:dyDescent="0.25">
      <c r="A15" s="5" t="s">
        <v>34</v>
      </c>
      <c r="B15">
        <v>0.18</v>
      </c>
      <c r="E15">
        <v>0.10299999999999999</v>
      </c>
      <c r="H15">
        <v>0.121</v>
      </c>
      <c r="I15">
        <v>0.11899999999999999</v>
      </c>
      <c r="J15">
        <v>0.113</v>
      </c>
      <c r="M15">
        <v>0.129</v>
      </c>
      <c r="P15" s="13">
        <f t="shared" si="12"/>
        <v>103</v>
      </c>
      <c r="Q15" s="3">
        <f t="shared" si="7"/>
        <v>180</v>
      </c>
      <c r="R15" s="48">
        <v>0</v>
      </c>
      <c r="S15" s="1" t="b">
        <v>0</v>
      </c>
      <c r="T15"/>
      <c r="U15" s="38">
        <v>3.9716007793305899</v>
      </c>
      <c r="V15"/>
      <c r="W15"/>
      <c r="X15">
        <v>1.09306029192704</v>
      </c>
      <c r="Y15"/>
      <c r="Z15"/>
      <c r="AA15">
        <v>1.36501013131058</v>
      </c>
      <c r="AB15">
        <v>0.66611523158530195</v>
      </c>
      <c r="AC15">
        <v>2.8987748504529298</v>
      </c>
      <c r="AD15"/>
      <c r="AE15"/>
      <c r="AF15">
        <v>1.1290774581549201</v>
      </c>
      <c r="AI15" s="3">
        <f t="shared" si="8"/>
        <v>666.1152315853019</v>
      </c>
      <c r="AJ15" s="3">
        <f t="shared" si="9"/>
        <v>3971.6007793305898</v>
      </c>
      <c r="AK15" s="32">
        <v>0.01</v>
      </c>
      <c r="AL15" t="b">
        <v>0</v>
      </c>
      <c r="AM15">
        <v>12.29481962</v>
      </c>
      <c r="AN15"/>
      <c r="AO15"/>
      <c r="AP15">
        <v>8.7462332099999998</v>
      </c>
      <c r="AQ15"/>
      <c r="AR15"/>
      <c r="AS15">
        <v>14.5464</v>
      </c>
      <c r="AT15">
        <v>13.833600000000001</v>
      </c>
      <c r="AU15">
        <v>14.61472</v>
      </c>
      <c r="AV15"/>
      <c r="AW15"/>
      <c r="AX15">
        <v>17.62866</v>
      </c>
      <c r="BA15" s="4">
        <f t="shared" si="10"/>
        <v>8.7462332099999998</v>
      </c>
      <c r="BB15" s="4">
        <f t="shared" si="11"/>
        <v>17.62866</v>
      </c>
      <c r="BC15" s="43">
        <v>9.1999999999999998E-2</v>
      </c>
      <c r="BD15" t="b">
        <v>1</v>
      </c>
    </row>
    <row r="16" spans="1:56" x14ac:dyDescent="0.25">
      <c r="A16" s="5" t="s">
        <v>12</v>
      </c>
      <c r="B16">
        <v>0.219</v>
      </c>
      <c r="E16">
        <v>0.14199999999999999</v>
      </c>
      <c r="H16">
        <v>0.151</v>
      </c>
      <c r="I16">
        <v>0.16800000000000001</v>
      </c>
      <c r="J16">
        <v>0.16600000000000001</v>
      </c>
      <c r="M16">
        <v>0.24</v>
      </c>
      <c r="P16" s="13">
        <f t="shared" si="12"/>
        <v>142</v>
      </c>
      <c r="Q16" s="3">
        <f t="shared" si="7"/>
        <v>240</v>
      </c>
      <c r="R16" s="48">
        <v>5.0999999999999997E-2</v>
      </c>
      <c r="S16" s="1" t="b">
        <v>0</v>
      </c>
      <c r="T16"/>
      <c r="U16" s="38">
        <v>59.953203653504097</v>
      </c>
      <c r="V16"/>
      <c r="W16"/>
      <c r="X16">
        <v>52.801975064595297</v>
      </c>
      <c r="Y16"/>
      <c r="Z16"/>
      <c r="AA16">
        <v>50.590359183299</v>
      </c>
      <c r="AB16">
        <v>67.656425666399699</v>
      </c>
      <c r="AC16">
        <v>72.263790132741605</v>
      </c>
      <c r="AD16"/>
      <c r="AE16"/>
      <c r="AF16">
        <v>73.1399380527793</v>
      </c>
      <c r="AI16" s="3">
        <f t="shared" si="8"/>
        <v>50590.359183298999</v>
      </c>
      <c r="AJ16" s="3">
        <f t="shared" si="9"/>
        <v>73139.938052779296</v>
      </c>
      <c r="AK16" s="32">
        <v>2.7E-2</v>
      </c>
      <c r="AL16" t="b">
        <v>0</v>
      </c>
      <c r="AM16">
        <v>86.924475400000006</v>
      </c>
      <c r="AN16"/>
      <c r="AO16"/>
      <c r="AP16">
        <v>62.301670469999998</v>
      </c>
      <c r="AQ16"/>
      <c r="AR16"/>
      <c r="AS16">
        <v>72.246899999999997</v>
      </c>
      <c r="AT16">
        <v>93.5154</v>
      </c>
      <c r="AU16">
        <v>106.82545</v>
      </c>
      <c r="AV16"/>
      <c r="AW16"/>
      <c r="AX16">
        <v>210.08735999999999</v>
      </c>
      <c r="BA16" s="4">
        <f t="shared" si="10"/>
        <v>62.301670469999998</v>
      </c>
      <c r="BB16" s="4">
        <f t="shared" si="11"/>
        <v>210.08735999999999</v>
      </c>
      <c r="BC16" s="43">
        <v>0.10199999999999999</v>
      </c>
      <c r="BD16" t="b">
        <v>1</v>
      </c>
    </row>
    <row r="17" spans="1:56" x14ac:dyDescent="0.25">
      <c r="A17" s="5" t="s">
        <v>25</v>
      </c>
      <c r="B17">
        <v>0.16200000000000001</v>
      </c>
      <c r="E17">
        <v>0.13500000000000001</v>
      </c>
      <c r="H17">
        <v>0.215</v>
      </c>
      <c r="I17">
        <v>0.19600000000000001</v>
      </c>
      <c r="J17">
        <v>0.20499999999999999</v>
      </c>
      <c r="M17">
        <v>0.25800000000000001</v>
      </c>
      <c r="P17" s="13">
        <f t="shared" si="12"/>
        <v>135</v>
      </c>
      <c r="Q17" s="3">
        <f t="shared" si="7"/>
        <v>258</v>
      </c>
      <c r="R17" s="48">
        <v>6.8000000000000005E-2</v>
      </c>
      <c r="S17" s="1" t="b">
        <v>0</v>
      </c>
      <c r="T17"/>
      <c r="U17" s="38">
        <v>12.094078794609199</v>
      </c>
      <c r="V17"/>
      <c r="W17"/>
      <c r="X17">
        <v>11.640019687781299</v>
      </c>
      <c r="Y17"/>
      <c r="Z17"/>
      <c r="AA17">
        <v>16.382145012031899</v>
      </c>
      <c r="AB17">
        <v>14.954003668007299</v>
      </c>
      <c r="AC17">
        <v>15.844720329440699</v>
      </c>
      <c r="AD17"/>
      <c r="AE17"/>
      <c r="AF17">
        <v>24.559660494804898</v>
      </c>
      <c r="AI17" s="3">
        <f t="shared" si="8"/>
        <v>11640.0196877813</v>
      </c>
      <c r="AJ17" s="3">
        <f t="shared" si="9"/>
        <v>24559.660494804899</v>
      </c>
      <c r="AK17" s="43">
        <v>5.0999999999999997E-2</v>
      </c>
      <c r="AL17" t="b">
        <v>1</v>
      </c>
      <c r="AM17">
        <v>28.756746880000001</v>
      </c>
      <c r="AN17"/>
      <c r="AO17"/>
      <c r="AP17">
        <v>32.607584099999997</v>
      </c>
      <c r="AQ17"/>
      <c r="AR17"/>
      <c r="AS17">
        <v>57.86</v>
      </c>
      <c r="AT17">
        <v>58.685000000000002</v>
      </c>
      <c r="AU17">
        <v>56.795540000000003</v>
      </c>
      <c r="AV17"/>
      <c r="AW17"/>
      <c r="AX17">
        <v>74.156040000000004</v>
      </c>
      <c r="BA17" s="4">
        <f t="shared" si="10"/>
        <v>28.756746880000001</v>
      </c>
      <c r="BB17" s="4">
        <f t="shared" si="11"/>
        <v>74.156040000000004</v>
      </c>
      <c r="BC17" s="43">
        <v>0.10100000000000001</v>
      </c>
      <c r="BD17" t="b">
        <v>1</v>
      </c>
    </row>
    <row r="18" spans="1:56" x14ac:dyDescent="0.25">
      <c r="A18" s="5" t="s">
        <v>55</v>
      </c>
      <c r="B18">
        <v>0.108</v>
      </c>
      <c r="E18">
        <v>0.156</v>
      </c>
      <c r="H18">
        <v>0.251</v>
      </c>
      <c r="I18">
        <v>0.33200000000000002</v>
      </c>
      <c r="J18">
        <v>0.42</v>
      </c>
      <c r="M18">
        <v>0.59499999999999997</v>
      </c>
      <c r="P18" s="13">
        <f t="shared" si="12"/>
        <v>108</v>
      </c>
      <c r="Q18" s="3">
        <f t="shared" si="7"/>
        <v>595</v>
      </c>
      <c r="R18" s="48">
        <v>8.8999999999999996E-2</v>
      </c>
      <c r="S18" s="1" t="b">
        <v>0</v>
      </c>
      <c r="T18"/>
      <c r="U18" s="38">
        <v>5.0905610559608201</v>
      </c>
      <c r="V18"/>
      <c r="W18"/>
      <c r="X18">
        <v>6.23339788098931</v>
      </c>
      <c r="Y18"/>
      <c r="Z18"/>
      <c r="AA18">
        <v>10.266511123989901</v>
      </c>
      <c r="AB18">
        <v>14.106588543499701</v>
      </c>
      <c r="AC18">
        <v>17.490178732615501</v>
      </c>
      <c r="AD18"/>
      <c r="AE18"/>
      <c r="AF18">
        <v>17.378</v>
      </c>
      <c r="AI18" s="3">
        <f t="shared" si="8"/>
        <v>5090.5610559608203</v>
      </c>
      <c r="AJ18" s="3">
        <f t="shared" si="9"/>
        <v>17490.178732615503</v>
      </c>
      <c r="AK18" s="43">
        <v>0.11799999999999999</v>
      </c>
      <c r="AL18" t="b">
        <v>1</v>
      </c>
      <c r="AM18">
        <v>16.929433700000001</v>
      </c>
      <c r="AN18"/>
      <c r="AO18"/>
      <c r="AP18">
        <v>35.556241499999999</v>
      </c>
      <c r="AQ18"/>
      <c r="AR18"/>
      <c r="AS18">
        <v>65.631500000000003</v>
      </c>
      <c r="AT18">
        <v>65.394999999999996</v>
      </c>
      <c r="AU18">
        <v>108.04516</v>
      </c>
      <c r="AV18"/>
      <c r="AW18"/>
      <c r="AX18">
        <v>184.57002</v>
      </c>
      <c r="BA18" s="4">
        <f t="shared" si="10"/>
        <v>16.929433700000001</v>
      </c>
      <c r="BB18" s="4">
        <f t="shared" si="11"/>
        <v>184.57002</v>
      </c>
      <c r="BC18" s="43">
        <v>0.159</v>
      </c>
      <c r="BD18" t="b">
        <v>1</v>
      </c>
    </row>
    <row r="19" spans="1:56" x14ac:dyDescent="0.25">
      <c r="A19" s="5" t="s">
        <v>16</v>
      </c>
      <c r="B19">
        <v>0.47599999999999998</v>
      </c>
      <c r="E19">
        <v>0.46600000000000003</v>
      </c>
      <c r="H19">
        <v>0.58299999999999996</v>
      </c>
      <c r="I19">
        <v>0.67200000000000004</v>
      </c>
      <c r="J19">
        <v>0.73199999999999998</v>
      </c>
      <c r="M19">
        <v>0.77900000000000003</v>
      </c>
      <c r="P19" s="13">
        <f t="shared" si="12"/>
        <v>466</v>
      </c>
      <c r="Q19" s="3">
        <f t="shared" si="7"/>
        <v>779</v>
      </c>
      <c r="R19" s="48">
        <v>5.2999999999999999E-2</v>
      </c>
      <c r="S19" s="1" t="b">
        <v>0</v>
      </c>
      <c r="T19"/>
      <c r="U19" s="38">
        <v>37.822880786406699</v>
      </c>
      <c r="V19"/>
      <c r="W19"/>
      <c r="X19">
        <v>33.036239863447499</v>
      </c>
      <c r="Y19"/>
      <c r="Z19"/>
      <c r="AA19">
        <v>39.329936146323902</v>
      </c>
      <c r="AB19">
        <v>37.922029165348597</v>
      </c>
      <c r="AC19">
        <v>41.737825349199099</v>
      </c>
      <c r="AD19"/>
      <c r="AE19"/>
      <c r="AF19">
        <v>54.103044608669897</v>
      </c>
      <c r="AI19" s="3">
        <f t="shared" si="8"/>
        <v>33036.239863447496</v>
      </c>
      <c r="AJ19" s="3">
        <f t="shared" si="9"/>
        <v>54103.044608669894</v>
      </c>
      <c r="AK19" s="43">
        <v>5.6000000000000001E-2</v>
      </c>
      <c r="AL19" t="b">
        <v>1</v>
      </c>
      <c r="AM19">
        <v>87.285316019999996</v>
      </c>
      <c r="AN19"/>
      <c r="AO19"/>
      <c r="AP19">
        <v>71.022875040000002</v>
      </c>
      <c r="AQ19"/>
      <c r="AR19"/>
      <c r="AS19">
        <v>112.78189999999999</v>
      </c>
      <c r="AT19">
        <v>132.5984</v>
      </c>
      <c r="AU19">
        <v>142.99492000000001</v>
      </c>
      <c r="AV19"/>
      <c r="AW19"/>
      <c r="AX19">
        <v>147.48792</v>
      </c>
      <c r="BA19" s="4">
        <f t="shared" si="10"/>
        <v>71.022875040000002</v>
      </c>
      <c r="BB19" s="4">
        <f t="shared" si="11"/>
        <v>147.48792</v>
      </c>
      <c r="BC19" s="43">
        <v>8.5000000000000006E-2</v>
      </c>
      <c r="BD19" t="b">
        <v>1</v>
      </c>
    </row>
    <row r="20" spans="1:56" x14ac:dyDescent="0.25">
      <c r="A20" s="5" t="s">
        <v>24</v>
      </c>
      <c r="B20">
        <v>8.6999999999999994E-2</v>
      </c>
      <c r="E20">
        <v>6.4000000000000001E-2</v>
      </c>
      <c r="H20">
        <v>7.6999999999999999E-2</v>
      </c>
      <c r="I20">
        <v>0.08</v>
      </c>
      <c r="J20">
        <v>8.5999999999999993E-2</v>
      </c>
      <c r="M20">
        <v>0.11</v>
      </c>
      <c r="P20" s="13">
        <f t="shared" si="12"/>
        <v>64</v>
      </c>
      <c r="Q20" s="3">
        <f t="shared" si="7"/>
        <v>110</v>
      </c>
      <c r="R20" s="48">
        <v>4.8000000000000001E-2</v>
      </c>
      <c r="S20" s="1" t="b">
        <v>0</v>
      </c>
      <c r="T20"/>
      <c r="U20" s="38">
        <v>21.386912368663399</v>
      </c>
      <c r="V20"/>
      <c r="W20"/>
      <c r="X20">
        <v>22.823956832429801</v>
      </c>
      <c r="Y20"/>
      <c r="Z20"/>
      <c r="AA20">
        <v>17.0199321353481</v>
      </c>
      <c r="AB20">
        <v>21.124270336282599</v>
      </c>
      <c r="AC20">
        <v>21.9372870436063</v>
      </c>
      <c r="AD20"/>
      <c r="AE20"/>
      <c r="AF20">
        <v>34.665510776182799</v>
      </c>
      <c r="AI20" s="3">
        <f t="shared" si="8"/>
        <v>17019.932135348099</v>
      </c>
      <c r="AJ20" s="3">
        <f t="shared" si="9"/>
        <v>34665.510776182797</v>
      </c>
      <c r="AK20" s="32">
        <v>3.4000000000000002E-2</v>
      </c>
      <c r="AL20" t="b">
        <v>0</v>
      </c>
      <c r="AM20">
        <v>17.648526100000002</v>
      </c>
      <c r="AN20"/>
      <c r="AO20"/>
      <c r="AP20">
        <v>19.170999999999999</v>
      </c>
      <c r="AQ20"/>
      <c r="AR20"/>
      <c r="AS20">
        <v>18.918900000000001</v>
      </c>
      <c r="AT20">
        <v>19.579999999999998</v>
      </c>
      <c r="AU20">
        <v>54.521799999999999</v>
      </c>
      <c r="AV20"/>
      <c r="AW20"/>
      <c r="AX20">
        <v>70.428960000000004</v>
      </c>
      <c r="BA20" s="4">
        <f t="shared" si="10"/>
        <v>17.648526100000002</v>
      </c>
      <c r="BB20" s="4">
        <f t="shared" si="11"/>
        <v>70.428960000000004</v>
      </c>
      <c r="BC20" s="43">
        <v>0.13100000000000001</v>
      </c>
      <c r="BD20" t="b">
        <v>1</v>
      </c>
    </row>
    <row r="21" spans="1:56" x14ac:dyDescent="0.25">
      <c r="A21" s="5" t="s">
        <v>32</v>
      </c>
      <c r="B21">
        <v>5.1999999999999998E-2</v>
      </c>
      <c r="E21">
        <v>4.2999999999999997E-2</v>
      </c>
      <c r="H21">
        <v>8.5999999999999993E-2</v>
      </c>
      <c r="I21">
        <v>8.5999999999999993E-2</v>
      </c>
      <c r="J21">
        <v>0.1</v>
      </c>
      <c r="M21">
        <v>0.185</v>
      </c>
      <c r="P21" s="13">
        <f t="shared" si="12"/>
        <v>43</v>
      </c>
      <c r="Q21" s="3">
        <f t="shared" si="7"/>
        <v>185</v>
      </c>
      <c r="R21" s="48">
        <v>8.2000000000000003E-2</v>
      </c>
      <c r="S21" s="1" t="b">
        <v>0</v>
      </c>
      <c r="T21"/>
      <c r="U21" s="38">
        <v>2.1760034023293899</v>
      </c>
      <c r="V21"/>
      <c r="W21"/>
      <c r="X21">
        <v>1.41964291154389</v>
      </c>
      <c r="Y21"/>
      <c r="Z21"/>
      <c r="AA21">
        <v>2.8315967651290102</v>
      </c>
      <c r="AB21">
        <v>3.03394039562273</v>
      </c>
      <c r="AC21">
        <v>4.1500678614260504</v>
      </c>
      <c r="AD21"/>
      <c r="AE21"/>
      <c r="AF21">
        <v>7.8909969019938</v>
      </c>
      <c r="AI21" s="3">
        <f t="shared" si="8"/>
        <v>1419.64291154389</v>
      </c>
      <c r="AJ21" s="3">
        <f t="shared" si="9"/>
        <v>7890.9969019937998</v>
      </c>
      <c r="AK21" s="43">
        <v>0.09</v>
      </c>
      <c r="AL21" t="b">
        <v>1</v>
      </c>
      <c r="AM21">
        <v>2.98300126</v>
      </c>
      <c r="AN21"/>
      <c r="AO21"/>
      <c r="AP21">
        <v>4.1172873299999999</v>
      </c>
      <c r="AQ21"/>
      <c r="AR21"/>
      <c r="AS21">
        <v>8.4381000000000004</v>
      </c>
      <c r="AT21">
        <v>10.309200000000001</v>
      </c>
      <c r="AU21">
        <v>13.277290000000001</v>
      </c>
      <c r="AV21"/>
      <c r="AW21"/>
      <c r="AX21">
        <v>39.228180000000002</v>
      </c>
      <c r="BA21" s="4">
        <f t="shared" si="10"/>
        <v>2.98300126</v>
      </c>
      <c r="BB21" s="4">
        <f t="shared" si="11"/>
        <v>39.228180000000002</v>
      </c>
      <c r="BC21" s="43">
        <v>0.17699999999999999</v>
      </c>
      <c r="BD21" t="b">
        <v>1</v>
      </c>
    </row>
    <row r="22" spans="1:56" x14ac:dyDescent="0.25">
      <c r="A22" s="5" t="s">
        <v>62</v>
      </c>
      <c r="B22">
        <v>1.6E-2</v>
      </c>
      <c r="E22">
        <v>1.4999999999999999E-2</v>
      </c>
      <c r="H22">
        <v>1.4E-2</v>
      </c>
      <c r="I22">
        <v>7.0000000000000001E-3</v>
      </c>
      <c r="J22">
        <v>2.1000000000000001E-2</v>
      </c>
      <c r="M22">
        <v>0.01</v>
      </c>
      <c r="P22" s="13">
        <f t="shared" si="12"/>
        <v>7</v>
      </c>
      <c r="Q22" s="3">
        <f t="shared" si="7"/>
        <v>21</v>
      </c>
      <c r="R22" s="48">
        <v>6.8000000000000005E-2</v>
      </c>
      <c r="S22" s="1" t="b">
        <v>0</v>
      </c>
      <c r="T22"/>
      <c r="U22" s="38">
        <v>0.85065262259556795</v>
      </c>
      <c r="V22"/>
      <c r="W22"/>
      <c r="X22">
        <v>0.82556201241434701</v>
      </c>
      <c r="Y22"/>
      <c r="Z22"/>
      <c r="AA22">
        <v>1.62036779299365</v>
      </c>
      <c r="AB22">
        <v>1.0983212263198701</v>
      </c>
      <c r="AC22">
        <v>2.19583307811777</v>
      </c>
      <c r="AD22"/>
      <c r="AE22"/>
      <c r="AF22">
        <v>1.3524648262199701</v>
      </c>
      <c r="AI22" s="3">
        <f t="shared" si="8"/>
        <v>825.56201241434701</v>
      </c>
      <c r="AJ22" s="3">
        <f t="shared" si="9"/>
        <v>2195.8330781177701</v>
      </c>
      <c r="AK22" s="32">
        <v>-1.0999999999999999E-2</v>
      </c>
      <c r="AL22" t="b">
        <v>0</v>
      </c>
      <c r="AM22">
        <v>2.5385491600000001</v>
      </c>
      <c r="AN22"/>
      <c r="AO22"/>
      <c r="AP22">
        <v>3.2562960300000001</v>
      </c>
      <c r="AQ22"/>
      <c r="AR22"/>
      <c r="AS22">
        <v>6.6859999999999999</v>
      </c>
      <c r="AT22">
        <v>5.6672000000000002</v>
      </c>
      <c r="AU22">
        <v>12.120799999999999</v>
      </c>
      <c r="AV22"/>
      <c r="AW22"/>
      <c r="AX22">
        <v>14.61966</v>
      </c>
      <c r="BA22" s="4">
        <f t="shared" si="10"/>
        <v>2.5385491600000001</v>
      </c>
      <c r="BB22" s="4">
        <f t="shared" si="11"/>
        <v>14.61966</v>
      </c>
      <c r="BC22" s="43">
        <v>0.16500000000000001</v>
      </c>
      <c r="BD22" t="b">
        <v>1</v>
      </c>
    </row>
    <row r="23" spans="1:56" x14ac:dyDescent="0.25">
      <c r="A23" s="5" t="s">
        <v>26</v>
      </c>
      <c r="B23">
        <v>0.27600000000000002</v>
      </c>
      <c r="E23">
        <v>0.221</v>
      </c>
      <c r="H23">
        <v>0.44400000000000001</v>
      </c>
      <c r="I23">
        <v>0.47499999999999998</v>
      </c>
      <c r="J23">
        <v>0.49399999999999999</v>
      </c>
      <c r="M23">
        <v>0.45600000000000002</v>
      </c>
      <c r="P23" s="13">
        <f t="shared" si="12"/>
        <v>221</v>
      </c>
      <c r="Q23" s="3">
        <f t="shared" si="7"/>
        <v>494</v>
      </c>
      <c r="R23" s="48">
        <v>8.2000000000000003E-2</v>
      </c>
      <c r="S23" s="1" t="b">
        <v>0</v>
      </c>
      <c r="T23"/>
      <c r="U23" s="38">
        <v>10.657843705364799</v>
      </c>
      <c r="V23"/>
      <c r="W23"/>
      <c r="X23">
        <v>10.449834453217299</v>
      </c>
      <c r="Y23"/>
      <c r="Z23"/>
      <c r="AA23">
        <v>22.6576303681639</v>
      </c>
      <c r="AB23">
        <v>19.628141532412101</v>
      </c>
      <c r="AC23">
        <v>22.385680528780401</v>
      </c>
      <c r="AD23"/>
      <c r="AE23"/>
      <c r="AF23">
        <v>22.363422729426102</v>
      </c>
      <c r="AI23" s="3">
        <f t="shared" si="8"/>
        <v>10449.8344532173</v>
      </c>
      <c r="AJ23" s="3">
        <f t="shared" si="9"/>
        <v>22657.6303681639</v>
      </c>
      <c r="AK23" s="43">
        <v>6.5000000000000002E-2</v>
      </c>
      <c r="AL23" t="b">
        <v>1</v>
      </c>
      <c r="AM23">
        <v>37.42293514</v>
      </c>
      <c r="AN23"/>
      <c r="AO23"/>
      <c r="AP23">
        <v>28.55051667</v>
      </c>
      <c r="AQ23"/>
      <c r="AR23"/>
      <c r="AS23">
        <v>59.296599999999998</v>
      </c>
      <c r="AT23">
        <v>52.606400000000001</v>
      </c>
      <c r="AU23">
        <v>71.556319999999999</v>
      </c>
      <c r="AV23"/>
      <c r="AW23"/>
      <c r="AX23">
        <v>65.096400000000003</v>
      </c>
      <c r="BA23" s="4">
        <f t="shared" si="10"/>
        <v>28.55051667</v>
      </c>
      <c r="BB23" s="4">
        <f t="shared" si="11"/>
        <v>71.556319999999999</v>
      </c>
      <c r="BC23" s="43">
        <v>8.4000000000000005E-2</v>
      </c>
      <c r="BD23" t="b">
        <v>1</v>
      </c>
    </row>
    <row r="24" spans="1:56" x14ac:dyDescent="0.25">
      <c r="A24" s="5" t="s">
        <v>33</v>
      </c>
      <c r="B24">
        <v>9.5000000000000001E-2</v>
      </c>
      <c r="E24">
        <v>7.1999999999999995E-2</v>
      </c>
      <c r="H24">
        <v>0.11</v>
      </c>
      <c r="I24">
        <v>8.7999999999999995E-2</v>
      </c>
      <c r="J24">
        <v>0.111</v>
      </c>
      <c r="M24">
        <v>0.12</v>
      </c>
      <c r="P24" s="13">
        <f t="shared" si="12"/>
        <v>72</v>
      </c>
      <c r="Q24" s="3">
        <f t="shared" si="7"/>
        <v>120</v>
      </c>
      <c r="R24" s="48">
        <v>6.7000000000000004E-2</v>
      </c>
      <c r="S24" s="1" t="b">
        <v>0</v>
      </c>
      <c r="T24"/>
      <c r="U24" s="38">
        <v>3.5470838425547799</v>
      </c>
      <c r="V24"/>
      <c r="W24"/>
      <c r="X24">
        <v>3.3184355400968899</v>
      </c>
      <c r="Y24"/>
      <c r="Z24"/>
      <c r="AA24">
        <v>5.6567185340822199</v>
      </c>
      <c r="AB24">
        <v>4.2257443792306901</v>
      </c>
      <c r="AC24">
        <v>5.0383563992934404</v>
      </c>
      <c r="AD24"/>
      <c r="AE24"/>
      <c r="AF24">
        <v>6.9590021399397601</v>
      </c>
      <c r="AI24" s="3">
        <f t="shared" si="8"/>
        <v>3318.4355400968898</v>
      </c>
      <c r="AJ24" s="3">
        <f t="shared" si="9"/>
        <v>6959.0021399397601</v>
      </c>
      <c r="AK24" s="32">
        <v>3.6999999999999998E-2</v>
      </c>
      <c r="AL24" t="b">
        <v>0</v>
      </c>
      <c r="AM24">
        <v>12.692072359999999</v>
      </c>
      <c r="AN24"/>
      <c r="AO24"/>
      <c r="AP24">
        <v>10.54672983</v>
      </c>
      <c r="AQ24"/>
      <c r="AR24"/>
      <c r="AS24">
        <v>20.819700000000001</v>
      </c>
      <c r="AT24">
        <v>15.272399999999999</v>
      </c>
      <c r="AU24">
        <v>19.270109999999999</v>
      </c>
      <c r="AV24"/>
      <c r="AW24"/>
      <c r="AX24">
        <v>51.081600000000002</v>
      </c>
      <c r="BA24" s="4">
        <f t="shared" si="10"/>
        <v>10.54672983</v>
      </c>
      <c r="BB24" s="4">
        <f t="shared" si="11"/>
        <v>51.081600000000002</v>
      </c>
      <c r="BC24" s="43">
        <v>0.121</v>
      </c>
      <c r="BD24" t="b">
        <v>1</v>
      </c>
    </row>
    <row r="25" spans="1:56" x14ac:dyDescent="0.25">
      <c r="A25" s="5" t="s">
        <v>38</v>
      </c>
      <c r="B25">
        <v>0.08</v>
      </c>
      <c r="E25">
        <v>7.6999999999999999E-2</v>
      </c>
      <c r="H25">
        <v>0.13100000000000001</v>
      </c>
      <c r="I25">
        <v>0.13</v>
      </c>
      <c r="J25">
        <v>0.127</v>
      </c>
      <c r="M25">
        <v>0.13300000000000001</v>
      </c>
      <c r="P25" s="13">
        <f t="shared" si="12"/>
        <v>77</v>
      </c>
      <c r="Q25" s="3">
        <f t="shared" si="7"/>
        <v>133</v>
      </c>
      <c r="R25" s="48">
        <v>8.8999999999999996E-2</v>
      </c>
      <c r="S25" s="1" t="b">
        <v>0</v>
      </c>
      <c r="T25"/>
      <c r="U25" s="38">
        <v>1.4892491204337199</v>
      </c>
      <c r="V25"/>
      <c r="W25"/>
      <c r="X25">
        <v>1.0364040753888</v>
      </c>
      <c r="Y25"/>
      <c r="Z25"/>
      <c r="AA25">
        <v>2.8012452205549501</v>
      </c>
      <c r="AB25">
        <v>2.3743001602132199</v>
      </c>
      <c r="AC25">
        <v>2.9307451440709298</v>
      </c>
      <c r="AD25"/>
      <c r="AE25"/>
      <c r="AF25">
        <v>3.3062949222672602</v>
      </c>
      <c r="AI25" s="3">
        <f t="shared" si="8"/>
        <v>1036.4040753888</v>
      </c>
      <c r="AJ25" s="3">
        <f t="shared" si="9"/>
        <v>3306.2949222672601</v>
      </c>
      <c r="AK25" s="43">
        <v>5.7000000000000002E-2</v>
      </c>
      <c r="AL25" t="b">
        <v>1</v>
      </c>
      <c r="AM25">
        <v>18.40035842</v>
      </c>
      <c r="AN25"/>
      <c r="AO25"/>
      <c r="AP25">
        <v>12.58739001</v>
      </c>
      <c r="AQ25"/>
      <c r="AR25"/>
      <c r="AS25">
        <v>27.054500000000001</v>
      </c>
      <c r="AT25">
        <v>33.533499999999997</v>
      </c>
      <c r="AU25">
        <v>28.47625</v>
      </c>
      <c r="AV25"/>
      <c r="AW25"/>
      <c r="AX25">
        <v>33.552900000000001</v>
      </c>
      <c r="BA25" s="4">
        <f t="shared" si="10"/>
        <v>12.58739001</v>
      </c>
      <c r="BB25" s="4">
        <f t="shared" si="11"/>
        <v>33.552900000000001</v>
      </c>
      <c r="BC25" s="43">
        <v>8.6999999999999994E-2</v>
      </c>
      <c r="BD25" t="b">
        <v>1</v>
      </c>
    </row>
    <row r="26" spans="1:56" x14ac:dyDescent="0.25">
      <c r="A26" s="5" t="s">
        <v>18</v>
      </c>
      <c r="B26">
        <v>0.309</v>
      </c>
      <c r="E26">
        <v>0.219</v>
      </c>
      <c r="H26">
        <v>0.28499999999999998</v>
      </c>
      <c r="I26">
        <v>0.29799999999999999</v>
      </c>
      <c r="J26">
        <v>0.40200000000000002</v>
      </c>
      <c r="M26">
        <v>0.54100000000000004</v>
      </c>
      <c r="P26" s="13">
        <f t="shared" si="12"/>
        <v>219</v>
      </c>
      <c r="Q26" s="3">
        <f t="shared" si="7"/>
        <v>541</v>
      </c>
      <c r="R26" s="48">
        <v>5.6000000000000001E-2</v>
      </c>
      <c r="S26" s="1" t="b">
        <v>0</v>
      </c>
      <c r="T26"/>
      <c r="U26" s="38">
        <v>26.8198388474196</v>
      </c>
      <c r="V26"/>
      <c r="W26"/>
      <c r="X26">
        <v>25.802050386036299</v>
      </c>
      <c r="Y26"/>
      <c r="Z26"/>
      <c r="AA26">
        <v>23.267494070472001</v>
      </c>
      <c r="AB26">
        <v>22.632539757982698</v>
      </c>
      <c r="AC26">
        <v>30.833931789153901</v>
      </c>
      <c r="AD26"/>
      <c r="AE26"/>
      <c r="AF26">
        <v>49.474231717495698</v>
      </c>
      <c r="AI26" s="3">
        <f t="shared" si="8"/>
        <v>22632.539757982697</v>
      </c>
      <c r="AJ26" s="3">
        <f t="shared" si="9"/>
        <v>49474.231717495699</v>
      </c>
      <c r="AK26" s="43">
        <v>5.7000000000000002E-2</v>
      </c>
      <c r="AL26" t="b">
        <v>1</v>
      </c>
      <c r="AM26">
        <v>86.755195520000001</v>
      </c>
      <c r="AN26"/>
      <c r="AO26"/>
      <c r="AP26">
        <v>116.07078015</v>
      </c>
      <c r="AQ26"/>
      <c r="AR26"/>
      <c r="AS26">
        <v>136.9709</v>
      </c>
      <c r="AT26">
        <v>205.60980000000001</v>
      </c>
      <c r="AU26">
        <v>219.16302999999999</v>
      </c>
      <c r="AV26"/>
      <c r="AW26"/>
      <c r="AX26">
        <v>235.57409999999999</v>
      </c>
      <c r="BA26" s="4">
        <f t="shared" si="10"/>
        <v>86.755195520000001</v>
      </c>
      <c r="BB26" s="4">
        <f t="shared" si="11"/>
        <v>235.57409999999999</v>
      </c>
      <c r="BC26" s="43">
        <v>0.105</v>
      </c>
      <c r="BD26" t="b">
        <v>1</v>
      </c>
    </row>
    <row r="27" spans="1:56" x14ac:dyDescent="0.25">
      <c r="A27" s="5" t="s">
        <v>13</v>
      </c>
      <c r="B27">
        <v>0.46200000000000002</v>
      </c>
      <c r="E27">
        <v>0.434</v>
      </c>
      <c r="H27">
        <v>0.47199999999999998</v>
      </c>
      <c r="I27">
        <v>0.43099999999999999</v>
      </c>
      <c r="J27">
        <v>0.54500000000000004</v>
      </c>
      <c r="M27">
        <v>0.63500000000000001</v>
      </c>
      <c r="P27" s="13">
        <f t="shared" si="12"/>
        <v>431</v>
      </c>
      <c r="Q27" s="3">
        <f t="shared" si="7"/>
        <v>635</v>
      </c>
      <c r="R27" s="48">
        <v>5.6000000000000001E-2</v>
      </c>
      <c r="S27" s="1" t="b">
        <v>0</v>
      </c>
      <c r="T27"/>
      <c r="U27" s="38">
        <v>48.578254121669502</v>
      </c>
      <c r="V27"/>
      <c r="W27"/>
      <c r="X27">
        <v>50.441838958516598</v>
      </c>
      <c r="Y27"/>
      <c r="Z27"/>
      <c r="AA27">
        <v>53.110751444728699</v>
      </c>
      <c r="AB27">
        <v>46.668939624330903</v>
      </c>
      <c r="AC27">
        <v>52.887768763924598</v>
      </c>
      <c r="AD27"/>
      <c r="AE27"/>
      <c r="AF27">
        <v>69.997946158472999</v>
      </c>
      <c r="AI27" s="3">
        <f t="shared" si="8"/>
        <v>46668.939624330902</v>
      </c>
      <c r="AJ27" s="3">
        <f t="shared" si="9"/>
        <v>69997.946158473002</v>
      </c>
      <c r="AK27" s="32">
        <v>4.1000000000000002E-2</v>
      </c>
      <c r="AL27" t="b">
        <v>0</v>
      </c>
      <c r="AM27">
        <v>84.244696599999997</v>
      </c>
      <c r="AN27"/>
      <c r="AO27"/>
      <c r="AP27">
        <v>80.941978259999999</v>
      </c>
      <c r="AQ27"/>
      <c r="AR27"/>
      <c r="AS27">
        <v>101.2968</v>
      </c>
      <c r="AT27">
        <v>101.1923</v>
      </c>
      <c r="AU27">
        <v>116.06211</v>
      </c>
      <c r="AV27"/>
      <c r="AW27"/>
      <c r="AX27">
        <v>115.87812</v>
      </c>
      <c r="BA27" s="4">
        <f t="shared" si="10"/>
        <v>80.941978259999999</v>
      </c>
      <c r="BB27" s="4">
        <f t="shared" si="11"/>
        <v>116.06211</v>
      </c>
      <c r="BC27" s="32">
        <v>6.9000000000000006E-2</v>
      </c>
      <c r="BD27" t="b">
        <v>0</v>
      </c>
    </row>
    <row r="28" spans="1:56" x14ac:dyDescent="0.25">
      <c r="A28" s="5" t="s">
        <v>37</v>
      </c>
      <c r="B28">
        <v>0.01</v>
      </c>
      <c r="E28">
        <v>1.2999999999999999E-2</v>
      </c>
      <c r="H28">
        <v>8.0000000000000002E-3</v>
      </c>
      <c r="I28">
        <v>1.2E-2</v>
      </c>
      <c r="J28">
        <v>2.9000000000000001E-2</v>
      </c>
      <c r="M28">
        <v>2.9000000000000001E-2</v>
      </c>
      <c r="P28" s="13">
        <f t="shared" si="12"/>
        <v>8</v>
      </c>
      <c r="Q28" s="3">
        <f t="shared" si="7"/>
        <v>29</v>
      </c>
      <c r="R28" s="48">
        <v>7.2999999999999995E-2</v>
      </c>
      <c r="S28" s="1" t="b">
        <v>0</v>
      </c>
      <c r="T28"/>
      <c r="U28" s="38">
        <v>1.5720000000000001</v>
      </c>
      <c r="V28"/>
      <c r="W28"/>
      <c r="X28">
        <v>1.96</v>
      </c>
      <c r="Y28"/>
      <c r="Z28"/>
      <c r="AA28">
        <v>1.13393370528676</v>
      </c>
      <c r="AB28">
        <v>1.2318680224457199</v>
      </c>
      <c r="AC28">
        <v>9.4753475287595705</v>
      </c>
      <c r="AD28"/>
      <c r="AE28"/>
      <c r="AF28">
        <v>3.5964556883952499</v>
      </c>
      <c r="AI28" s="3">
        <f t="shared" si="8"/>
        <v>1133.93370528676</v>
      </c>
      <c r="AJ28" s="3">
        <f t="shared" si="9"/>
        <v>9475.3475287595702</v>
      </c>
      <c r="AK28" s="43">
        <v>7.8E-2</v>
      </c>
      <c r="AL28" t="b">
        <v>1</v>
      </c>
      <c r="AM28">
        <v>4.7389999999999999</v>
      </c>
      <c r="AN28"/>
      <c r="AO28"/>
      <c r="AP28">
        <v>7.0720000000000001</v>
      </c>
      <c r="AQ28"/>
      <c r="AR28"/>
      <c r="AS28">
        <v>6.6</v>
      </c>
      <c r="AT28">
        <v>8.1047999999999991</v>
      </c>
      <c r="AU28">
        <v>17.85529</v>
      </c>
      <c r="AV28"/>
      <c r="AW28"/>
      <c r="AX28">
        <v>30.117540000000002</v>
      </c>
      <c r="BA28" s="4">
        <f t="shared" si="10"/>
        <v>4.7389999999999999</v>
      </c>
      <c r="BB28" s="4">
        <f t="shared" si="11"/>
        <v>30.117540000000002</v>
      </c>
      <c r="BC28" s="43">
        <v>0.13500000000000001</v>
      </c>
      <c r="BD28" t="b">
        <v>1</v>
      </c>
    </row>
    <row r="29" spans="1:56" x14ac:dyDescent="0.25">
      <c r="A29" s="5" t="s">
        <v>27</v>
      </c>
      <c r="B29">
        <v>0.115</v>
      </c>
      <c r="E29">
        <v>9.6000000000000002E-2</v>
      </c>
      <c r="H29">
        <v>0.182</v>
      </c>
      <c r="I29">
        <v>0.17599999999999999</v>
      </c>
      <c r="J29">
        <v>0.30199999999999999</v>
      </c>
      <c r="M29">
        <v>0.35499999999999998</v>
      </c>
      <c r="P29" s="13">
        <f t="shared" si="12"/>
        <v>96</v>
      </c>
      <c r="Q29" s="3">
        <f t="shared" si="7"/>
        <v>355</v>
      </c>
      <c r="R29" s="48">
        <v>4.9000000000000002E-2</v>
      </c>
      <c r="S29" s="1" t="b">
        <v>0</v>
      </c>
      <c r="T29"/>
      <c r="U29" s="38">
        <v>11.111902812192699</v>
      </c>
      <c r="V29"/>
      <c r="W29"/>
      <c r="X29">
        <v>8.9949837499674992</v>
      </c>
      <c r="Y29"/>
      <c r="Z29"/>
      <c r="AA29">
        <v>19.679941501818401</v>
      </c>
      <c r="AB29">
        <v>12.8208971153426</v>
      </c>
      <c r="AC29">
        <v>16.623743306841501</v>
      </c>
      <c r="AD29"/>
      <c r="AE29"/>
      <c r="AF29">
        <v>20.7082518319875</v>
      </c>
      <c r="AI29" s="3">
        <f t="shared" si="8"/>
        <v>8994.9837499674995</v>
      </c>
      <c r="AJ29" s="3">
        <f t="shared" si="9"/>
        <v>20708.251831987502</v>
      </c>
      <c r="AK29" s="43">
        <v>9.1999999999999998E-2</v>
      </c>
      <c r="AL29" t="b">
        <v>1</v>
      </c>
      <c r="AM29">
        <v>11.3748103</v>
      </c>
      <c r="AN29"/>
      <c r="AO29"/>
      <c r="AP29">
        <v>46.804932719999996</v>
      </c>
      <c r="AQ29"/>
      <c r="AR29"/>
      <c r="AS29">
        <v>47.496899999999997</v>
      </c>
      <c r="AT29">
        <v>101.7808</v>
      </c>
      <c r="AU29">
        <v>110.41482000000001</v>
      </c>
      <c r="AV29"/>
      <c r="AW29"/>
      <c r="AX29">
        <v>116.1576</v>
      </c>
      <c r="BA29" s="4">
        <f t="shared" si="10"/>
        <v>11.3748103</v>
      </c>
      <c r="BB29" s="4">
        <f t="shared" si="11"/>
        <v>116.1576</v>
      </c>
      <c r="BC29" s="43">
        <v>0.16900000000000001</v>
      </c>
      <c r="BD29" t="b">
        <v>1</v>
      </c>
    </row>
    <row r="30" spans="1:56" x14ac:dyDescent="0.25">
      <c r="A30" s="5" t="s">
        <v>59</v>
      </c>
      <c r="B30">
        <v>0.13300000000000001</v>
      </c>
      <c r="E30">
        <v>9.9000000000000005E-2</v>
      </c>
      <c r="H30">
        <v>0.13800000000000001</v>
      </c>
      <c r="I30">
        <v>0.13800000000000001</v>
      </c>
      <c r="J30">
        <v>0.156</v>
      </c>
      <c r="M30">
        <v>0.20799999999999999</v>
      </c>
      <c r="P30" s="13">
        <f t="shared" si="12"/>
        <v>99</v>
      </c>
      <c r="Q30" s="3">
        <f t="shared" si="7"/>
        <v>208</v>
      </c>
      <c r="R30" s="48">
        <v>4.8000000000000001E-2</v>
      </c>
      <c r="S30" s="1" t="b">
        <v>0</v>
      </c>
      <c r="T30"/>
      <c r="U30" s="38">
        <v>114.943727425519</v>
      </c>
      <c r="V30"/>
      <c r="W30"/>
      <c r="X30">
        <v>81.970214087524994</v>
      </c>
      <c r="Y30"/>
      <c r="Z30"/>
      <c r="AA30">
        <v>128.64117714816001</v>
      </c>
      <c r="AB30">
        <v>101.38670418244099</v>
      </c>
      <c r="AC30">
        <v>107.666236411182</v>
      </c>
      <c r="AD30"/>
      <c r="AE30"/>
      <c r="AF30">
        <v>143.95656654023</v>
      </c>
      <c r="AI30" s="3">
        <f t="shared" si="8"/>
        <v>81970.21408752499</v>
      </c>
      <c r="AJ30" s="3">
        <f t="shared" si="9"/>
        <v>143956.56654023001</v>
      </c>
      <c r="AK30" s="43">
        <v>5.1999999999999998E-2</v>
      </c>
      <c r="AL30" t="b">
        <v>1</v>
      </c>
      <c r="AM30">
        <v>30.966809820000002</v>
      </c>
      <c r="AN30"/>
      <c r="AO30"/>
      <c r="AP30">
        <v>34.301499569999997</v>
      </c>
      <c r="AQ30"/>
      <c r="AR30"/>
      <c r="AS30">
        <v>47.963299999999997</v>
      </c>
      <c r="AT30">
        <v>53.809800000000003</v>
      </c>
      <c r="AU30">
        <v>57.97383</v>
      </c>
      <c r="AV30"/>
      <c r="AW30"/>
      <c r="AX30">
        <v>66.776340000000005</v>
      </c>
      <c r="BA30" s="4">
        <f t="shared" si="10"/>
        <v>30.966809820000002</v>
      </c>
      <c r="BB30" s="4">
        <f t="shared" si="11"/>
        <v>66.776340000000005</v>
      </c>
      <c r="BC30" s="43">
        <v>9.5000000000000001E-2</v>
      </c>
      <c r="BD30" t="b">
        <v>1</v>
      </c>
    </row>
    <row r="31" spans="1:56" x14ac:dyDescent="0.25">
      <c r="A31" s="5" t="s">
        <v>9</v>
      </c>
      <c r="B31">
        <v>0.14599999999999999</v>
      </c>
      <c r="E31">
        <v>0.127</v>
      </c>
      <c r="H31">
        <v>0.16600000000000001</v>
      </c>
      <c r="I31">
        <v>0.161</v>
      </c>
      <c r="J31">
        <v>0.16200000000000001</v>
      </c>
      <c r="M31">
        <v>0.23799999999999999</v>
      </c>
      <c r="P31" s="13">
        <f t="shared" si="12"/>
        <v>127</v>
      </c>
      <c r="Q31" s="3">
        <f t="shared" si="7"/>
        <v>238</v>
      </c>
      <c r="R31" s="48">
        <v>4.4999999999999998E-2</v>
      </c>
      <c r="S31" s="1" t="b">
        <v>0</v>
      </c>
      <c r="T31"/>
      <c r="U31" s="38">
        <v>59.073413548117401</v>
      </c>
      <c r="V31"/>
      <c r="W31"/>
      <c r="X31">
        <v>56.002646611744801</v>
      </c>
      <c r="Y31"/>
      <c r="Z31"/>
      <c r="AA31">
        <v>44.574278361459903</v>
      </c>
      <c r="AB31">
        <v>48.885411752758998</v>
      </c>
      <c r="AC31">
        <v>43.451675899480797</v>
      </c>
      <c r="AD31"/>
      <c r="AE31"/>
      <c r="AF31">
        <v>93.819861776497802</v>
      </c>
      <c r="AI31" s="3">
        <f t="shared" si="8"/>
        <v>43451.675899480797</v>
      </c>
      <c r="AJ31" s="3">
        <f t="shared" si="9"/>
        <v>93819.861776497797</v>
      </c>
      <c r="AK31" s="43">
        <v>4.9000000000000002E-2</v>
      </c>
      <c r="AL31" t="b">
        <v>1</v>
      </c>
      <c r="AM31">
        <v>59.336300639999997</v>
      </c>
      <c r="AN31"/>
      <c r="AO31"/>
      <c r="AP31">
        <v>63.177</v>
      </c>
      <c r="AQ31"/>
      <c r="AR31"/>
      <c r="AS31">
        <v>83.497699999999995</v>
      </c>
      <c r="AT31">
        <v>79.221999999999994</v>
      </c>
      <c r="AU31">
        <v>104.60839</v>
      </c>
      <c r="AV31"/>
      <c r="AW31"/>
      <c r="AX31">
        <v>188.32668000000001</v>
      </c>
      <c r="BA31" s="4">
        <f t="shared" si="10"/>
        <v>59.336300639999997</v>
      </c>
      <c r="BB31" s="4">
        <f t="shared" si="11"/>
        <v>188.32668000000001</v>
      </c>
      <c r="BC31" s="43">
        <v>0.11</v>
      </c>
      <c r="BD31" t="b">
        <v>1</v>
      </c>
    </row>
    <row r="32" spans="1:56" x14ac:dyDescent="0.25">
      <c r="A32" s="5" t="s">
        <v>23</v>
      </c>
      <c r="B32">
        <v>0.02</v>
      </c>
      <c r="E32">
        <v>2.8000000000000001E-2</v>
      </c>
      <c r="H32">
        <v>4.4999999999999998E-2</v>
      </c>
      <c r="I32">
        <v>3.1E-2</v>
      </c>
      <c r="J32">
        <v>3.4000000000000002E-2</v>
      </c>
      <c r="M32">
        <v>0.04</v>
      </c>
      <c r="P32" s="13">
        <f t="shared" si="12"/>
        <v>20</v>
      </c>
      <c r="Q32" s="3">
        <f t="shared" si="7"/>
        <v>45</v>
      </c>
      <c r="R32" s="47">
        <v>0.14799999999999999</v>
      </c>
      <c r="S32" s="1" t="b">
        <v>1</v>
      </c>
      <c r="T32"/>
      <c r="U32" s="38">
        <v>1.6272474764304401</v>
      </c>
      <c r="V32"/>
      <c r="W32"/>
      <c r="X32">
        <v>2.6915749728273699</v>
      </c>
      <c r="Y32"/>
      <c r="Z32"/>
      <c r="AA32">
        <v>2.8558780007882598</v>
      </c>
      <c r="AB32">
        <v>4.9707736267085396</v>
      </c>
      <c r="AC32">
        <v>4.9383986458295501</v>
      </c>
      <c r="AD32"/>
      <c r="AE32"/>
      <c r="AF32">
        <v>39.605932858317303</v>
      </c>
      <c r="AI32" s="3">
        <f t="shared" si="8"/>
        <v>1627.2474764304402</v>
      </c>
      <c r="AJ32" s="3">
        <f t="shared" si="9"/>
        <v>39605.932858317305</v>
      </c>
      <c r="AK32" s="32">
        <v>3.7999999999999999E-2</v>
      </c>
      <c r="AL32" t="b">
        <v>0</v>
      </c>
      <c r="AM32">
        <v>3.4170796999999999</v>
      </c>
      <c r="AN32"/>
      <c r="AO32"/>
      <c r="AP32">
        <v>2.38072887</v>
      </c>
      <c r="AQ32"/>
      <c r="AR32"/>
      <c r="AS32">
        <v>13.827999999999999</v>
      </c>
      <c r="AT32">
        <v>20.631599999999999</v>
      </c>
      <c r="AU32">
        <v>31.70919</v>
      </c>
      <c r="AV32"/>
      <c r="AW32"/>
      <c r="AX32">
        <v>68.139060000000001</v>
      </c>
      <c r="BA32" s="4">
        <f t="shared" si="10"/>
        <v>2.38072887</v>
      </c>
      <c r="BB32" s="4">
        <f t="shared" si="11"/>
        <v>68.139060000000001</v>
      </c>
      <c r="BC32" s="43">
        <v>0.23200000000000001</v>
      </c>
      <c r="BD32" t="b">
        <v>1</v>
      </c>
    </row>
    <row r="33" spans="1:56" x14ac:dyDescent="0.25">
      <c r="A33" s="5" t="s">
        <v>35</v>
      </c>
      <c r="B33">
        <v>7.9000000000000001E-2</v>
      </c>
      <c r="E33">
        <v>7.3999999999999996E-2</v>
      </c>
      <c r="H33">
        <v>0.112</v>
      </c>
      <c r="I33">
        <v>0.10100000000000001</v>
      </c>
      <c r="J33">
        <v>0.107</v>
      </c>
      <c r="M33">
        <v>0.08</v>
      </c>
      <c r="P33" s="13">
        <f t="shared" si="12"/>
        <v>74</v>
      </c>
      <c r="Q33" s="3">
        <f t="shared" si="7"/>
        <v>112</v>
      </c>
      <c r="R33" s="48">
        <v>7.5999999999999998E-2</v>
      </c>
      <c r="S33" s="1" t="b">
        <v>0</v>
      </c>
      <c r="T33"/>
      <c r="U33" s="38">
        <v>3.3224824127067598</v>
      </c>
      <c r="V33"/>
      <c r="W33"/>
      <c r="X33">
        <v>2.0125097488904702</v>
      </c>
      <c r="Y33"/>
      <c r="Z33"/>
      <c r="AA33">
        <v>2.9554310669911601</v>
      </c>
      <c r="AB33">
        <v>3.7563071564852799</v>
      </c>
      <c r="AC33">
        <v>3.18003249683919</v>
      </c>
      <c r="AD33"/>
      <c r="AE33"/>
      <c r="AF33">
        <v>4.7380784516407699</v>
      </c>
      <c r="AI33" s="3">
        <f t="shared" si="8"/>
        <v>2012.5097488904703</v>
      </c>
      <c r="AJ33" s="3">
        <f t="shared" si="9"/>
        <v>4738.0784516407703</v>
      </c>
      <c r="AK33" s="32">
        <v>3.6999999999999998E-2</v>
      </c>
      <c r="AL33" t="b">
        <v>0</v>
      </c>
      <c r="AM33">
        <v>13.07979812</v>
      </c>
      <c r="AN33"/>
      <c r="AO33"/>
      <c r="AP33">
        <v>19.68752448</v>
      </c>
      <c r="AQ33"/>
      <c r="AR33"/>
      <c r="AS33">
        <v>22.808499999999999</v>
      </c>
      <c r="AT33">
        <v>20.619499999999999</v>
      </c>
      <c r="AU33">
        <v>9.8644999999999996</v>
      </c>
      <c r="AV33"/>
      <c r="AW33"/>
      <c r="AX33">
        <v>11.49948</v>
      </c>
      <c r="BA33" s="4">
        <f t="shared" si="10"/>
        <v>9.8644999999999996</v>
      </c>
      <c r="BB33" s="4">
        <f t="shared" si="11"/>
        <v>22.808499999999999</v>
      </c>
      <c r="BC33" s="32">
        <v>2.9000000000000001E-2</v>
      </c>
      <c r="BD33" t="b">
        <v>0</v>
      </c>
    </row>
    <row r="34" spans="1:56" x14ac:dyDescent="0.25">
      <c r="A34" s="5" t="s">
        <v>41</v>
      </c>
      <c r="B34">
        <v>6.2E-2</v>
      </c>
      <c r="E34">
        <v>4.3999999999999997E-2</v>
      </c>
      <c r="H34">
        <v>0.06</v>
      </c>
      <c r="I34">
        <v>7.4999999999999997E-2</v>
      </c>
      <c r="J34">
        <v>5.2999999999999999E-2</v>
      </c>
      <c r="M34">
        <v>6.8000000000000005E-2</v>
      </c>
      <c r="P34" s="13">
        <f t="shared" si="12"/>
        <v>44</v>
      </c>
      <c r="Q34" s="3">
        <f t="shared" si="7"/>
        <v>75</v>
      </c>
      <c r="R34" s="48">
        <v>3.9E-2</v>
      </c>
      <c r="S34" s="1" t="b">
        <v>0</v>
      </c>
      <c r="T34"/>
      <c r="U34" s="38">
        <v>1.0914415428830899</v>
      </c>
      <c r="V34"/>
      <c r="W34"/>
      <c r="X34">
        <v>0.66490116980234004</v>
      </c>
      <c r="Y34"/>
      <c r="Z34"/>
      <c r="AA34">
        <v>0.94656350344958695</v>
      </c>
      <c r="AB34">
        <v>0.95061037605946197</v>
      </c>
      <c r="AC34">
        <v>0.61552932396187399</v>
      </c>
      <c r="AD34"/>
      <c r="AE34"/>
      <c r="AF34">
        <v>1.5932537465074901</v>
      </c>
      <c r="AI34" s="3">
        <f t="shared" si="8"/>
        <v>615.52932396187396</v>
      </c>
      <c r="AJ34" s="3">
        <f t="shared" si="9"/>
        <v>1593.2537465074902</v>
      </c>
      <c r="AK34" s="32">
        <v>2.5999999999999999E-2</v>
      </c>
      <c r="AL34" t="b">
        <v>0</v>
      </c>
      <c r="AM34">
        <v>3.1739715199999998</v>
      </c>
      <c r="AN34"/>
      <c r="AO34"/>
      <c r="AP34">
        <v>7.4589781500000001</v>
      </c>
      <c r="AQ34"/>
      <c r="AR34"/>
      <c r="AS34">
        <v>8.3963000000000001</v>
      </c>
      <c r="AT34">
        <v>12.401400000000001</v>
      </c>
      <c r="AU34">
        <v>9.6257900000000003</v>
      </c>
      <c r="AV34"/>
      <c r="AW34"/>
      <c r="AX34">
        <v>26.77092</v>
      </c>
      <c r="BA34" s="4">
        <f t="shared" si="10"/>
        <v>3.1739715199999998</v>
      </c>
      <c r="BB34" s="4">
        <f t="shared" si="11"/>
        <v>26.77092</v>
      </c>
      <c r="BC34" s="43">
        <v>0.161</v>
      </c>
      <c r="BD34" t="b">
        <v>1</v>
      </c>
    </row>
    <row r="35" spans="1:56" x14ac:dyDescent="0.25">
      <c r="A35" s="5" t="s">
        <v>19</v>
      </c>
      <c r="B35">
        <v>0.13900000000000001</v>
      </c>
      <c r="E35">
        <v>6.4000000000000001E-2</v>
      </c>
      <c r="H35">
        <v>0.105</v>
      </c>
      <c r="I35">
        <v>8.7999999999999995E-2</v>
      </c>
      <c r="J35">
        <v>7.4999999999999997E-2</v>
      </c>
      <c r="M35">
        <v>0.10100000000000001</v>
      </c>
      <c r="P35" s="13">
        <f t="shared" si="12"/>
        <v>64</v>
      </c>
      <c r="Q35" s="3">
        <f t="shared" si="7"/>
        <v>139</v>
      </c>
      <c r="R35" s="48">
        <v>-0.02</v>
      </c>
      <c r="S35" s="1" t="b">
        <v>0</v>
      </c>
      <c r="T35"/>
      <c r="U35" s="38">
        <v>47.338292354004103</v>
      </c>
      <c r="V35"/>
      <c r="W35"/>
      <c r="X35">
        <v>59.993672379602799</v>
      </c>
      <c r="Y35"/>
      <c r="Z35"/>
      <c r="AA35">
        <v>13.926098025099201</v>
      </c>
      <c r="AB35">
        <v>20.8972407828687</v>
      </c>
      <c r="AC35">
        <v>38.098472811139203</v>
      </c>
      <c r="AD35"/>
      <c r="AE35"/>
      <c r="AF35">
        <v>15.801014105254</v>
      </c>
      <c r="AI35" s="3">
        <f t="shared" si="8"/>
        <v>13926.0980250992</v>
      </c>
      <c r="AJ35" s="3">
        <f t="shared" si="9"/>
        <v>59993.672379602802</v>
      </c>
      <c r="AK35" s="32">
        <v>1.2E-2</v>
      </c>
      <c r="AL35" t="b">
        <v>0</v>
      </c>
      <c r="AM35">
        <v>40.8274647</v>
      </c>
      <c r="AN35"/>
      <c r="AO35"/>
      <c r="AP35">
        <v>25.957322820000002</v>
      </c>
      <c r="AQ35"/>
      <c r="AR35"/>
      <c r="AS35">
        <v>24.017399999999999</v>
      </c>
      <c r="AT35">
        <v>35.357300000000002</v>
      </c>
      <c r="AU35">
        <v>49.02711</v>
      </c>
      <c r="AV35"/>
      <c r="AW35"/>
      <c r="AX35">
        <v>72.187439999999995</v>
      </c>
      <c r="BA35" s="4">
        <f t="shared" si="10"/>
        <v>24.017399999999999</v>
      </c>
      <c r="BB35" s="4">
        <f t="shared" si="11"/>
        <v>72.187439999999995</v>
      </c>
      <c r="BC35" s="43">
        <v>0.10299999999999999</v>
      </c>
      <c r="BD35" t="b">
        <v>1</v>
      </c>
    </row>
    <row r="36" spans="1:56" x14ac:dyDescent="0.25">
      <c r="A36" s="5" t="s">
        <v>5</v>
      </c>
      <c r="B36">
        <v>0.68400000000000005</v>
      </c>
      <c r="E36">
        <v>0.59</v>
      </c>
      <c r="H36">
        <v>0.85499999999999998</v>
      </c>
      <c r="I36">
        <v>0.93100000000000005</v>
      </c>
      <c r="J36">
        <v>1.0589999999999999</v>
      </c>
      <c r="M36">
        <v>1.321</v>
      </c>
      <c r="P36" s="13">
        <f t="shared" si="12"/>
        <v>590</v>
      </c>
      <c r="Q36" s="3">
        <f t="shared" si="7"/>
        <v>1321</v>
      </c>
      <c r="R36" s="48">
        <v>6.9000000000000006E-2</v>
      </c>
      <c r="S36" s="1" t="b">
        <v>0</v>
      </c>
      <c r="T36"/>
      <c r="U36" s="38">
        <v>66.482427922275207</v>
      </c>
      <c r="V36"/>
      <c r="W36"/>
      <c r="X36">
        <v>67.100790057064003</v>
      </c>
      <c r="Y36"/>
      <c r="Z36"/>
      <c r="AA36">
        <v>85.336807411679303</v>
      </c>
      <c r="AB36">
        <v>96.598849197698399</v>
      </c>
      <c r="AC36">
        <v>106.99324149616</v>
      </c>
      <c r="AD36"/>
      <c r="AE36"/>
      <c r="AF36">
        <v>130.74676496707801</v>
      </c>
      <c r="AI36" s="3">
        <f t="shared" si="8"/>
        <v>66482.427922275208</v>
      </c>
      <c r="AJ36" s="3">
        <f t="shared" si="9"/>
        <v>130746.76496707801</v>
      </c>
      <c r="AK36" s="43">
        <v>6.5000000000000002E-2</v>
      </c>
      <c r="AL36" t="b">
        <v>1</v>
      </c>
      <c r="AM36">
        <v>128.26262965999999</v>
      </c>
      <c r="AN36"/>
      <c r="AO36"/>
      <c r="AP36">
        <v>124.92530856</v>
      </c>
      <c r="AQ36"/>
      <c r="AR36"/>
      <c r="AS36">
        <v>180.24930000000001</v>
      </c>
      <c r="AT36">
        <v>242.935</v>
      </c>
      <c r="AU36">
        <v>235.28630999999999</v>
      </c>
      <c r="AV36"/>
      <c r="AW36"/>
      <c r="AX36">
        <v>304.38839999999999</v>
      </c>
      <c r="BA36" s="4">
        <f t="shared" si="10"/>
        <v>124.92530856</v>
      </c>
      <c r="BB36" s="4">
        <f t="shared" si="11"/>
        <v>304.38839999999999</v>
      </c>
      <c r="BC36" s="43">
        <v>9.5000000000000001E-2</v>
      </c>
      <c r="BD36" t="b">
        <v>1</v>
      </c>
    </row>
    <row r="37" spans="1:56" x14ac:dyDescent="0.25">
      <c r="A37" s="5" t="s">
        <v>56</v>
      </c>
      <c r="B37">
        <v>0.13400000000000001</v>
      </c>
      <c r="E37">
        <v>9.1999999999999998E-2</v>
      </c>
      <c r="H37">
        <v>0.2</v>
      </c>
      <c r="I37">
        <v>0.20300000000000001</v>
      </c>
      <c r="J37">
        <v>0.247</v>
      </c>
      <c r="M37">
        <v>0.34699999999999998</v>
      </c>
      <c r="P37" s="13">
        <f t="shared" si="12"/>
        <v>92</v>
      </c>
      <c r="Q37" s="3">
        <f t="shared" ref="Q37:Q54" si="13">MAX(B37:M37)*1000</f>
        <v>347</v>
      </c>
      <c r="R37" s="47">
        <v>0.105</v>
      </c>
      <c r="S37" s="1" t="b">
        <v>1</v>
      </c>
      <c r="T37"/>
      <c r="U37" s="38">
        <v>3.4851666916237098</v>
      </c>
      <c r="V37"/>
      <c r="W37"/>
      <c r="X37">
        <v>4.8894314872500697</v>
      </c>
      <c r="Y37"/>
      <c r="Z37"/>
      <c r="AA37">
        <v>8.7392214010234408</v>
      </c>
      <c r="AB37">
        <v>11.625450946385801</v>
      </c>
      <c r="AC37">
        <v>12.8690548994001</v>
      </c>
      <c r="AD37"/>
      <c r="AE37"/>
      <c r="AF37">
        <v>17.296333534602599</v>
      </c>
      <c r="AI37" s="3">
        <f t="shared" ref="AI37:AI54" si="14">MIN(U37:AF37)*1000</f>
        <v>3485.16669162371</v>
      </c>
      <c r="AJ37" s="3">
        <f t="shared" ref="AJ37:AJ54" si="15">MAX(U37:AF37)*1000</f>
        <v>17296.3335346026</v>
      </c>
      <c r="AK37" s="43">
        <v>0.08</v>
      </c>
      <c r="AL37" t="b">
        <v>1</v>
      </c>
      <c r="AM37">
        <v>64.410542939999999</v>
      </c>
      <c r="AN37"/>
      <c r="AO37"/>
      <c r="AP37">
        <v>28.245643919999999</v>
      </c>
      <c r="AQ37"/>
      <c r="AR37"/>
      <c r="AS37">
        <v>73.357900000000001</v>
      </c>
      <c r="AT37">
        <v>90.669700000000006</v>
      </c>
      <c r="AU37">
        <v>157.95953</v>
      </c>
      <c r="AV37"/>
      <c r="AW37"/>
      <c r="AX37">
        <v>377.16336000000001</v>
      </c>
      <c r="BA37" s="4">
        <f t="shared" ref="BA37:BA54" si="16">MIN(AM37:AX37)</f>
        <v>28.245643919999999</v>
      </c>
      <c r="BB37" s="4">
        <f t="shared" ref="BB37:BB54" si="17">MAX(AM37:AX37)</f>
        <v>377.16336000000001</v>
      </c>
      <c r="BC37" s="43">
        <v>0.14599999999999999</v>
      </c>
      <c r="BD37" t="b">
        <v>1</v>
      </c>
    </row>
    <row r="38" spans="1:56" x14ac:dyDescent="0.25">
      <c r="A38" s="5" t="s">
        <v>14</v>
      </c>
      <c r="B38">
        <v>0.124</v>
      </c>
      <c r="E38">
        <v>0.112</v>
      </c>
      <c r="H38">
        <v>9.4E-2</v>
      </c>
      <c r="I38">
        <v>0.1</v>
      </c>
      <c r="J38">
        <v>0.114</v>
      </c>
      <c r="M38">
        <v>0.11700000000000001</v>
      </c>
      <c r="P38" s="13">
        <f t="shared" si="12"/>
        <v>94</v>
      </c>
      <c r="Q38" s="3">
        <f t="shared" si="13"/>
        <v>124</v>
      </c>
      <c r="R38" s="48">
        <v>3.3000000000000002E-2</v>
      </c>
      <c r="S38" s="1" t="b">
        <v>0</v>
      </c>
      <c r="T38"/>
      <c r="U38" s="38">
        <v>61.805052559782503</v>
      </c>
      <c r="V38"/>
      <c r="W38"/>
      <c r="X38">
        <v>49.560025416824999</v>
      </c>
      <c r="Y38"/>
      <c r="Z38"/>
      <c r="AA38">
        <v>54.483855321259</v>
      </c>
      <c r="AB38">
        <v>44.832873521230901</v>
      </c>
      <c r="AC38">
        <v>47.067151889142501</v>
      </c>
      <c r="AD38"/>
      <c r="AE38"/>
      <c r="AF38">
        <v>45.932813496594697</v>
      </c>
      <c r="AI38" s="3">
        <f t="shared" si="14"/>
        <v>44832.873521230904</v>
      </c>
      <c r="AJ38" s="3">
        <f t="shared" si="15"/>
        <v>61805.052559782504</v>
      </c>
      <c r="AK38" s="32">
        <v>2.1000000000000001E-2</v>
      </c>
      <c r="AL38" t="b">
        <v>0</v>
      </c>
      <c r="AM38">
        <v>23.999047000000001</v>
      </c>
      <c r="AN38"/>
      <c r="AO38"/>
      <c r="AP38">
        <v>24.91794045</v>
      </c>
      <c r="AQ38"/>
      <c r="AR38"/>
      <c r="AS38">
        <v>30.006900000000002</v>
      </c>
      <c r="AT38">
        <v>23.456399999999999</v>
      </c>
      <c r="AU38">
        <v>24.787690000000001</v>
      </c>
      <c r="AV38"/>
      <c r="AW38"/>
      <c r="AX38">
        <v>27.129960000000001</v>
      </c>
      <c r="BA38" s="4">
        <f t="shared" si="16"/>
        <v>23.456399999999999</v>
      </c>
      <c r="BB38" s="4">
        <f t="shared" si="17"/>
        <v>30.006900000000002</v>
      </c>
      <c r="BC38" s="32">
        <v>0.06</v>
      </c>
      <c r="BD38" t="b">
        <v>0</v>
      </c>
    </row>
    <row r="39" spans="1:56" x14ac:dyDescent="0.25">
      <c r="A39" s="5" t="s">
        <v>21</v>
      </c>
      <c r="B39">
        <v>0.42</v>
      </c>
      <c r="E39">
        <v>0.32900000000000001</v>
      </c>
      <c r="H39">
        <v>0.48899999999999999</v>
      </c>
      <c r="I39">
        <v>0.46300000000000002</v>
      </c>
      <c r="J39">
        <v>0.57499999999999996</v>
      </c>
      <c r="M39">
        <v>0.78500000000000003</v>
      </c>
      <c r="P39" s="13">
        <f t="shared" si="12"/>
        <v>329</v>
      </c>
      <c r="Q39" s="3">
        <f t="shared" si="13"/>
        <v>785</v>
      </c>
      <c r="R39" s="48">
        <v>6.7000000000000004E-2</v>
      </c>
      <c r="S39" s="1" t="b">
        <v>0</v>
      </c>
      <c r="T39"/>
      <c r="U39" s="38">
        <v>24.159829480949298</v>
      </c>
      <c r="V39"/>
      <c r="W39"/>
      <c r="X39">
        <v>22.045743229551</v>
      </c>
      <c r="Y39"/>
      <c r="Z39"/>
      <c r="AA39">
        <v>29.697569960301202</v>
      </c>
      <c r="AB39">
        <v>26.976452817421801</v>
      </c>
      <c r="AC39">
        <v>33.198999999999998</v>
      </c>
      <c r="AD39"/>
      <c r="AE39"/>
      <c r="AF39">
        <v>45.292598249712597</v>
      </c>
      <c r="AI39" s="3">
        <f t="shared" si="14"/>
        <v>22045.743229551001</v>
      </c>
      <c r="AJ39" s="3">
        <f t="shared" si="15"/>
        <v>45292.598249712595</v>
      </c>
      <c r="AK39" s="43">
        <v>6.2E-2</v>
      </c>
      <c r="AL39" t="b">
        <v>1</v>
      </c>
      <c r="AM39">
        <v>52.173387839999997</v>
      </c>
      <c r="AN39"/>
      <c r="AO39"/>
      <c r="AP39">
        <v>65.883206610000002</v>
      </c>
      <c r="AQ39"/>
      <c r="AR39"/>
      <c r="AS39">
        <v>97.602999999999994</v>
      </c>
      <c r="AT39">
        <v>84.715400000000002</v>
      </c>
      <c r="AU39">
        <v>110.35378</v>
      </c>
      <c r="AV39"/>
      <c r="AW39"/>
      <c r="AX39">
        <v>119.33898000000001</v>
      </c>
      <c r="BA39" s="4">
        <f t="shared" si="16"/>
        <v>52.173387839999997</v>
      </c>
      <c r="BB39" s="4">
        <f t="shared" si="17"/>
        <v>119.33898000000001</v>
      </c>
      <c r="BC39" s="43">
        <v>0.09</v>
      </c>
      <c r="BD39" t="b">
        <v>1</v>
      </c>
    </row>
    <row r="40" spans="1:56" x14ac:dyDescent="0.25">
      <c r="A40" s="5" t="s">
        <v>29</v>
      </c>
      <c r="B40">
        <v>5.8000000000000003E-2</v>
      </c>
      <c r="E40">
        <v>2.9000000000000001E-2</v>
      </c>
      <c r="H40">
        <v>3.5000000000000003E-2</v>
      </c>
      <c r="I40">
        <v>2.3E-2</v>
      </c>
      <c r="J40">
        <v>3.4000000000000002E-2</v>
      </c>
      <c r="M40">
        <v>3.4000000000000002E-2</v>
      </c>
      <c r="P40" s="13">
        <f t="shared" si="12"/>
        <v>23</v>
      </c>
      <c r="Q40" s="3">
        <f t="shared" si="13"/>
        <v>58</v>
      </c>
      <c r="R40" s="48">
        <v>1.4999999999999999E-2</v>
      </c>
      <c r="S40" s="1" t="b">
        <v>0</v>
      </c>
      <c r="T40"/>
      <c r="U40" s="38">
        <v>11.134969986069001</v>
      </c>
      <c r="V40"/>
      <c r="W40"/>
      <c r="X40">
        <v>5.8380184270045996</v>
      </c>
      <c r="Y40"/>
      <c r="Z40"/>
      <c r="AA40">
        <v>4.2059147034423097</v>
      </c>
      <c r="AB40">
        <v>2.46130792132552</v>
      </c>
      <c r="AC40">
        <v>7.2876081958615497</v>
      </c>
      <c r="AD40"/>
      <c r="AE40"/>
      <c r="AF40">
        <v>6.5004914732410102</v>
      </c>
      <c r="AI40" s="3">
        <f t="shared" si="14"/>
        <v>2461.3079213255201</v>
      </c>
      <c r="AJ40" s="3">
        <f t="shared" si="15"/>
        <v>11134.969986069</v>
      </c>
      <c r="AK40" s="32">
        <v>-5.0000000000000001E-3</v>
      </c>
      <c r="AL40" t="b">
        <v>0</v>
      </c>
      <c r="AM40">
        <v>6.837307</v>
      </c>
      <c r="AN40"/>
      <c r="AO40"/>
      <c r="AP40">
        <v>1.5659888399999999</v>
      </c>
      <c r="AQ40"/>
      <c r="AR40"/>
      <c r="AS40">
        <v>4.3339999999999996</v>
      </c>
      <c r="AT40">
        <v>2.2803</v>
      </c>
      <c r="AU40">
        <v>5.0227199999999996</v>
      </c>
      <c r="AV40"/>
      <c r="AW40"/>
      <c r="AX40">
        <v>10.355040000000001</v>
      </c>
      <c r="BA40" s="4">
        <f t="shared" si="16"/>
        <v>1.5659888399999999</v>
      </c>
      <c r="BB40" s="4">
        <f t="shared" si="17"/>
        <v>10.355040000000001</v>
      </c>
      <c r="BC40" s="43">
        <v>0.1</v>
      </c>
      <c r="BD40" t="b">
        <v>1</v>
      </c>
    </row>
    <row r="41" spans="1:56" x14ac:dyDescent="0.25">
      <c r="A41" s="5" t="s">
        <v>10</v>
      </c>
      <c r="B41">
        <v>0.433</v>
      </c>
      <c r="E41">
        <v>0.35199999999999998</v>
      </c>
      <c r="H41">
        <v>0.45500000000000002</v>
      </c>
      <c r="I41">
        <v>0.40899999999999997</v>
      </c>
      <c r="J41">
        <v>0.46100000000000002</v>
      </c>
      <c r="M41">
        <v>0.45500000000000002</v>
      </c>
      <c r="P41" s="13">
        <f t="shared" si="12"/>
        <v>352</v>
      </c>
      <c r="Q41" s="3">
        <f t="shared" si="13"/>
        <v>461</v>
      </c>
      <c r="R41" s="48">
        <v>7.4999999999999997E-2</v>
      </c>
      <c r="S41" s="1" t="b">
        <v>0</v>
      </c>
      <c r="T41"/>
      <c r="U41" s="38">
        <v>40.531047936934598</v>
      </c>
      <c r="V41"/>
      <c r="W41"/>
      <c r="X41">
        <v>53.7331604521274</v>
      </c>
      <c r="Y41"/>
      <c r="Z41"/>
      <c r="AA41">
        <v>82.376115410295299</v>
      </c>
      <c r="AB41">
        <v>71.093434573965894</v>
      </c>
      <c r="AC41">
        <v>78.820533135259794</v>
      </c>
      <c r="AD41"/>
      <c r="AE41"/>
      <c r="AF41">
        <v>79.336914080279797</v>
      </c>
      <c r="AI41" s="3">
        <f t="shared" si="14"/>
        <v>40531.047936934599</v>
      </c>
      <c r="AJ41" s="3">
        <f t="shared" si="15"/>
        <v>82376.115410295301</v>
      </c>
      <c r="AK41" s="32">
        <v>2.7E-2</v>
      </c>
      <c r="AL41" t="b">
        <v>0</v>
      </c>
      <c r="AM41">
        <v>189.84772336</v>
      </c>
      <c r="AN41"/>
      <c r="AO41"/>
      <c r="AP41">
        <v>273.13852409999998</v>
      </c>
      <c r="AQ41"/>
      <c r="AR41"/>
      <c r="AS41">
        <v>260.55149999999998</v>
      </c>
      <c r="AT41">
        <v>296.40820000000002</v>
      </c>
      <c r="AU41">
        <v>382.47663999999997</v>
      </c>
      <c r="AV41"/>
      <c r="AW41"/>
      <c r="AX41">
        <v>463.49412000000001</v>
      </c>
      <c r="BA41" s="4">
        <f t="shared" si="16"/>
        <v>189.84772336</v>
      </c>
      <c r="BB41" s="4">
        <f t="shared" si="17"/>
        <v>463.49412000000001</v>
      </c>
      <c r="BC41" s="43">
        <v>9.4E-2</v>
      </c>
      <c r="BD41" t="b">
        <v>1</v>
      </c>
    </row>
    <row r="42" spans="1:56" x14ac:dyDescent="0.25">
      <c r="A42" s="5" t="s">
        <v>22</v>
      </c>
      <c r="B42">
        <v>0.46600000000000003</v>
      </c>
      <c r="E42">
        <v>0.435</v>
      </c>
      <c r="H42">
        <v>0.64400000000000002</v>
      </c>
      <c r="I42">
        <v>0.66800000000000004</v>
      </c>
      <c r="J42">
        <v>0.78100000000000003</v>
      </c>
      <c r="M42">
        <v>0.94399999999999995</v>
      </c>
      <c r="P42" s="13">
        <f t="shared" si="12"/>
        <v>435</v>
      </c>
      <c r="Q42" s="3">
        <f t="shared" si="13"/>
        <v>944</v>
      </c>
      <c r="R42" s="48">
        <v>6.5000000000000002E-2</v>
      </c>
      <c r="S42" s="1" t="b">
        <v>0</v>
      </c>
      <c r="T42"/>
      <c r="U42" s="38">
        <v>20.934876698140499</v>
      </c>
      <c r="V42"/>
      <c r="W42"/>
      <c r="X42">
        <v>24.787499422740801</v>
      </c>
      <c r="Y42"/>
      <c r="Z42"/>
      <c r="AA42">
        <v>39.237667450818698</v>
      </c>
      <c r="AB42">
        <v>34.464785894733097</v>
      </c>
      <c r="AC42">
        <v>37.805074546923301</v>
      </c>
      <c r="AD42"/>
      <c r="AE42"/>
      <c r="AF42">
        <v>43.524114919197601</v>
      </c>
      <c r="AI42" s="3">
        <f t="shared" si="14"/>
        <v>20934.876698140499</v>
      </c>
      <c r="AJ42" s="3">
        <f t="shared" si="15"/>
        <v>43524.1149191976</v>
      </c>
      <c r="AK42" s="43">
        <v>6.4000000000000001E-2</v>
      </c>
      <c r="AL42" t="b">
        <v>1</v>
      </c>
      <c r="AM42">
        <v>259.54200090000001</v>
      </c>
      <c r="AN42"/>
      <c r="AO42"/>
      <c r="AP42">
        <v>144.08753813999999</v>
      </c>
      <c r="AQ42"/>
      <c r="AR42"/>
      <c r="AS42">
        <v>344.73559999999998</v>
      </c>
      <c r="AT42">
        <v>364.6533</v>
      </c>
      <c r="AU42">
        <v>718.99561000000006</v>
      </c>
      <c r="AV42"/>
      <c r="AW42"/>
      <c r="AX42">
        <v>756.59928000000002</v>
      </c>
      <c r="BA42" s="4">
        <f t="shared" si="16"/>
        <v>144.08753813999999</v>
      </c>
      <c r="BB42" s="4">
        <f t="shared" si="17"/>
        <v>756.59928000000002</v>
      </c>
      <c r="BC42" s="43">
        <v>0.123</v>
      </c>
      <c r="BD42" t="b">
        <v>1</v>
      </c>
    </row>
    <row r="43" spans="1:56" x14ac:dyDescent="0.25">
      <c r="A43" s="5" t="s">
        <v>45</v>
      </c>
      <c r="B43">
        <v>2.1999999999999999E-2</v>
      </c>
      <c r="E43">
        <v>1.7000000000000001E-2</v>
      </c>
      <c r="H43">
        <v>2.3E-2</v>
      </c>
      <c r="I43">
        <v>1.9E-2</v>
      </c>
      <c r="J43">
        <v>2.5000000000000001E-2</v>
      </c>
      <c r="M43">
        <v>0.02</v>
      </c>
      <c r="P43" s="13">
        <f t="shared" si="12"/>
        <v>17</v>
      </c>
      <c r="Q43" s="3">
        <f t="shared" si="13"/>
        <v>25</v>
      </c>
      <c r="R43" s="48">
        <v>3.1E-2</v>
      </c>
      <c r="S43" s="1" t="b">
        <v>0</v>
      </c>
      <c r="T43"/>
      <c r="U43" s="38">
        <v>0.04</v>
      </c>
      <c r="V43"/>
      <c r="W43"/>
      <c r="X43">
        <v>3.9254664315780202E-2</v>
      </c>
      <c r="Y43"/>
      <c r="Z43"/>
      <c r="AA43">
        <v>2.5899984703195201E-2</v>
      </c>
      <c r="AB43">
        <v>4.9000000000000002E-2</v>
      </c>
      <c r="AC43">
        <v>5.5442154755277299E-2</v>
      </c>
      <c r="AD43"/>
      <c r="AE43"/>
      <c r="AF43">
        <v>5.9893714626138898E-2</v>
      </c>
      <c r="AI43" s="3">
        <f t="shared" si="14"/>
        <v>25.899984703195202</v>
      </c>
      <c r="AJ43" s="3">
        <f t="shared" si="15"/>
        <v>59.893714626138902</v>
      </c>
      <c r="AK43" s="32">
        <v>2.4E-2</v>
      </c>
      <c r="AL43" t="b">
        <v>0</v>
      </c>
      <c r="AM43">
        <v>1.36242402</v>
      </c>
      <c r="AN43"/>
      <c r="AO43"/>
      <c r="AP43">
        <v>0.35910926999999998</v>
      </c>
      <c r="AQ43"/>
      <c r="AR43"/>
      <c r="AS43">
        <v>1.149</v>
      </c>
      <c r="AT43">
        <v>0.52139999999999997</v>
      </c>
      <c r="AU43">
        <v>2.4797500000000001</v>
      </c>
      <c r="AV43"/>
      <c r="AW43"/>
      <c r="AX43">
        <v>2.22257999999999</v>
      </c>
      <c r="BA43" s="4">
        <f t="shared" si="16"/>
        <v>0.35910926999999998</v>
      </c>
      <c r="BB43" s="4">
        <f t="shared" si="17"/>
        <v>2.4797500000000001</v>
      </c>
      <c r="BC43" s="43">
        <v>0.11</v>
      </c>
      <c r="BD43" t="b">
        <v>1</v>
      </c>
    </row>
    <row r="44" spans="1:56" x14ac:dyDescent="0.25">
      <c r="A44" s="5" t="s">
        <v>58</v>
      </c>
      <c r="B44">
        <v>1.6E-2</v>
      </c>
      <c r="E44">
        <v>1.2999999999999999E-2</v>
      </c>
      <c r="H44">
        <v>3.5000000000000003E-2</v>
      </c>
      <c r="I44">
        <v>2.5999999999999999E-2</v>
      </c>
      <c r="J44">
        <v>4.3999999999999997E-2</v>
      </c>
      <c r="M44">
        <v>3.9E-2</v>
      </c>
      <c r="P44" s="13">
        <f t="shared" si="12"/>
        <v>13</v>
      </c>
      <c r="Q44" s="3">
        <f t="shared" si="13"/>
        <v>44</v>
      </c>
      <c r="R44" s="47">
        <v>0.13400000000000001</v>
      </c>
      <c r="S44" s="1" t="b">
        <v>1</v>
      </c>
      <c r="T44"/>
      <c r="U44" s="38">
        <v>0.22702955341394601</v>
      </c>
      <c r="V44"/>
      <c r="W44"/>
      <c r="X44">
        <v>0.31525137630920402</v>
      </c>
      <c r="Y44"/>
      <c r="Z44"/>
      <c r="AA44">
        <v>0.99553066202906504</v>
      </c>
      <c r="AB44">
        <v>1.1092477823665301</v>
      </c>
      <c r="AC44">
        <v>1.2800258065032299</v>
      </c>
      <c r="AD44"/>
      <c r="AE44"/>
      <c r="AF44">
        <v>1.9449269763055701</v>
      </c>
      <c r="AI44" s="3">
        <f t="shared" si="14"/>
        <v>227.02955341394602</v>
      </c>
      <c r="AJ44" s="3">
        <f t="shared" si="15"/>
        <v>1944.9269763055702</v>
      </c>
      <c r="AK44" s="43">
        <v>7.8E-2</v>
      </c>
      <c r="AL44" t="b">
        <v>1</v>
      </c>
      <c r="AM44">
        <v>2.0913691399999998</v>
      </c>
      <c r="AN44"/>
      <c r="AO44"/>
      <c r="AP44">
        <v>4.9660000000000002</v>
      </c>
      <c r="AQ44"/>
      <c r="AR44"/>
      <c r="AS44">
        <v>8.1539999999999999</v>
      </c>
      <c r="AT44">
        <v>11.099</v>
      </c>
      <c r="AU44">
        <v>12.59277</v>
      </c>
      <c r="AV44"/>
      <c r="AW44"/>
      <c r="AX44">
        <v>22.113600000000002</v>
      </c>
      <c r="BA44" s="4">
        <f t="shared" si="16"/>
        <v>2.0913691399999998</v>
      </c>
      <c r="BB44" s="4">
        <f t="shared" si="17"/>
        <v>22.113600000000002</v>
      </c>
      <c r="BC44" s="43">
        <v>0.16900000000000001</v>
      </c>
      <c r="BD44" t="b">
        <v>1</v>
      </c>
    </row>
    <row r="45" spans="1:56" x14ac:dyDescent="0.25">
      <c r="A45" s="5" t="s">
        <v>17</v>
      </c>
      <c r="B45">
        <v>9.4E-2</v>
      </c>
      <c r="E45">
        <v>7.6999999999999999E-2</v>
      </c>
      <c r="H45">
        <v>7.8E-2</v>
      </c>
      <c r="I45">
        <v>9.7000000000000003E-2</v>
      </c>
      <c r="J45">
        <v>8.5999999999999993E-2</v>
      </c>
      <c r="M45">
        <v>6.8000000000000005E-2</v>
      </c>
      <c r="P45" s="13">
        <f t="shared" si="12"/>
        <v>68</v>
      </c>
      <c r="Q45" s="3">
        <f t="shared" si="13"/>
        <v>97</v>
      </c>
      <c r="R45" s="48">
        <v>2.5999999999999999E-2</v>
      </c>
      <c r="S45" s="1" t="b">
        <v>0</v>
      </c>
      <c r="T45"/>
      <c r="U45" s="38">
        <v>53.387962218505102</v>
      </c>
      <c r="V45"/>
      <c r="W45"/>
      <c r="X45">
        <v>40.504743264970401</v>
      </c>
      <c r="Y45"/>
      <c r="Z45"/>
      <c r="AA45">
        <v>31.694296906013101</v>
      </c>
      <c r="AB45">
        <v>37.418193525419298</v>
      </c>
      <c r="AC45">
        <v>46.854691077124102</v>
      </c>
      <c r="AD45"/>
      <c r="AE45"/>
      <c r="AF45">
        <v>29.604087203013101</v>
      </c>
      <c r="AI45" s="3">
        <f t="shared" si="14"/>
        <v>29604.087203013099</v>
      </c>
      <c r="AJ45" s="3">
        <f t="shared" si="15"/>
        <v>53387.962218505105</v>
      </c>
      <c r="AK45" s="32">
        <v>1.4999999999999999E-2</v>
      </c>
      <c r="AL45" t="b">
        <v>0</v>
      </c>
      <c r="AM45">
        <v>18.480146420000001</v>
      </c>
      <c r="AN45"/>
      <c r="AO45"/>
      <c r="AP45">
        <v>13.33852065</v>
      </c>
      <c r="AQ45"/>
      <c r="AR45"/>
      <c r="AS45">
        <v>16.606000000000002</v>
      </c>
      <c r="AT45">
        <v>19.2181</v>
      </c>
      <c r="AU45">
        <v>18.878799999999998</v>
      </c>
      <c r="AV45"/>
      <c r="AW45"/>
      <c r="AX45">
        <v>14.708399999999999</v>
      </c>
      <c r="BA45" s="4">
        <f t="shared" si="16"/>
        <v>13.33852065</v>
      </c>
      <c r="BB45" s="4">
        <f t="shared" si="17"/>
        <v>19.2181</v>
      </c>
      <c r="BC45" s="32">
        <v>5.6000000000000001E-2</v>
      </c>
      <c r="BD45" t="b">
        <v>0</v>
      </c>
    </row>
    <row r="46" spans="1:56" x14ac:dyDescent="0.25">
      <c r="A46" s="5" t="s">
        <v>40</v>
      </c>
      <c r="B46">
        <v>1.9E-2</v>
      </c>
      <c r="E46">
        <v>1.7000000000000001E-2</v>
      </c>
      <c r="H46">
        <v>0.03</v>
      </c>
      <c r="I46">
        <v>2.5000000000000001E-2</v>
      </c>
      <c r="J46">
        <v>3.7999999999999999E-2</v>
      </c>
      <c r="M46">
        <v>3.7999999999999999E-2</v>
      </c>
      <c r="P46" s="13">
        <f t="shared" si="12"/>
        <v>17</v>
      </c>
      <c r="Q46" s="3">
        <f t="shared" si="13"/>
        <v>38</v>
      </c>
      <c r="R46" s="48">
        <v>9.4E-2</v>
      </c>
      <c r="S46" s="1" t="b">
        <v>0</v>
      </c>
      <c r="T46"/>
      <c r="U46" s="38">
        <v>0.49209970936070901</v>
      </c>
      <c r="V46"/>
      <c r="W46"/>
      <c r="X46">
        <v>0.62524181822557201</v>
      </c>
      <c r="Y46"/>
      <c r="Z46"/>
      <c r="AA46">
        <v>1.28771486446198</v>
      </c>
      <c r="AB46">
        <v>0.93927913275181396</v>
      </c>
      <c r="AC46">
        <v>1.3520601389589899</v>
      </c>
      <c r="AD46"/>
      <c r="AE46"/>
      <c r="AF46">
        <v>2.0222222431541601</v>
      </c>
      <c r="AI46" s="3">
        <f t="shared" si="14"/>
        <v>492.09970936070903</v>
      </c>
      <c r="AJ46" s="3">
        <f t="shared" si="15"/>
        <v>2022.2222431541602</v>
      </c>
      <c r="AK46" s="43">
        <v>6.3E-2</v>
      </c>
      <c r="AL46" t="b">
        <v>1</v>
      </c>
      <c r="AM46">
        <v>1.49522468</v>
      </c>
      <c r="AN46"/>
      <c r="AO46"/>
      <c r="AP46">
        <v>2.7610000000000001</v>
      </c>
      <c r="AQ46"/>
      <c r="AR46"/>
      <c r="AS46">
        <v>4.3658999999999999</v>
      </c>
      <c r="AT46">
        <v>5.1567999999999996</v>
      </c>
      <c r="AU46">
        <v>6.1192599999999997</v>
      </c>
      <c r="AV46"/>
      <c r="AW46"/>
      <c r="AX46">
        <v>9.2116199999999999</v>
      </c>
      <c r="BA46" s="4">
        <f t="shared" si="16"/>
        <v>1.49522468</v>
      </c>
      <c r="BB46" s="4">
        <f t="shared" si="17"/>
        <v>9.2116199999999999</v>
      </c>
      <c r="BC46" s="43">
        <v>0.14399999999999999</v>
      </c>
      <c r="BD46" t="b">
        <v>1</v>
      </c>
    </row>
    <row r="47" spans="1:56" x14ac:dyDescent="0.25">
      <c r="A47" s="5" t="s">
        <v>6</v>
      </c>
      <c r="B47">
        <v>0.185</v>
      </c>
      <c r="E47">
        <v>0.13300000000000001</v>
      </c>
      <c r="H47">
        <v>0.17799999999999999</v>
      </c>
      <c r="I47">
        <v>0.13300000000000001</v>
      </c>
      <c r="J47">
        <v>0.21299999999999999</v>
      </c>
      <c r="M47">
        <v>0.23300000000000001</v>
      </c>
      <c r="P47" s="13">
        <f t="shared" si="12"/>
        <v>133</v>
      </c>
      <c r="Q47" s="3">
        <f t="shared" si="13"/>
        <v>233</v>
      </c>
      <c r="R47" s="48">
        <v>3.1E-2</v>
      </c>
      <c r="S47" s="1" t="b">
        <v>0</v>
      </c>
      <c r="T47"/>
      <c r="U47" s="38">
        <v>124.916030910771</v>
      </c>
      <c r="V47"/>
      <c r="W47"/>
      <c r="X47">
        <v>32.7869525106792</v>
      </c>
      <c r="Y47"/>
      <c r="Z47"/>
      <c r="AA47">
        <v>50.7368559717764</v>
      </c>
      <c r="AB47">
        <v>35.072221473475203</v>
      </c>
      <c r="AC47">
        <v>59.408494600215001</v>
      </c>
      <c r="AD47"/>
      <c r="AE47"/>
      <c r="AF47">
        <v>99.677305192029706</v>
      </c>
      <c r="AI47" s="3">
        <f t="shared" si="14"/>
        <v>32786.952510679199</v>
      </c>
      <c r="AJ47" s="3">
        <f t="shared" si="15"/>
        <v>124916.03091077101</v>
      </c>
      <c r="AK47" s="32">
        <v>3.9E-2</v>
      </c>
      <c r="AL47" t="b">
        <v>0</v>
      </c>
      <c r="AM47">
        <v>182.18011852000001</v>
      </c>
      <c r="AN47"/>
      <c r="AO47"/>
      <c r="AP47">
        <v>193.63374225000001</v>
      </c>
      <c r="AQ47"/>
      <c r="AR47"/>
      <c r="AS47">
        <v>218.71190000000001</v>
      </c>
      <c r="AT47">
        <v>231.32230000000001</v>
      </c>
      <c r="AU47">
        <v>324.25756000000001</v>
      </c>
      <c r="AV47"/>
      <c r="AW47"/>
      <c r="AX47">
        <v>432.78906000000001</v>
      </c>
      <c r="BA47" s="4">
        <f t="shared" si="16"/>
        <v>182.18011852000001</v>
      </c>
      <c r="BB47" s="4">
        <f t="shared" si="17"/>
        <v>432.78906000000001</v>
      </c>
      <c r="BC47" s="43">
        <v>0.10100000000000001</v>
      </c>
      <c r="BD47" t="b">
        <v>1</v>
      </c>
    </row>
    <row r="48" spans="1:56" x14ac:dyDescent="0.25">
      <c r="A48" s="5" t="s">
        <v>15</v>
      </c>
      <c r="B48">
        <v>5.3999999999999999E-2</v>
      </c>
      <c r="E48">
        <v>3.5000000000000003E-2</v>
      </c>
      <c r="H48">
        <v>5.8999999999999997E-2</v>
      </c>
      <c r="I48">
        <v>5.3999999999999999E-2</v>
      </c>
      <c r="J48">
        <v>5.0999999999999997E-2</v>
      </c>
      <c r="M48">
        <v>4.8000000000000001E-2</v>
      </c>
      <c r="P48" s="13">
        <f t="shared" si="12"/>
        <v>35</v>
      </c>
      <c r="Q48" s="3">
        <f t="shared" si="13"/>
        <v>59</v>
      </c>
      <c r="R48" s="48">
        <v>2.4E-2</v>
      </c>
      <c r="S48" s="1" t="b">
        <v>0</v>
      </c>
      <c r="T48"/>
      <c r="U48" s="38">
        <v>57.9326001593939</v>
      </c>
      <c r="V48"/>
      <c r="W48"/>
      <c r="X48">
        <v>31.474956410558001</v>
      </c>
      <c r="Y48"/>
      <c r="Z48"/>
      <c r="AA48">
        <v>48.739319651542502</v>
      </c>
      <c r="AB48">
        <v>40.677140038151002</v>
      </c>
      <c r="AC48">
        <v>39.626571908627703</v>
      </c>
      <c r="AD48"/>
      <c r="AE48"/>
      <c r="AF48">
        <v>38.2797727040615</v>
      </c>
      <c r="AI48" s="3">
        <f t="shared" si="14"/>
        <v>31474.956410557999</v>
      </c>
      <c r="AJ48" s="3">
        <f t="shared" si="15"/>
        <v>57932.6001593939</v>
      </c>
      <c r="AK48" s="32">
        <v>2.5999999999999999E-2</v>
      </c>
      <c r="AL48" t="b">
        <v>0</v>
      </c>
      <c r="AM48">
        <v>15.56340458</v>
      </c>
      <c r="AN48"/>
      <c r="AO48"/>
      <c r="AP48">
        <v>13.13341029</v>
      </c>
      <c r="AQ48"/>
      <c r="AR48"/>
      <c r="AS48">
        <v>20.303799999999999</v>
      </c>
      <c r="AT48">
        <v>31.145399999999999</v>
      </c>
      <c r="AU48">
        <v>28.468620000000001</v>
      </c>
      <c r="AV48"/>
      <c r="AW48"/>
      <c r="AX48">
        <v>27.44106</v>
      </c>
      <c r="BA48" s="4">
        <f t="shared" si="16"/>
        <v>13.13341029</v>
      </c>
      <c r="BB48" s="4">
        <f t="shared" si="17"/>
        <v>31.145399999999999</v>
      </c>
      <c r="BC48" s="43">
        <v>0.10199999999999999</v>
      </c>
      <c r="BD48" t="b">
        <v>1</v>
      </c>
    </row>
    <row r="49" spans="1:56" x14ac:dyDescent="0.25">
      <c r="A49" s="5" t="s">
        <v>11</v>
      </c>
      <c r="B49">
        <v>0.41</v>
      </c>
      <c r="E49">
        <v>0.373</v>
      </c>
      <c r="H49">
        <v>0.50600000000000001</v>
      </c>
      <c r="I49">
        <v>0.56799999999999995</v>
      </c>
      <c r="J49">
        <v>0.55000000000000004</v>
      </c>
      <c r="M49">
        <v>0.65500000000000003</v>
      </c>
      <c r="P49" s="13">
        <f t="shared" si="12"/>
        <v>373</v>
      </c>
      <c r="Q49" s="3">
        <f t="shared" si="13"/>
        <v>655</v>
      </c>
      <c r="R49" s="48">
        <v>8.7999999999999995E-2</v>
      </c>
      <c r="S49" s="1" t="b">
        <v>0</v>
      </c>
      <c r="T49"/>
      <c r="U49" s="38">
        <v>30.689053749720401</v>
      </c>
      <c r="V49"/>
      <c r="W49"/>
      <c r="X49">
        <v>33.143886674870103</v>
      </c>
      <c r="Y49"/>
      <c r="Z49"/>
      <c r="AA49">
        <v>45.656412097340301</v>
      </c>
      <c r="AB49">
        <v>53.678932359154999</v>
      </c>
      <c r="AC49">
        <v>54.364067892006801</v>
      </c>
      <c r="AD49"/>
      <c r="AE49"/>
      <c r="AF49">
        <v>82.152323354969297</v>
      </c>
      <c r="AI49" s="3">
        <f t="shared" si="14"/>
        <v>30689.053749720402</v>
      </c>
      <c r="AJ49" s="3">
        <f t="shared" si="15"/>
        <v>82152.323354969296</v>
      </c>
      <c r="AK49" s="43">
        <v>5.2999999999999999E-2</v>
      </c>
      <c r="AL49" t="b">
        <v>1</v>
      </c>
      <c r="AM49">
        <v>88.885197180000006</v>
      </c>
      <c r="AN49"/>
      <c r="AO49"/>
      <c r="AP49">
        <v>76.948348229999993</v>
      </c>
      <c r="AQ49"/>
      <c r="AR49"/>
      <c r="AS49">
        <v>103.16240000000001</v>
      </c>
      <c r="AT49">
        <v>119.5557</v>
      </c>
      <c r="AU49">
        <v>138.48885999999999</v>
      </c>
      <c r="AV49"/>
      <c r="AW49"/>
      <c r="AX49">
        <v>162.93683999999999</v>
      </c>
      <c r="BA49" s="4">
        <f t="shared" si="16"/>
        <v>76.948348229999993</v>
      </c>
      <c r="BB49" s="4">
        <f t="shared" si="17"/>
        <v>162.93683999999999</v>
      </c>
      <c r="BC49" s="43">
        <v>7.9000000000000001E-2</v>
      </c>
      <c r="BD49" t="b">
        <v>1</v>
      </c>
    </row>
    <row r="50" spans="1:56" x14ac:dyDescent="0.25">
      <c r="A50" s="5" t="s">
        <v>30</v>
      </c>
      <c r="B50">
        <v>8.5000000000000006E-2</v>
      </c>
      <c r="E50">
        <v>6.4000000000000001E-2</v>
      </c>
      <c r="H50">
        <v>0.13900000000000001</v>
      </c>
      <c r="I50">
        <v>0.13600000000000001</v>
      </c>
      <c r="J50">
        <v>0.16500000000000001</v>
      </c>
      <c r="M50">
        <v>0.16300000000000001</v>
      </c>
      <c r="P50" s="13">
        <f t="shared" si="12"/>
        <v>64</v>
      </c>
      <c r="Q50" s="3">
        <f t="shared" si="13"/>
        <v>165</v>
      </c>
      <c r="R50" s="48">
        <v>8.5000000000000006E-2</v>
      </c>
      <c r="S50" s="1" t="b">
        <v>0</v>
      </c>
      <c r="T50"/>
      <c r="U50" s="38">
        <v>4.3070865186891698</v>
      </c>
      <c r="V50"/>
      <c r="W50"/>
      <c r="X50">
        <v>5.0998688629635298</v>
      </c>
      <c r="Y50"/>
      <c r="Z50"/>
      <c r="AA50">
        <v>11.3692839101807</v>
      </c>
      <c r="AB50">
        <v>9.4911303319380806</v>
      </c>
      <c r="AC50">
        <v>10.0556690610155</v>
      </c>
      <c r="AD50"/>
      <c r="AE50"/>
      <c r="AF50">
        <v>11.4716697872105</v>
      </c>
      <c r="AI50" s="3">
        <f t="shared" si="14"/>
        <v>4307.0865186891697</v>
      </c>
      <c r="AJ50" s="3">
        <f t="shared" si="15"/>
        <v>11471.6697872105</v>
      </c>
      <c r="AK50" s="43">
        <v>7.2999999999999995E-2</v>
      </c>
      <c r="AL50" t="b">
        <v>1</v>
      </c>
      <c r="AM50">
        <v>23.412694259999999</v>
      </c>
      <c r="AN50"/>
      <c r="AO50"/>
      <c r="AP50">
        <v>24.98736942</v>
      </c>
      <c r="AQ50"/>
      <c r="AR50"/>
      <c r="AS50">
        <v>45.368400000000001</v>
      </c>
      <c r="AT50">
        <v>50.705599999999997</v>
      </c>
      <c r="AU50">
        <v>60.946260000000002</v>
      </c>
      <c r="AV50"/>
      <c r="AW50"/>
      <c r="AX50">
        <v>64.046819999999997</v>
      </c>
      <c r="BA50" s="4">
        <f t="shared" si="16"/>
        <v>23.412694259999999</v>
      </c>
      <c r="BB50" s="4">
        <f t="shared" si="17"/>
        <v>64.046819999999997</v>
      </c>
      <c r="BC50" s="43">
        <v>0.10299999999999999</v>
      </c>
      <c r="BD50" t="b">
        <v>1</v>
      </c>
    </row>
    <row r="51" spans="1:56" x14ac:dyDescent="0.25">
      <c r="A51" s="5" t="s">
        <v>20</v>
      </c>
      <c r="B51">
        <v>0.70699999999999996</v>
      </c>
      <c r="E51">
        <v>0.49099999999999999</v>
      </c>
      <c r="H51">
        <v>0.64200000000000002</v>
      </c>
      <c r="I51">
        <v>0.59799999999999998</v>
      </c>
      <c r="J51">
        <v>0.67700000000000005</v>
      </c>
      <c r="M51">
        <v>0.74299999999999999</v>
      </c>
      <c r="P51" s="13">
        <f t="shared" si="12"/>
        <v>491</v>
      </c>
      <c r="Q51" s="3">
        <f t="shared" si="13"/>
        <v>743</v>
      </c>
      <c r="R51" s="48">
        <v>4.8000000000000001E-2</v>
      </c>
      <c r="S51" s="1" t="b">
        <v>0</v>
      </c>
      <c r="T51"/>
      <c r="U51" s="38">
        <v>32.498410493595202</v>
      </c>
      <c r="V51"/>
      <c r="W51"/>
      <c r="X51">
        <v>29.091753130602999</v>
      </c>
      <c r="Y51"/>
      <c r="Z51"/>
      <c r="AA51">
        <v>29.720637134177402</v>
      </c>
      <c r="AB51">
        <v>29.048856280938399</v>
      </c>
      <c r="AC51">
        <v>31.864670242888899</v>
      </c>
      <c r="AD51"/>
      <c r="AE51"/>
      <c r="AF51">
        <v>45.296645122322502</v>
      </c>
      <c r="AI51" s="3">
        <f t="shared" si="14"/>
        <v>29048.856280938398</v>
      </c>
      <c r="AJ51" s="3">
        <f t="shared" si="15"/>
        <v>45296.645122322501</v>
      </c>
      <c r="AK51" s="32">
        <v>2.7E-2</v>
      </c>
      <c r="AL51" t="b">
        <v>0</v>
      </c>
      <c r="AM51">
        <v>344.00309012000002</v>
      </c>
      <c r="AN51"/>
      <c r="AO51"/>
      <c r="AP51">
        <v>347.61188006999998</v>
      </c>
      <c r="AQ51"/>
      <c r="AR51"/>
      <c r="AS51">
        <v>566.07650000000001</v>
      </c>
      <c r="AT51">
        <v>689.08950000000004</v>
      </c>
      <c r="AU51">
        <v>693.50705000000005</v>
      </c>
      <c r="AV51"/>
      <c r="AW51"/>
      <c r="AX51">
        <v>903.68939999999998</v>
      </c>
      <c r="BA51" s="4">
        <f t="shared" si="16"/>
        <v>344.00309012000002</v>
      </c>
      <c r="BB51" s="4">
        <f t="shared" si="17"/>
        <v>903.68939999999998</v>
      </c>
      <c r="BC51" s="43">
        <v>0.112</v>
      </c>
      <c r="BD51" t="b">
        <v>1</v>
      </c>
    </row>
    <row r="52" spans="1:56" x14ac:dyDescent="0.25">
      <c r="A52" s="5" t="s">
        <v>42</v>
      </c>
      <c r="B52">
        <v>5.0000000000000001E-3</v>
      </c>
      <c r="E52">
        <v>5.0000000000000001E-3</v>
      </c>
      <c r="H52">
        <v>8.9999999999999993E-3</v>
      </c>
      <c r="I52">
        <v>1.6E-2</v>
      </c>
      <c r="J52">
        <v>1.4E-2</v>
      </c>
      <c r="M52">
        <v>2.7E-2</v>
      </c>
      <c r="P52" s="13">
        <f t="shared" si="12"/>
        <v>5</v>
      </c>
      <c r="Q52" s="3">
        <f t="shared" si="13"/>
        <v>27</v>
      </c>
      <c r="R52" s="47">
        <v>0.17699999999999999</v>
      </c>
      <c r="S52" s="1" t="b">
        <v>1</v>
      </c>
      <c r="T52"/>
      <c r="U52" s="38">
        <v>5.6251529277252098E-2</v>
      </c>
      <c r="V52"/>
      <c r="W52"/>
      <c r="X52">
        <v>9.1459320983158093E-2</v>
      </c>
      <c r="Y52"/>
      <c r="Z52"/>
      <c r="AA52">
        <v>0.77538079205190602</v>
      </c>
      <c r="AB52">
        <v>0.98703222954833003</v>
      </c>
      <c r="AC52">
        <v>0.95587131045229801</v>
      </c>
      <c r="AD52"/>
      <c r="AE52"/>
      <c r="AF52">
        <v>1.2359148950556</v>
      </c>
      <c r="AI52" s="3">
        <f t="shared" si="14"/>
        <v>56.251529277252097</v>
      </c>
      <c r="AJ52" s="3">
        <f t="shared" si="15"/>
        <v>1235.9148950556</v>
      </c>
      <c r="AK52" s="43">
        <v>0.106</v>
      </c>
      <c r="AL52" t="b">
        <v>1</v>
      </c>
      <c r="AM52">
        <v>0.49862010000000001</v>
      </c>
      <c r="AN52"/>
      <c r="AO52"/>
      <c r="AP52">
        <v>0.15821676000000001</v>
      </c>
      <c r="AQ52"/>
      <c r="AR52"/>
      <c r="AS52">
        <v>1.778</v>
      </c>
      <c r="AT52">
        <v>4.2470999999999997</v>
      </c>
      <c r="AU52">
        <v>2.2072500000000002</v>
      </c>
      <c r="AV52"/>
      <c r="AW52"/>
      <c r="AX52">
        <v>13.621079999999999</v>
      </c>
      <c r="BA52" s="4">
        <f t="shared" si="16"/>
        <v>0.15821676000000001</v>
      </c>
      <c r="BB52" s="4">
        <f t="shared" si="17"/>
        <v>13.621079999999999</v>
      </c>
      <c r="BC52" s="43">
        <v>0.23300000000000001</v>
      </c>
      <c r="BD52" t="b">
        <v>1</v>
      </c>
    </row>
    <row r="53" spans="1:56" x14ac:dyDescent="0.25">
      <c r="A53" s="5" t="s">
        <v>7</v>
      </c>
      <c r="B53">
        <v>0.99399999999999999</v>
      </c>
      <c r="E53">
        <v>0.86299999999999999</v>
      </c>
      <c r="H53">
        <v>1.1279999999999999</v>
      </c>
      <c r="I53">
        <v>1.204</v>
      </c>
      <c r="J53">
        <v>1.276</v>
      </c>
      <c r="M53">
        <v>1.3640000000000001</v>
      </c>
      <c r="P53" s="13">
        <f t="shared" si="12"/>
        <v>863</v>
      </c>
      <c r="Q53" s="3">
        <f t="shared" si="13"/>
        <v>1364</v>
      </c>
      <c r="R53" s="48">
        <v>5.1999999999999998E-2</v>
      </c>
      <c r="S53" s="1" t="b">
        <v>0</v>
      </c>
      <c r="T53"/>
      <c r="U53" s="38">
        <v>77.163338801516304</v>
      </c>
      <c r="V53"/>
      <c r="W53"/>
      <c r="X53">
        <v>70.4333896512954</v>
      </c>
      <c r="Y53"/>
      <c r="Z53"/>
      <c r="AA53">
        <v>91.481983469773297</v>
      </c>
      <c r="AB53">
        <v>84.828520211879095</v>
      </c>
      <c r="AC53">
        <v>88.734156967668795</v>
      </c>
      <c r="AD53"/>
      <c r="AE53"/>
      <c r="AF53">
        <v>101.552221272184</v>
      </c>
      <c r="AI53" s="3">
        <f t="shared" si="14"/>
        <v>70433.389651295394</v>
      </c>
      <c r="AJ53" s="3">
        <f t="shared" si="15"/>
        <v>101552.221272184</v>
      </c>
      <c r="AK53" s="32">
        <v>4.5999999999999999E-2</v>
      </c>
      <c r="AL53" t="b">
        <v>0</v>
      </c>
      <c r="AM53">
        <v>161.97233864</v>
      </c>
      <c r="AN53"/>
      <c r="AO53"/>
      <c r="AP53">
        <v>154.97509248</v>
      </c>
      <c r="AQ53"/>
      <c r="AR53"/>
      <c r="AS53">
        <v>220.46199999999999</v>
      </c>
      <c r="AT53">
        <v>244.67189999999999</v>
      </c>
      <c r="AU53">
        <v>278.44049999999999</v>
      </c>
      <c r="AV53"/>
      <c r="AW53"/>
      <c r="AX53">
        <v>274.29942</v>
      </c>
      <c r="BA53" s="4">
        <f t="shared" si="16"/>
        <v>154.97509248</v>
      </c>
      <c r="BB53" s="4">
        <f t="shared" si="17"/>
        <v>278.44049999999999</v>
      </c>
      <c r="BC53" s="43">
        <v>8.3000000000000004E-2</v>
      </c>
      <c r="BD53" t="b">
        <v>1</v>
      </c>
    </row>
    <row r="54" spans="1:56" x14ac:dyDescent="0.25">
      <c r="A54" s="6" t="s">
        <v>4</v>
      </c>
      <c r="B54">
        <v>4.7E-2</v>
      </c>
      <c r="C54" s="7"/>
      <c r="D54" s="7"/>
      <c r="E54">
        <v>4.2999999999999997E-2</v>
      </c>
      <c r="F54" s="7"/>
      <c r="G54" s="7"/>
      <c r="H54">
        <v>4.9000000000000002E-2</v>
      </c>
      <c r="I54">
        <v>5.3999999999999999E-2</v>
      </c>
      <c r="J54">
        <v>4.8000000000000001E-2</v>
      </c>
      <c r="K54" s="7"/>
      <c r="L54" s="7"/>
      <c r="M54">
        <v>6.4000000000000001E-2</v>
      </c>
      <c r="N54" s="12"/>
      <c r="O54" s="7"/>
      <c r="P54" s="36">
        <f t="shared" si="12"/>
        <v>43</v>
      </c>
      <c r="Q54" s="26">
        <f t="shared" si="13"/>
        <v>64</v>
      </c>
      <c r="R54" s="49">
        <v>-6.6000000000000003E-2</v>
      </c>
      <c r="S54" s="1" t="b">
        <v>0</v>
      </c>
      <c r="T54"/>
      <c r="U54" s="38">
        <v>273.778216428691</v>
      </c>
      <c r="V54"/>
      <c r="W54"/>
      <c r="X54">
        <v>289.59622739890602</v>
      </c>
      <c r="Y54"/>
      <c r="Z54"/>
      <c r="AA54">
        <v>52.003122411406103</v>
      </c>
      <c r="AB54">
        <v>52.049661446419698</v>
      </c>
      <c r="AC54">
        <v>48.509861974562703</v>
      </c>
      <c r="AD54"/>
      <c r="AE54"/>
      <c r="AF54">
        <v>52.636457974851403</v>
      </c>
      <c r="AG54" s="14"/>
      <c r="AH54" s="7"/>
      <c r="AI54" s="26">
        <f t="shared" si="14"/>
        <v>48509.8619745627</v>
      </c>
      <c r="AJ54" s="26">
        <f t="shared" si="15"/>
        <v>289596.22739890602</v>
      </c>
      <c r="AK54" s="44">
        <v>5.0999999999999997E-2</v>
      </c>
      <c r="AL54" t="b">
        <v>1</v>
      </c>
      <c r="AM54">
        <v>16.497541500000001</v>
      </c>
      <c r="AN54"/>
      <c r="AO54"/>
      <c r="AP54">
        <v>21.007173330000001</v>
      </c>
      <c r="AQ54"/>
      <c r="AR54"/>
      <c r="AS54">
        <v>18.3843</v>
      </c>
      <c r="AT54">
        <v>18.323799999999999</v>
      </c>
      <c r="AU54">
        <v>16.417580000000001</v>
      </c>
      <c r="AV54"/>
      <c r="AW54"/>
      <c r="AX54">
        <v>15.951779999999999</v>
      </c>
      <c r="AY54" s="12"/>
      <c r="AZ54" s="7"/>
      <c r="BA54" s="27">
        <f t="shared" si="16"/>
        <v>15.951779999999999</v>
      </c>
      <c r="BB54" s="27">
        <f t="shared" si="17"/>
        <v>21.007173330000001</v>
      </c>
      <c r="BC54" s="33">
        <v>0.06</v>
      </c>
      <c r="BD54" t="b">
        <v>0</v>
      </c>
    </row>
  </sheetData>
  <sortState xmlns:xlrd2="http://schemas.microsoft.com/office/spreadsheetml/2017/richdata2" ref="A5:BC54">
    <sortCondition ref="A5:A54"/>
  </sortState>
  <mergeCells count="3">
    <mergeCell ref="O2:R2"/>
    <mergeCell ref="AH2:AK2"/>
    <mergeCell ref="AZ2:BC2"/>
  </mergeCells>
  <conditionalFormatting sqref="BC4:BC54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R5:T54 R4:R54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K5:AL54 AK4"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R5:R54">
    <cfRule type="expression" dxfId="3" priority="4">
      <formula>$S$4="TRUE"</formula>
    </cfRule>
  </conditionalFormatting>
  <conditionalFormatting sqref="S4:S54">
    <cfRule type="cellIs" dxfId="2" priority="3" operator="equal">
      <formula>TRUE</formula>
    </cfRule>
  </conditionalFormatting>
  <conditionalFormatting sqref="S4">
    <cfRule type="expression" dxfId="1" priority="2">
      <formula>$S$4=TRUE</formula>
    </cfRule>
  </conditionalFormatting>
  <conditionalFormatting sqref="R4">
    <cfRule type="expression" dxfId="0" priority="1">
      <formula>$S$4=TRUE</formula>
    </cfRule>
  </conditionalFormatting>
  <pageMargins left="0.25" right="0.25" top="0.75" bottom="0.75" header="0.3" footer="0.3"/>
  <pageSetup scale="83" fitToHeight="0" orientation="landscape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FA464487-42E3-4EEA-8A51-B19C3DDC0D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all_sparklines_estimates!AM4:AX4</xm:f>
              <xm:sqref>AZ4</xm:sqref>
            </x14:sparkline>
          </x14:sparklines>
        </x14:sparklineGroup>
        <x14:sparklineGroup displayEmptyCellsAs="span" high="1" low="1" displayHidden="1" minAxisType="group" xr2:uid="{637D966D-96BD-42C0-80E4-45A820A0BE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all_sparklines_estimates!B5:M5</xm:f>
              <xm:sqref>O5</xm:sqref>
            </x14:sparkline>
            <x14:sparkline>
              <xm:f>all_sparklines_estimates!B6:M6</xm:f>
              <xm:sqref>O6</xm:sqref>
            </x14:sparkline>
            <x14:sparkline>
              <xm:f>all_sparklines_estimates!B7:M7</xm:f>
              <xm:sqref>O7</xm:sqref>
            </x14:sparkline>
            <x14:sparkline>
              <xm:f>all_sparklines_estimates!B8:M8</xm:f>
              <xm:sqref>O8</xm:sqref>
            </x14:sparkline>
            <x14:sparkline>
              <xm:f>all_sparklines_estimates!B9:M9</xm:f>
              <xm:sqref>O9</xm:sqref>
            </x14:sparkline>
            <x14:sparkline>
              <xm:f>all_sparklines_estimates!B10:M10</xm:f>
              <xm:sqref>O10</xm:sqref>
            </x14:sparkline>
            <x14:sparkline>
              <xm:f>all_sparklines_estimates!B11:M11</xm:f>
              <xm:sqref>O11</xm:sqref>
            </x14:sparkline>
            <x14:sparkline>
              <xm:f>all_sparklines_estimates!B12:M12</xm:f>
              <xm:sqref>O12</xm:sqref>
            </x14:sparkline>
            <x14:sparkline>
              <xm:f>all_sparklines_estimates!B13:M13</xm:f>
              <xm:sqref>O13</xm:sqref>
            </x14:sparkline>
            <x14:sparkline>
              <xm:f>all_sparklines_estimates!B14:M14</xm:f>
              <xm:sqref>O14</xm:sqref>
            </x14:sparkline>
            <x14:sparkline>
              <xm:f>all_sparklines_estimates!B15:M15</xm:f>
              <xm:sqref>O15</xm:sqref>
            </x14:sparkline>
            <x14:sparkline>
              <xm:f>all_sparklines_estimates!B16:M16</xm:f>
              <xm:sqref>O16</xm:sqref>
            </x14:sparkline>
            <x14:sparkline>
              <xm:f>all_sparklines_estimates!B17:M17</xm:f>
              <xm:sqref>O17</xm:sqref>
            </x14:sparkline>
            <x14:sparkline>
              <xm:f>all_sparklines_estimates!B18:M18</xm:f>
              <xm:sqref>O18</xm:sqref>
            </x14:sparkline>
            <x14:sparkline>
              <xm:f>all_sparklines_estimates!B19:M19</xm:f>
              <xm:sqref>O19</xm:sqref>
            </x14:sparkline>
            <x14:sparkline>
              <xm:f>all_sparklines_estimates!B20:M20</xm:f>
              <xm:sqref>O20</xm:sqref>
            </x14:sparkline>
            <x14:sparkline>
              <xm:f>all_sparklines_estimates!B21:M21</xm:f>
              <xm:sqref>O21</xm:sqref>
            </x14:sparkline>
            <x14:sparkline>
              <xm:f>all_sparklines_estimates!B22:M22</xm:f>
              <xm:sqref>O22</xm:sqref>
            </x14:sparkline>
            <x14:sparkline>
              <xm:f>all_sparklines_estimates!B23:M23</xm:f>
              <xm:sqref>O23</xm:sqref>
            </x14:sparkline>
            <x14:sparkline>
              <xm:f>all_sparklines_estimates!B24:M24</xm:f>
              <xm:sqref>O24</xm:sqref>
            </x14:sparkline>
            <x14:sparkline>
              <xm:f>all_sparklines_estimates!B25:M25</xm:f>
              <xm:sqref>O25</xm:sqref>
            </x14:sparkline>
            <x14:sparkline>
              <xm:f>all_sparklines_estimates!B26:M26</xm:f>
              <xm:sqref>O26</xm:sqref>
            </x14:sparkline>
            <x14:sparkline>
              <xm:f>all_sparklines_estimates!B27:M27</xm:f>
              <xm:sqref>O27</xm:sqref>
            </x14:sparkline>
            <x14:sparkline>
              <xm:f>all_sparklines_estimates!B28:M28</xm:f>
              <xm:sqref>O28</xm:sqref>
            </x14:sparkline>
            <x14:sparkline>
              <xm:f>all_sparklines_estimates!B29:M29</xm:f>
              <xm:sqref>O29</xm:sqref>
            </x14:sparkline>
            <x14:sparkline>
              <xm:f>all_sparklines_estimates!B30:M30</xm:f>
              <xm:sqref>O30</xm:sqref>
            </x14:sparkline>
            <x14:sparkline>
              <xm:f>all_sparklines_estimates!B31:M31</xm:f>
              <xm:sqref>O31</xm:sqref>
            </x14:sparkline>
            <x14:sparkline>
              <xm:f>all_sparklines_estimates!B32:M32</xm:f>
              <xm:sqref>O32</xm:sqref>
            </x14:sparkline>
            <x14:sparkline>
              <xm:f>all_sparklines_estimates!B33:M33</xm:f>
              <xm:sqref>O33</xm:sqref>
            </x14:sparkline>
            <x14:sparkline>
              <xm:f>all_sparklines_estimates!B34:M34</xm:f>
              <xm:sqref>O34</xm:sqref>
            </x14:sparkline>
            <x14:sparkline>
              <xm:f>all_sparklines_estimates!B35:M35</xm:f>
              <xm:sqref>O35</xm:sqref>
            </x14:sparkline>
            <x14:sparkline>
              <xm:f>all_sparklines_estimates!B36:M36</xm:f>
              <xm:sqref>O36</xm:sqref>
            </x14:sparkline>
            <x14:sparkline>
              <xm:f>all_sparklines_estimates!B37:M37</xm:f>
              <xm:sqref>O37</xm:sqref>
            </x14:sparkline>
            <x14:sparkline>
              <xm:f>all_sparklines_estimates!B38:M38</xm:f>
              <xm:sqref>O38</xm:sqref>
            </x14:sparkline>
            <x14:sparkline>
              <xm:f>all_sparklines_estimates!B39:M39</xm:f>
              <xm:sqref>O39</xm:sqref>
            </x14:sparkline>
            <x14:sparkline>
              <xm:f>all_sparklines_estimates!B40:M40</xm:f>
              <xm:sqref>O40</xm:sqref>
            </x14:sparkline>
            <x14:sparkline>
              <xm:f>all_sparklines_estimates!B41:M41</xm:f>
              <xm:sqref>O41</xm:sqref>
            </x14:sparkline>
            <x14:sparkline>
              <xm:f>all_sparklines_estimates!B42:M42</xm:f>
              <xm:sqref>O42</xm:sqref>
            </x14:sparkline>
            <x14:sparkline>
              <xm:f>all_sparklines_estimates!B43:M43</xm:f>
              <xm:sqref>O43</xm:sqref>
            </x14:sparkline>
            <x14:sparkline>
              <xm:f>all_sparklines_estimates!B44:M44</xm:f>
              <xm:sqref>O44</xm:sqref>
            </x14:sparkline>
            <x14:sparkline>
              <xm:f>all_sparklines_estimates!B45:M45</xm:f>
              <xm:sqref>O45</xm:sqref>
            </x14:sparkline>
            <x14:sparkline>
              <xm:f>all_sparklines_estimates!B46:M46</xm:f>
              <xm:sqref>O46</xm:sqref>
            </x14:sparkline>
            <x14:sparkline>
              <xm:f>all_sparklines_estimates!B47:M47</xm:f>
              <xm:sqref>O47</xm:sqref>
            </x14:sparkline>
            <x14:sparkline>
              <xm:f>all_sparklines_estimates!B48:M48</xm:f>
              <xm:sqref>O48</xm:sqref>
            </x14:sparkline>
            <x14:sparkline>
              <xm:f>all_sparklines_estimates!B49:M49</xm:f>
              <xm:sqref>O49</xm:sqref>
            </x14:sparkline>
            <x14:sparkline>
              <xm:f>all_sparklines_estimates!B50:M50</xm:f>
              <xm:sqref>O50</xm:sqref>
            </x14:sparkline>
            <x14:sparkline>
              <xm:f>all_sparklines_estimates!B51:M51</xm:f>
              <xm:sqref>O51</xm:sqref>
            </x14:sparkline>
            <x14:sparkline>
              <xm:f>all_sparklines_estimates!B52:M52</xm:f>
              <xm:sqref>O52</xm:sqref>
            </x14:sparkline>
            <x14:sparkline>
              <xm:f>all_sparklines_estimates!B53:M53</xm:f>
              <xm:sqref>O53</xm:sqref>
            </x14:sparkline>
            <x14:sparkline>
              <xm:f>all_sparklines_estimates!B54:M54</xm:f>
              <xm:sqref>O54</xm:sqref>
            </x14:sparkline>
          </x14:sparklines>
        </x14:sparklineGroup>
        <x14:sparklineGroup displayEmptyCellsAs="span" high="1" low="1" displayHidden="1" minAxisType="group" xr2:uid="{760B1C67-4792-4ECD-91C3-AEC956E260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all_sparklines_estimates!U5:AF5</xm:f>
              <xm:sqref>AH5</xm:sqref>
            </x14:sparkline>
            <x14:sparkline>
              <xm:f>all_sparklines_estimates!U6:AF6</xm:f>
              <xm:sqref>AH6</xm:sqref>
            </x14:sparkline>
            <x14:sparkline>
              <xm:f>all_sparklines_estimates!U7:AF7</xm:f>
              <xm:sqref>AH7</xm:sqref>
            </x14:sparkline>
            <x14:sparkline>
              <xm:f>all_sparklines_estimates!U8:AF8</xm:f>
              <xm:sqref>AH8</xm:sqref>
            </x14:sparkline>
            <x14:sparkline>
              <xm:f>all_sparklines_estimates!U9:AF9</xm:f>
              <xm:sqref>AH9</xm:sqref>
            </x14:sparkline>
            <x14:sparkline>
              <xm:f>all_sparklines_estimates!U10:AF10</xm:f>
              <xm:sqref>AH10</xm:sqref>
            </x14:sparkline>
            <x14:sparkline>
              <xm:f>all_sparklines_estimates!U11:AF11</xm:f>
              <xm:sqref>AH11</xm:sqref>
            </x14:sparkline>
            <x14:sparkline>
              <xm:f>all_sparklines_estimates!U12:AF12</xm:f>
              <xm:sqref>AH12</xm:sqref>
            </x14:sparkline>
            <x14:sparkline>
              <xm:f>all_sparklines_estimates!U13:AF13</xm:f>
              <xm:sqref>AH13</xm:sqref>
            </x14:sparkline>
            <x14:sparkline>
              <xm:f>all_sparklines_estimates!U14:AF14</xm:f>
              <xm:sqref>AH14</xm:sqref>
            </x14:sparkline>
            <x14:sparkline>
              <xm:f>all_sparklines_estimates!U15:AF15</xm:f>
              <xm:sqref>AH15</xm:sqref>
            </x14:sparkline>
            <x14:sparkline>
              <xm:f>all_sparklines_estimates!U16:AF16</xm:f>
              <xm:sqref>AH16</xm:sqref>
            </x14:sparkline>
            <x14:sparkline>
              <xm:f>all_sparklines_estimates!U17:AF17</xm:f>
              <xm:sqref>AH17</xm:sqref>
            </x14:sparkline>
            <x14:sparkline>
              <xm:f>all_sparklines_estimates!U18:AF18</xm:f>
              <xm:sqref>AH18</xm:sqref>
            </x14:sparkline>
            <x14:sparkline>
              <xm:f>all_sparklines_estimates!U19:AF19</xm:f>
              <xm:sqref>AH19</xm:sqref>
            </x14:sparkline>
            <x14:sparkline>
              <xm:f>all_sparklines_estimates!U20:AF20</xm:f>
              <xm:sqref>AH20</xm:sqref>
            </x14:sparkline>
            <x14:sparkline>
              <xm:f>all_sparklines_estimates!U21:AF21</xm:f>
              <xm:sqref>AH21</xm:sqref>
            </x14:sparkline>
            <x14:sparkline>
              <xm:f>all_sparklines_estimates!U22:AF22</xm:f>
              <xm:sqref>AH22</xm:sqref>
            </x14:sparkline>
            <x14:sparkline>
              <xm:f>all_sparklines_estimates!U23:AF23</xm:f>
              <xm:sqref>AH23</xm:sqref>
            </x14:sparkline>
            <x14:sparkline>
              <xm:f>all_sparklines_estimates!U24:AF24</xm:f>
              <xm:sqref>AH24</xm:sqref>
            </x14:sparkline>
            <x14:sparkline>
              <xm:f>all_sparklines_estimates!U25:AF25</xm:f>
              <xm:sqref>AH25</xm:sqref>
            </x14:sparkline>
            <x14:sparkline>
              <xm:f>all_sparklines_estimates!U26:AF26</xm:f>
              <xm:sqref>AH26</xm:sqref>
            </x14:sparkline>
            <x14:sparkline>
              <xm:f>all_sparklines_estimates!U27:AF27</xm:f>
              <xm:sqref>AH27</xm:sqref>
            </x14:sparkline>
            <x14:sparkline>
              <xm:f>all_sparklines_estimates!U28:AF28</xm:f>
              <xm:sqref>AH28</xm:sqref>
            </x14:sparkline>
            <x14:sparkline>
              <xm:f>all_sparklines_estimates!U29:AF29</xm:f>
              <xm:sqref>AH29</xm:sqref>
            </x14:sparkline>
            <x14:sparkline>
              <xm:f>all_sparklines_estimates!U30:AF30</xm:f>
              <xm:sqref>AH30</xm:sqref>
            </x14:sparkline>
            <x14:sparkline>
              <xm:f>all_sparklines_estimates!U31:AF31</xm:f>
              <xm:sqref>AH31</xm:sqref>
            </x14:sparkline>
            <x14:sparkline>
              <xm:f>all_sparklines_estimates!U32:AF32</xm:f>
              <xm:sqref>AH32</xm:sqref>
            </x14:sparkline>
            <x14:sparkline>
              <xm:f>all_sparklines_estimates!U33:AF33</xm:f>
              <xm:sqref>AH33</xm:sqref>
            </x14:sparkline>
            <x14:sparkline>
              <xm:f>all_sparklines_estimates!U34:AF34</xm:f>
              <xm:sqref>AH34</xm:sqref>
            </x14:sparkline>
            <x14:sparkline>
              <xm:f>all_sparklines_estimates!U35:AF35</xm:f>
              <xm:sqref>AH35</xm:sqref>
            </x14:sparkline>
            <x14:sparkline>
              <xm:f>all_sparklines_estimates!U36:AF36</xm:f>
              <xm:sqref>AH36</xm:sqref>
            </x14:sparkline>
            <x14:sparkline>
              <xm:f>all_sparklines_estimates!U37:AF37</xm:f>
              <xm:sqref>AH37</xm:sqref>
            </x14:sparkline>
            <x14:sparkline>
              <xm:f>all_sparklines_estimates!U38:AF38</xm:f>
              <xm:sqref>AH38</xm:sqref>
            </x14:sparkline>
            <x14:sparkline>
              <xm:f>all_sparklines_estimates!U39:AF39</xm:f>
              <xm:sqref>AH39</xm:sqref>
            </x14:sparkline>
            <x14:sparkline>
              <xm:f>all_sparklines_estimates!U40:AF40</xm:f>
              <xm:sqref>AH40</xm:sqref>
            </x14:sparkline>
            <x14:sparkline>
              <xm:f>all_sparklines_estimates!U41:AF41</xm:f>
              <xm:sqref>AH41</xm:sqref>
            </x14:sparkline>
            <x14:sparkline>
              <xm:f>all_sparklines_estimates!U42:AF42</xm:f>
              <xm:sqref>AH42</xm:sqref>
            </x14:sparkline>
            <x14:sparkline>
              <xm:f>all_sparklines_estimates!U43:AF43</xm:f>
              <xm:sqref>AH43</xm:sqref>
            </x14:sparkline>
            <x14:sparkline>
              <xm:f>all_sparklines_estimates!U44:AF44</xm:f>
              <xm:sqref>AH44</xm:sqref>
            </x14:sparkline>
            <x14:sparkline>
              <xm:f>all_sparklines_estimates!U45:AF45</xm:f>
              <xm:sqref>AH45</xm:sqref>
            </x14:sparkline>
            <x14:sparkline>
              <xm:f>all_sparklines_estimates!U46:AF46</xm:f>
              <xm:sqref>AH46</xm:sqref>
            </x14:sparkline>
            <x14:sparkline>
              <xm:f>all_sparklines_estimates!U47:AF47</xm:f>
              <xm:sqref>AH47</xm:sqref>
            </x14:sparkline>
            <x14:sparkline>
              <xm:f>all_sparklines_estimates!U48:AF48</xm:f>
              <xm:sqref>AH48</xm:sqref>
            </x14:sparkline>
            <x14:sparkline>
              <xm:f>all_sparklines_estimates!U49:AF49</xm:f>
              <xm:sqref>AH49</xm:sqref>
            </x14:sparkline>
            <x14:sparkline>
              <xm:f>all_sparklines_estimates!U50:AF50</xm:f>
              <xm:sqref>AH50</xm:sqref>
            </x14:sparkline>
            <x14:sparkline>
              <xm:f>all_sparklines_estimates!U51:AF51</xm:f>
              <xm:sqref>AH51</xm:sqref>
            </x14:sparkline>
            <x14:sparkline>
              <xm:f>all_sparklines_estimates!U52:AF52</xm:f>
              <xm:sqref>AH52</xm:sqref>
            </x14:sparkline>
            <x14:sparkline>
              <xm:f>all_sparklines_estimates!U53:AF53</xm:f>
              <xm:sqref>AH53</xm:sqref>
            </x14:sparkline>
            <x14:sparkline>
              <xm:f>all_sparklines_estimates!U54:AF54</xm:f>
              <xm:sqref>AH54</xm:sqref>
            </x14:sparkline>
          </x14:sparklines>
        </x14:sparklineGroup>
        <x14:sparklineGroup displayEmptyCellsAs="span" high="1" low="1" displayHidden="1" minAxisType="group" xr2:uid="{CF8DBF79-2F52-4BEC-9393-B5BA30E6EC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all_sparklines_estimates!B4:M4</xm:f>
              <xm:sqref>O4</xm:sqref>
            </x14:sparkline>
          </x14:sparklines>
        </x14:sparklineGroup>
        <x14:sparklineGroup displayEmptyCellsAs="span" high="1" low="1" displayHidden="1" minAxisType="group" xr2:uid="{66B11653-9259-4A24-A205-02DC9BD1D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all_sparklines_estimates!U4:AF4</xm:f>
              <xm:sqref>AH4</xm:sqref>
            </x14:sparkline>
          </x14:sparklines>
        </x14:sparklineGroup>
        <x14:sparklineGroup displayEmptyCellsAs="span" high="1" low="1" displayHidden="1" minAxisType="group" xr2:uid="{FE327BBA-A057-4D37-AD5E-0A5C3B6AF2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all_sparklines_estimates!AM5:AX5</xm:f>
              <xm:sqref>AZ5</xm:sqref>
            </x14:sparkline>
            <x14:sparkline>
              <xm:f>all_sparklines_estimates!AM6:AX6</xm:f>
              <xm:sqref>AZ6</xm:sqref>
            </x14:sparkline>
            <x14:sparkline>
              <xm:f>all_sparklines_estimates!AM7:AX7</xm:f>
              <xm:sqref>AZ7</xm:sqref>
            </x14:sparkline>
            <x14:sparkline>
              <xm:f>all_sparklines_estimates!AM8:AX8</xm:f>
              <xm:sqref>AZ8</xm:sqref>
            </x14:sparkline>
            <x14:sparkline>
              <xm:f>all_sparklines_estimates!AM9:AX9</xm:f>
              <xm:sqref>AZ9</xm:sqref>
            </x14:sparkline>
            <x14:sparkline>
              <xm:f>all_sparklines_estimates!AM10:AX10</xm:f>
              <xm:sqref>AZ10</xm:sqref>
            </x14:sparkline>
            <x14:sparkline>
              <xm:f>all_sparklines_estimates!AM11:AX11</xm:f>
              <xm:sqref>AZ11</xm:sqref>
            </x14:sparkline>
            <x14:sparkline>
              <xm:f>all_sparklines_estimates!AM12:AX12</xm:f>
              <xm:sqref>AZ12</xm:sqref>
            </x14:sparkline>
            <x14:sparkline>
              <xm:f>all_sparklines_estimates!AM13:AX13</xm:f>
              <xm:sqref>AZ13</xm:sqref>
            </x14:sparkline>
            <x14:sparkline>
              <xm:f>all_sparklines_estimates!AM14:AX14</xm:f>
              <xm:sqref>AZ14</xm:sqref>
            </x14:sparkline>
            <x14:sparkline>
              <xm:f>all_sparklines_estimates!AM15:AX15</xm:f>
              <xm:sqref>AZ15</xm:sqref>
            </x14:sparkline>
            <x14:sparkline>
              <xm:f>all_sparklines_estimates!AM16:AX16</xm:f>
              <xm:sqref>AZ16</xm:sqref>
            </x14:sparkline>
            <x14:sparkline>
              <xm:f>all_sparklines_estimates!AM17:AX17</xm:f>
              <xm:sqref>AZ17</xm:sqref>
            </x14:sparkline>
            <x14:sparkline>
              <xm:f>all_sparklines_estimates!AM18:AX18</xm:f>
              <xm:sqref>AZ18</xm:sqref>
            </x14:sparkline>
            <x14:sparkline>
              <xm:f>all_sparklines_estimates!AM19:AX19</xm:f>
              <xm:sqref>AZ19</xm:sqref>
            </x14:sparkline>
            <x14:sparkline>
              <xm:f>all_sparklines_estimates!AM20:AX20</xm:f>
              <xm:sqref>AZ20</xm:sqref>
            </x14:sparkline>
            <x14:sparkline>
              <xm:f>all_sparklines_estimates!AM21:AX21</xm:f>
              <xm:sqref>AZ21</xm:sqref>
            </x14:sparkline>
            <x14:sparkline>
              <xm:f>all_sparklines_estimates!AM22:AX22</xm:f>
              <xm:sqref>AZ22</xm:sqref>
            </x14:sparkline>
            <x14:sparkline>
              <xm:f>all_sparklines_estimates!AM23:AX23</xm:f>
              <xm:sqref>AZ23</xm:sqref>
            </x14:sparkline>
            <x14:sparkline>
              <xm:f>all_sparklines_estimates!AM24:AX24</xm:f>
              <xm:sqref>AZ24</xm:sqref>
            </x14:sparkline>
            <x14:sparkline>
              <xm:f>all_sparklines_estimates!AM25:AX25</xm:f>
              <xm:sqref>AZ25</xm:sqref>
            </x14:sparkline>
            <x14:sparkline>
              <xm:f>all_sparklines_estimates!AM26:AX26</xm:f>
              <xm:sqref>AZ26</xm:sqref>
            </x14:sparkline>
            <x14:sparkline>
              <xm:f>all_sparklines_estimates!AM27:AX27</xm:f>
              <xm:sqref>AZ27</xm:sqref>
            </x14:sparkline>
            <x14:sparkline>
              <xm:f>all_sparklines_estimates!AM28:AX28</xm:f>
              <xm:sqref>AZ28</xm:sqref>
            </x14:sparkline>
            <x14:sparkline>
              <xm:f>all_sparklines_estimates!AM29:AX29</xm:f>
              <xm:sqref>AZ29</xm:sqref>
            </x14:sparkline>
            <x14:sparkline>
              <xm:f>all_sparklines_estimates!AM30:AX30</xm:f>
              <xm:sqref>AZ30</xm:sqref>
            </x14:sparkline>
            <x14:sparkline>
              <xm:f>all_sparklines_estimates!AM31:AX31</xm:f>
              <xm:sqref>AZ31</xm:sqref>
            </x14:sparkline>
            <x14:sparkline>
              <xm:f>all_sparklines_estimates!AM32:AX32</xm:f>
              <xm:sqref>AZ32</xm:sqref>
            </x14:sparkline>
            <x14:sparkline>
              <xm:f>all_sparklines_estimates!AM33:AX33</xm:f>
              <xm:sqref>AZ33</xm:sqref>
            </x14:sparkline>
            <x14:sparkline>
              <xm:f>all_sparklines_estimates!AM34:AX34</xm:f>
              <xm:sqref>AZ34</xm:sqref>
            </x14:sparkline>
            <x14:sparkline>
              <xm:f>all_sparklines_estimates!AM35:AX35</xm:f>
              <xm:sqref>AZ35</xm:sqref>
            </x14:sparkline>
            <x14:sparkline>
              <xm:f>all_sparklines_estimates!AM36:AX36</xm:f>
              <xm:sqref>AZ36</xm:sqref>
            </x14:sparkline>
            <x14:sparkline>
              <xm:f>all_sparklines_estimates!AM37:AX37</xm:f>
              <xm:sqref>AZ37</xm:sqref>
            </x14:sparkline>
            <x14:sparkline>
              <xm:f>all_sparklines_estimates!AM38:AX38</xm:f>
              <xm:sqref>AZ38</xm:sqref>
            </x14:sparkline>
            <x14:sparkline>
              <xm:f>all_sparklines_estimates!AM39:AX39</xm:f>
              <xm:sqref>AZ39</xm:sqref>
            </x14:sparkline>
            <x14:sparkline>
              <xm:f>all_sparklines_estimates!AM40:AX40</xm:f>
              <xm:sqref>AZ40</xm:sqref>
            </x14:sparkline>
            <x14:sparkline>
              <xm:f>all_sparklines_estimates!AM41:AX41</xm:f>
              <xm:sqref>AZ41</xm:sqref>
            </x14:sparkline>
            <x14:sparkline>
              <xm:f>all_sparklines_estimates!AM42:AX42</xm:f>
              <xm:sqref>AZ42</xm:sqref>
            </x14:sparkline>
            <x14:sparkline>
              <xm:f>all_sparklines_estimates!AM43:AX43</xm:f>
              <xm:sqref>AZ43</xm:sqref>
            </x14:sparkline>
            <x14:sparkline>
              <xm:f>all_sparklines_estimates!AM44:AX44</xm:f>
              <xm:sqref>AZ44</xm:sqref>
            </x14:sparkline>
            <x14:sparkline>
              <xm:f>all_sparklines_estimates!AM45:AX45</xm:f>
              <xm:sqref>AZ45</xm:sqref>
            </x14:sparkline>
            <x14:sparkline>
              <xm:f>all_sparklines_estimates!AM46:AX46</xm:f>
              <xm:sqref>AZ46</xm:sqref>
            </x14:sparkline>
            <x14:sparkline>
              <xm:f>all_sparklines_estimates!AM47:AX47</xm:f>
              <xm:sqref>AZ47</xm:sqref>
            </x14:sparkline>
            <x14:sparkline>
              <xm:f>all_sparklines_estimates!AM48:AX48</xm:f>
              <xm:sqref>AZ48</xm:sqref>
            </x14:sparkline>
            <x14:sparkline>
              <xm:f>all_sparklines_estimates!AM49:AX49</xm:f>
              <xm:sqref>AZ49</xm:sqref>
            </x14:sparkline>
            <x14:sparkline>
              <xm:f>all_sparklines_estimates!AM50:AX50</xm:f>
              <xm:sqref>AZ50</xm:sqref>
            </x14:sparkline>
            <x14:sparkline>
              <xm:f>all_sparklines_estimates!AM51:AX51</xm:f>
              <xm:sqref>AZ51</xm:sqref>
            </x14:sparkline>
            <x14:sparkline>
              <xm:f>all_sparklines_estimates!AM52:AX52</xm:f>
              <xm:sqref>AZ52</xm:sqref>
            </x14:sparkline>
            <x14:sparkline>
              <xm:f>all_sparklines_estimates!AM53:AX53</xm:f>
              <xm:sqref>AZ53</xm:sqref>
            </x14:sparkline>
            <x14:sparkline>
              <xm:f>all_sparklines_estimates!AM54:AX54</xm:f>
              <xm:sqref>AZ54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all_sparklines</vt:lpstr>
      <vt:lpstr>all_sparklines_estimates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LeBauer</cp:lastModifiedBy>
  <cp:lastPrinted>2021-09-14T22:24:57Z</cp:lastPrinted>
  <dcterms:created xsi:type="dcterms:W3CDTF">2021-04-19T18:16:06Z</dcterms:created>
  <dcterms:modified xsi:type="dcterms:W3CDTF">2021-09-14T22:30:05Z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99f3391597924104823ebef37cb42e20</vt:lpwstr>
  </property>
</Properties>
</file>