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dev\state_organic_ag\figures\"/>
    </mc:Choice>
  </mc:AlternateContent>
  <xr:revisionPtr revIDLastSave="0" documentId="13_ncr:1_{52198DFC-9568-404B-8838-5A14F9BCB25D}" xr6:coauthVersionLast="46" xr6:coauthVersionMax="46" xr10:uidLastSave="{00000000-0000-0000-0000-000000000000}"/>
  <bookViews>
    <workbookView xWindow="4065" yWindow="150" windowWidth="18195" windowHeight="14310" activeTab="1" xr2:uid="{BC2FEE57-8ABC-4FF3-B96F-27BAE26B3EE0}"/>
  </bookViews>
  <sheets>
    <sheet name="all_sparklines" sheetId="11" r:id="rId1"/>
    <sheet name="all_sparklines_estimates" sheetId="12" r:id="rId2"/>
    <sheet name="ESRI_MAPINFO_SHEET" sheetId="2" state="very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4" i="12" l="1"/>
  <c r="AH4" i="12"/>
  <c r="AG5" i="12"/>
  <c r="AH5" i="12"/>
  <c r="AG6" i="12"/>
  <c r="AH6" i="12"/>
  <c r="AG7" i="12"/>
  <c r="AH7" i="12"/>
  <c r="AG8" i="12"/>
  <c r="AH8" i="12"/>
  <c r="AG9" i="12"/>
  <c r="AH9" i="12"/>
  <c r="AG10" i="12"/>
  <c r="AH10" i="12"/>
  <c r="AG11" i="12"/>
  <c r="AH11" i="12"/>
  <c r="AG12" i="12"/>
  <c r="AH12" i="12"/>
  <c r="AG13" i="12"/>
  <c r="AH13" i="12"/>
  <c r="AG14" i="12"/>
  <c r="AH14" i="12"/>
  <c r="AG15" i="12"/>
  <c r="AH15" i="12"/>
  <c r="AG16" i="12"/>
  <c r="AH16" i="12"/>
  <c r="AG17" i="12"/>
  <c r="AH17" i="12"/>
  <c r="AG18" i="12"/>
  <c r="AH18" i="12"/>
  <c r="AG19" i="12"/>
  <c r="AH19" i="12"/>
  <c r="AG20" i="12"/>
  <c r="AH20" i="12"/>
  <c r="AG21" i="12"/>
  <c r="AH21" i="12"/>
  <c r="AG22" i="12"/>
  <c r="AH22" i="12"/>
  <c r="AG23" i="12"/>
  <c r="AH23" i="12"/>
  <c r="AG24" i="12"/>
  <c r="AH24" i="12"/>
  <c r="AG25" i="12"/>
  <c r="AH25" i="12"/>
  <c r="AG26" i="12"/>
  <c r="AH26" i="12"/>
  <c r="AG27" i="12"/>
  <c r="AH27" i="12"/>
  <c r="AG28" i="12"/>
  <c r="AH28" i="12"/>
  <c r="AG29" i="12"/>
  <c r="AH29" i="12"/>
  <c r="AG30" i="12"/>
  <c r="AH30" i="12"/>
  <c r="AG31" i="12"/>
  <c r="AH31" i="12"/>
  <c r="AG32" i="12"/>
  <c r="AH32" i="12"/>
  <c r="AG33" i="12"/>
  <c r="AH33" i="12"/>
  <c r="AG34" i="12"/>
  <c r="AH34" i="12"/>
  <c r="AG35" i="12"/>
  <c r="AH35" i="12"/>
  <c r="AG36" i="12"/>
  <c r="AH36" i="12"/>
  <c r="AG37" i="12"/>
  <c r="AH37" i="12"/>
  <c r="AG38" i="12"/>
  <c r="AH38" i="12"/>
  <c r="AG39" i="12"/>
  <c r="AH39" i="12"/>
  <c r="AG40" i="12"/>
  <c r="AH40" i="12"/>
  <c r="AG41" i="12"/>
  <c r="AH41" i="12"/>
  <c r="AG42" i="12"/>
  <c r="AH42" i="12"/>
  <c r="AG43" i="12"/>
  <c r="AH43" i="12"/>
  <c r="AG44" i="12"/>
  <c r="AH44" i="12"/>
  <c r="AG45" i="12"/>
  <c r="AH45" i="12"/>
  <c r="AG46" i="12"/>
  <c r="AH46" i="12"/>
  <c r="AG47" i="12"/>
  <c r="AH47" i="12"/>
  <c r="AG48" i="12"/>
  <c r="AH48" i="12"/>
  <c r="AG49" i="12"/>
  <c r="AH49" i="12"/>
  <c r="AG50" i="12"/>
  <c r="AH50" i="12"/>
  <c r="AG51" i="12"/>
  <c r="AH51" i="12"/>
  <c r="AG52" i="12"/>
  <c r="AH52" i="12"/>
  <c r="AG53" i="12"/>
  <c r="AH53" i="12"/>
  <c r="AG54" i="12"/>
  <c r="AH54" i="12"/>
  <c r="AI54" i="12"/>
  <c r="AI53" i="12"/>
  <c r="AI52" i="12"/>
  <c r="AI51" i="12"/>
  <c r="AI50" i="12"/>
  <c r="AI49" i="12"/>
  <c r="AI48" i="12"/>
  <c r="AI47" i="12"/>
  <c r="AI46" i="12"/>
  <c r="AI45" i="12"/>
  <c r="AI44" i="12"/>
  <c r="AI43" i="12"/>
  <c r="AI42" i="12"/>
  <c r="AI41" i="12"/>
  <c r="AI40" i="12"/>
  <c r="AI39" i="12"/>
  <c r="AI38" i="12"/>
  <c r="AI37" i="12"/>
  <c r="AI36" i="12"/>
  <c r="AI35" i="12"/>
  <c r="AI34" i="12"/>
  <c r="AI33" i="12"/>
  <c r="AI32" i="12"/>
  <c r="AI31" i="12"/>
  <c r="AI30" i="12"/>
  <c r="AI29" i="12"/>
  <c r="AI28" i="12"/>
  <c r="AI27" i="12"/>
  <c r="AI26" i="12"/>
  <c r="AI25" i="12"/>
  <c r="AI24" i="12"/>
  <c r="AI23" i="12"/>
  <c r="AI22" i="12"/>
  <c r="AI21" i="12"/>
  <c r="AI20" i="12"/>
  <c r="AI19" i="12"/>
  <c r="AI18" i="12"/>
  <c r="AI17" i="12"/>
  <c r="AI16" i="12"/>
  <c r="AI15" i="12"/>
  <c r="AI14" i="12"/>
  <c r="AI13" i="12"/>
  <c r="AI12" i="12"/>
  <c r="AI11" i="12"/>
  <c r="AI10" i="12"/>
  <c r="AI9" i="12"/>
  <c r="AI8" i="12"/>
  <c r="AI7" i="12"/>
  <c r="AI6" i="12"/>
  <c r="AI5" i="12"/>
  <c r="AI4" i="12"/>
  <c r="R54" i="12"/>
  <c r="R53" i="12"/>
  <c r="R52" i="12"/>
  <c r="R51" i="12"/>
  <c r="R50" i="12"/>
  <c r="R49" i="12"/>
  <c r="R48" i="12"/>
  <c r="R47" i="12"/>
  <c r="R46" i="12"/>
  <c r="R45" i="12"/>
  <c r="R44" i="12"/>
  <c r="R43" i="12"/>
  <c r="R42" i="12"/>
  <c r="R41" i="12"/>
  <c r="R40" i="12"/>
  <c r="R39" i="12"/>
  <c r="R38" i="12"/>
  <c r="R37" i="12"/>
  <c r="R36" i="12"/>
  <c r="R35" i="12"/>
  <c r="R34" i="12"/>
  <c r="R33" i="12"/>
  <c r="R32" i="12"/>
  <c r="R31" i="12"/>
  <c r="R30" i="12"/>
  <c r="R29" i="12"/>
  <c r="R28" i="12"/>
  <c r="R27" i="12"/>
  <c r="R26" i="12"/>
  <c r="R25" i="12"/>
  <c r="R24" i="12"/>
  <c r="R23" i="12"/>
  <c r="R22" i="12"/>
  <c r="R21" i="12"/>
  <c r="R20" i="12"/>
  <c r="R19" i="12"/>
  <c r="R18" i="12"/>
  <c r="R17" i="12"/>
  <c r="R16" i="12"/>
  <c r="R15" i="12"/>
  <c r="R14" i="12"/>
  <c r="R13" i="12"/>
  <c r="R12" i="12"/>
  <c r="R11" i="12"/>
  <c r="R10" i="12"/>
  <c r="R9" i="12"/>
  <c r="R8" i="12"/>
  <c r="R7" i="12"/>
  <c r="R6" i="12"/>
  <c r="R5" i="12"/>
  <c r="R4" i="12"/>
  <c r="AZ54" i="12"/>
  <c r="AZ53" i="12"/>
  <c r="AZ52" i="12"/>
  <c r="AZ51" i="12"/>
  <c r="AZ50" i="12"/>
  <c r="AZ49" i="12"/>
  <c r="AZ48" i="12"/>
  <c r="AZ47" i="12"/>
  <c r="AZ46" i="12"/>
  <c r="AZ45" i="12"/>
  <c r="AZ44" i="12"/>
  <c r="AZ43" i="12"/>
  <c r="AZ42" i="12"/>
  <c r="AZ41" i="12"/>
  <c r="AZ40" i="12"/>
  <c r="AZ39" i="12"/>
  <c r="AZ38" i="12"/>
  <c r="AZ37" i="12"/>
  <c r="AZ36" i="12"/>
  <c r="AZ35" i="12"/>
  <c r="AZ34" i="12"/>
  <c r="AZ33" i="12"/>
  <c r="AZ32" i="12"/>
  <c r="AZ31" i="12"/>
  <c r="AZ30" i="12"/>
  <c r="AZ29" i="12"/>
  <c r="AZ28" i="12"/>
  <c r="AZ27" i="12"/>
  <c r="AZ26" i="12"/>
  <c r="AZ25" i="12"/>
  <c r="AZ24" i="12"/>
  <c r="AZ23" i="12"/>
  <c r="AZ22" i="12"/>
  <c r="AZ21" i="12"/>
  <c r="AZ20" i="12"/>
  <c r="AZ19" i="12"/>
  <c r="AZ18" i="12"/>
  <c r="AZ17" i="12"/>
  <c r="AZ16" i="12"/>
  <c r="AZ15" i="12"/>
  <c r="AZ14" i="12"/>
  <c r="AZ13" i="12"/>
  <c r="AZ12" i="12"/>
  <c r="AZ11" i="12"/>
  <c r="AZ10" i="12"/>
  <c r="AZ9" i="12"/>
  <c r="AZ8" i="12"/>
  <c r="AZ7" i="12"/>
  <c r="AZ6" i="12"/>
  <c r="AZ5" i="12"/>
  <c r="AZ4" i="12"/>
  <c r="AA4" i="12"/>
  <c r="AY54" i="12"/>
  <c r="AX54" i="12"/>
  <c r="Q54" i="12"/>
  <c r="P54" i="12"/>
  <c r="AY53" i="12"/>
  <c r="AX53" i="12"/>
  <c r="Q53" i="12"/>
  <c r="P53" i="12"/>
  <c r="AY52" i="12"/>
  <c r="AX52" i="12"/>
  <c r="Q52" i="12"/>
  <c r="P52" i="12"/>
  <c r="AY51" i="12"/>
  <c r="AX51" i="12"/>
  <c r="Q51" i="12"/>
  <c r="P51" i="12"/>
  <c r="AY50" i="12"/>
  <c r="AX50" i="12"/>
  <c r="Q50" i="12"/>
  <c r="P50" i="12"/>
  <c r="AY49" i="12"/>
  <c r="AX49" i="12"/>
  <c r="Q49" i="12"/>
  <c r="P49" i="12"/>
  <c r="AY48" i="12"/>
  <c r="AX48" i="12"/>
  <c r="Q48" i="12"/>
  <c r="P48" i="12"/>
  <c r="AY47" i="12"/>
  <c r="AX47" i="12"/>
  <c r="Q47" i="12"/>
  <c r="P47" i="12"/>
  <c r="AY46" i="12"/>
  <c r="AX46" i="12"/>
  <c r="Q46" i="12"/>
  <c r="P46" i="12"/>
  <c r="AY45" i="12"/>
  <c r="AX45" i="12"/>
  <c r="Q45" i="12"/>
  <c r="P45" i="12"/>
  <c r="AY44" i="12"/>
  <c r="AX44" i="12"/>
  <c r="Q44" i="12"/>
  <c r="P44" i="12"/>
  <c r="AY43" i="12"/>
  <c r="AX43" i="12"/>
  <c r="Q43" i="12"/>
  <c r="P43" i="12"/>
  <c r="AY42" i="12"/>
  <c r="AX42" i="12"/>
  <c r="Q42" i="12"/>
  <c r="P42" i="12"/>
  <c r="AY41" i="12"/>
  <c r="AX41" i="12"/>
  <c r="Q41" i="12"/>
  <c r="P41" i="12"/>
  <c r="AY40" i="12"/>
  <c r="AX40" i="12"/>
  <c r="Q40" i="12"/>
  <c r="P40" i="12"/>
  <c r="AY39" i="12"/>
  <c r="AX39" i="12"/>
  <c r="Q39" i="12"/>
  <c r="P39" i="12"/>
  <c r="AY38" i="12"/>
  <c r="AX38" i="12"/>
  <c r="Q38" i="12"/>
  <c r="P38" i="12"/>
  <c r="AY37" i="12"/>
  <c r="AX37" i="12"/>
  <c r="Q37" i="12"/>
  <c r="P37" i="12"/>
  <c r="AY36" i="12"/>
  <c r="AX36" i="12"/>
  <c r="Q36" i="12"/>
  <c r="P36" i="12"/>
  <c r="AY35" i="12"/>
  <c r="AX35" i="12"/>
  <c r="Q35" i="12"/>
  <c r="P35" i="12"/>
  <c r="AY34" i="12"/>
  <c r="AX34" i="12"/>
  <c r="Q34" i="12"/>
  <c r="P34" i="12"/>
  <c r="AY33" i="12"/>
  <c r="AX33" i="12"/>
  <c r="Q33" i="12"/>
  <c r="P33" i="12"/>
  <c r="AY32" i="12"/>
  <c r="AX32" i="12"/>
  <c r="Q32" i="12"/>
  <c r="P32" i="12"/>
  <c r="AY31" i="12"/>
  <c r="AX31" i="12"/>
  <c r="Q31" i="12"/>
  <c r="P31" i="12"/>
  <c r="AY30" i="12"/>
  <c r="AX30" i="12"/>
  <c r="Q30" i="12"/>
  <c r="P30" i="12"/>
  <c r="AY29" i="12"/>
  <c r="AX29" i="12"/>
  <c r="Q29" i="12"/>
  <c r="P29" i="12"/>
  <c r="AY28" i="12"/>
  <c r="AX28" i="12"/>
  <c r="Q28" i="12"/>
  <c r="P28" i="12"/>
  <c r="AY27" i="12"/>
  <c r="AX27" i="12"/>
  <c r="Q27" i="12"/>
  <c r="P27" i="12"/>
  <c r="AY26" i="12"/>
  <c r="AX26" i="12"/>
  <c r="Q26" i="12"/>
  <c r="P26" i="12"/>
  <c r="AY25" i="12"/>
  <c r="AX25" i="12"/>
  <c r="Q25" i="12"/>
  <c r="P25" i="12"/>
  <c r="AY24" i="12"/>
  <c r="AX24" i="12"/>
  <c r="Q24" i="12"/>
  <c r="P24" i="12"/>
  <c r="AY23" i="12"/>
  <c r="AX23" i="12"/>
  <c r="Q23" i="12"/>
  <c r="P23" i="12"/>
  <c r="AY22" i="12"/>
  <c r="AX22" i="12"/>
  <c r="Q22" i="12"/>
  <c r="P22" i="12"/>
  <c r="AY21" i="12"/>
  <c r="AX21" i="12"/>
  <c r="Q21" i="12"/>
  <c r="P21" i="12"/>
  <c r="AY20" i="12"/>
  <c r="AX20" i="12"/>
  <c r="Q20" i="12"/>
  <c r="P20" i="12"/>
  <c r="AY19" i="12"/>
  <c r="AX19" i="12"/>
  <c r="Q19" i="12"/>
  <c r="P19" i="12"/>
  <c r="AY18" i="12"/>
  <c r="AX18" i="12"/>
  <c r="Q18" i="12"/>
  <c r="P18" i="12"/>
  <c r="AY17" i="12"/>
  <c r="AX17" i="12"/>
  <c r="Q17" i="12"/>
  <c r="P17" i="12"/>
  <c r="AY16" i="12"/>
  <c r="AX16" i="12"/>
  <c r="Q16" i="12"/>
  <c r="P16" i="12"/>
  <c r="AY15" i="12"/>
  <c r="AX15" i="12"/>
  <c r="Q15" i="12"/>
  <c r="P15" i="12"/>
  <c r="AY14" i="12"/>
  <c r="AX14" i="12"/>
  <c r="Q14" i="12"/>
  <c r="P14" i="12"/>
  <c r="AY13" i="12"/>
  <c r="AX13" i="12"/>
  <c r="Q13" i="12"/>
  <c r="P13" i="12"/>
  <c r="AY12" i="12"/>
  <c r="AX12" i="12"/>
  <c r="Q12" i="12"/>
  <c r="P12" i="12"/>
  <c r="AY11" i="12"/>
  <c r="AX11" i="12"/>
  <c r="Q11" i="12"/>
  <c r="P11" i="12"/>
  <c r="AY10" i="12"/>
  <c r="AX10" i="12"/>
  <c r="Q10" i="12"/>
  <c r="P10" i="12"/>
  <c r="AY9" i="12"/>
  <c r="AX9" i="12"/>
  <c r="Q9" i="12"/>
  <c r="P9" i="12"/>
  <c r="AY8" i="12"/>
  <c r="AX8" i="12"/>
  <c r="Q8" i="12"/>
  <c r="P8" i="12"/>
  <c r="AY7" i="12"/>
  <c r="AX7" i="12"/>
  <c r="Q7" i="12"/>
  <c r="P7" i="12"/>
  <c r="AY6" i="12"/>
  <c r="AX6" i="12"/>
  <c r="Q6" i="12"/>
  <c r="P6" i="12"/>
  <c r="AY5" i="12"/>
  <c r="AX5" i="12"/>
  <c r="Q5" i="12"/>
  <c r="P5" i="12"/>
  <c r="AU4" i="12"/>
  <c r="AR4" i="12"/>
  <c r="AP4" i="12"/>
  <c r="AJ4" i="12"/>
  <c r="AD4" i="12"/>
  <c r="Y4" i="12"/>
  <c r="S4" i="12"/>
  <c r="M4" i="12"/>
  <c r="J4" i="12"/>
  <c r="H4" i="12"/>
  <c r="B4" i="12"/>
  <c r="AO4" i="11"/>
  <c r="AQ4" i="11"/>
  <c r="Y4" i="11"/>
  <c r="S4" i="11"/>
  <c r="N4" i="11"/>
  <c r="K4" i="11"/>
  <c r="I4" i="11"/>
  <c r="B4" i="11"/>
  <c r="AT4" i="11"/>
  <c r="AI4" i="11"/>
  <c r="AD4" i="11"/>
  <c r="Q49" i="11"/>
  <c r="R49" i="11"/>
  <c r="Q53" i="11"/>
  <c r="R53" i="11"/>
  <c r="Q45" i="11"/>
  <c r="R45" i="11"/>
  <c r="Q43" i="11"/>
  <c r="R43" i="11"/>
  <c r="Q5" i="11"/>
  <c r="R5" i="11"/>
  <c r="Q24" i="11"/>
  <c r="R24" i="11"/>
  <c r="Q35" i="11"/>
  <c r="R35" i="11"/>
  <c r="Q54" i="11"/>
  <c r="R54" i="11"/>
  <c r="Q31" i="11"/>
  <c r="R31" i="11"/>
  <c r="Q37" i="11"/>
  <c r="R37" i="11"/>
  <c r="Q21" i="11"/>
  <c r="R21" i="11"/>
  <c r="Q23" i="11"/>
  <c r="R23" i="11"/>
  <c r="Q22" i="11"/>
  <c r="R22" i="11"/>
  <c r="Q15" i="11"/>
  <c r="R15" i="11"/>
  <c r="Q11" i="11"/>
  <c r="R11" i="11"/>
  <c r="Q38" i="11"/>
  <c r="R38" i="11"/>
  <c r="Q28" i="11"/>
  <c r="R28" i="11"/>
  <c r="Q52" i="11"/>
  <c r="R52" i="11"/>
  <c r="Q17" i="11"/>
  <c r="R17" i="11"/>
  <c r="Q33" i="11"/>
  <c r="R33" i="11"/>
  <c r="Q30" i="11"/>
  <c r="R30" i="11"/>
  <c r="Q16" i="11"/>
  <c r="R16" i="11"/>
  <c r="Q14" i="11"/>
  <c r="R14" i="11"/>
  <c r="Q50" i="11"/>
  <c r="R50" i="11"/>
  <c r="Q19" i="11"/>
  <c r="R19" i="11"/>
  <c r="Q26" i="11"/>
  <c r="R26" i="11"/>
  <c r="Q25" i="11"/>
  <c r="R25" i="11"/>
  <c r="Q47" i="11"/>
  <c r="R47" i="11"/>
  <c r="Q32" i="11"/>
  <c r="R32" i="11"/>
  <c r="Q36" i="11"/>
  <c r="R36" i="11"/>
  <c r="Q27" i="11"/>
  <c r="R27" i="11"/>
  <c r="Q7" i="11"/>
  <c r="R7" i="11"/>
  <c r="Q20" i="11"/>
  <c r="R20" i="11"/>
  <c r="Q34" i="11"/>
  <c r="R34" i="11"/>
  <c r="Q10" i="11"/>
  <c r="R10" i="11"/>
  <c r="Q41" i="11"/>
  <c r="R41" i="11"/>
  <c r="Q12" i="11"/>
  <c r="R12" i="11"/>
  <c r="Q8" i="11"/>
  <c r="R8" i="11"/>
  <c r="Q51" i="11"/>
  <c r="R51" i="11"/>
  <c r="Q48" i="11"/>
  <c r="R48" i="11"/>
  <c r="Q39" i="11"/>
  <c r="R39" i="11"/>
  <c r="Q42" i="11"/>
  <c r="R42" i="11"/>
  <c r="Q18" i="11"/>
  <c r="R18" i="11"/>
  <c r="Q40" i="11"/>
  <c r="R40" i="11"/>
  <c r="Q13" i="11"/>
  <c r="R13" i="11"/>
  <c r="Q29" i="11"/>
  <c r="R29" i="11"/>
  <c r="Q9" i="11"/>
  <c r="R9" i="11"/>
  <c r="Q46" i="11"/>
  <c r="R46" i="11"/>
  <c r="Q6" i="11"/>
  <c r="R6" i="11"/>
  <c r="Q44" i="11"/>
  <c r="R44" i="11"/>
  <c r="AX54" i="11"/>
  <c r="AW54" i="11"/>
  <c r="AH54" i="11"/>
  <c r="AG54" i="11"/>
  <c r="AX53" i="11"/>
  <c r="AW53" i="11"/>
  <c r="AH53" i="11"/>
  <c r="AG53" i="11"/>
  <c r="AX52" i="11"/>
  <c r="AW52" i="11"/>
  <c r="AH52" i="11"/>
  <c r="AG52" i="11"/>
  <c r="AX51" i="11"/>
  <c r="AW51" i="11"/>
  <c r="AH51" i="11"/>
  <c r="AG51" i="11"/>
  <c r="AX50" i="11"/>
  <c r="AW50" i="11"/>
  <c r="AH50" i="11"/>
  <c r="AG50" i="11"/>
  <c r="AX49" i="11"/>
  <c r="AW49" i="11"/>
  <c r="AH49" i="11"/>
  <c r="AG49" i="11"/>
  <c r="AX48" i="11"/>
  <c r="AW48" i="11"/>
  <c r="AH48" i="11"/>
  <c r="AG48" i="11"/>
  <c r="AX47" i="11"/>
  <c r="AW47" i="11"/>
  <c r="AH47" i="11"/>
  <c r="AG47" i="11"/>
  <c r="AX46" i="11"/>
  <c r="AW46" i="11"/>
  <c r="AH46" i="11"/>
  <c r="AG46" i="11"/>
  <c r="AX45" i="11"/>
  <c r="AW45" i="11"/>
  <c r="AH45" i="11"/>
  <c r="AG45" i="11"/>
  <c r="AX44" i="11"/>
  <c r="AW44" i="11"/>
  <c r="AH44" i="11"/>
  <c r="AG44" i="11"/>
  <c r="AX43" i="11"/>
  <c r="AW43" i="11"/>
  <c r="AH43" i="11"/>
  <c r="AG43" i="11"/>
  <c r="AX42" i="11"/>
  <c r="AW42" i="11"/>
  <c r="AH42" i="11"/>
  <c r="AG42" i="11"/>
  <c r="AX41" i="11"/>
  <c r="AW41" i="11"/>
  <c r="AH41" i="11"/>
  <c r="AG41" i="11"/>
  <c r="AX40" i="11"/>
  <c r="AW40" i="11"/>
  <c r="AH40" i="11"/>
  <c r="AG40" i="11"/>
  <c r="AX39" i="11"/>
  <c r="AW39" i="11"/>
  <c r="AH39" i="11"/>
  <c r="AG39" i="11"/>
  <c r="AX38" i="11"/>
  <c r="AW38" i="11"/>
  <c r="AH38" i="11"/>
  <c r="AG38" i="11"/>
  <c r="AX37" i="11"/>
  <c r="AW37" i="11"/>
  <c r="AH37" i="11"/>
  <c r="AG37" i="11"/>
  <c r="AX36" i="11"/>
  <c r="AW36" i="11"/>
  <c r="AH36" i="11"/>
  <c r="AG36" i="11"/>
  <c r="AX35" i="11"/>
  <c r="AW35" i="11"/>
  <c r="AH35" i="11"/>
  <c r="AG35" i="11"/>
  <c r="AX34" i="11"/>
  <c r="AW34" i="11"/>
  <c r="AH34" i="11"/>
  <c r="AG34" i="11"/>
  <c r="AX33" i="11"/>
  <c r="AW33" i="11"/>
  <c r="AH33" i="11"/>
  <c r="AG33" i="11"/>
  <c r="AX32" i="11"/>
  <c r="AW32" i="11"/>
  <c r="AH32" i="11"/>
  <c r="AG32" i="11"/>
  <c r="AX29" i="11"/>
  <c r="AW29" i="11"/>
  <c r="AH29" i="11"/>
  <c r="AG29" i="11"/>
  <c r="AX31" i="11"/>
  <c r="AW31" i="11"/>
  <c r="AH31" i="11"/>
  <c r="AG31" i="11"/>
  <c r="AX30" i="11"/>
  <c r="AW30" i="11"/>
  <c r="AH30" i="11"/>
  <c r="AG30" i="11"/>
  <c r="AX28" i="11"/>
  <c r="AW28" i="11"/>
  <c r="AH28" i="11"/>
  <c r="AG28" i="11"/>
  <c r="AX27" i="11"/>
  <c r="AW27" i="11"/>
  <c r="AH27" i="11"/>
  <c r="AG27" i="11"/>
  <c r="AX26" i="11"/>
  <c r="AW26" i="11"/>
  <c r="AH26" i="11"/>
  <c r="AG26" i="11"/>
  <c r="AX25" i="11"/>
  <c r="AW25" i="11"/>
  <c r="AH25" i="11"/>
  <c r="AG25" i="11"/>
  <c r="AX24" i="11"/>
  <c r="AW24" i="11"/>
  <c r="AH24" i="11"/>
  <c r="AG24" i="11"/>
  <c r="AX23" i="11"/>
  <c r="AW23" i="11"/>
  <c r="AH23" i="11"/>
  <c r="AG23" i="11"/>
  <c r="AX22" i="11"/>
  <c r="AW22" i="11"/>
  <c r="AH22" i="11"/>
  <c r="AG22" i="11"/>
  <c r="AX21" i="11"/>
  <c r="AW21" i="11"/>
  <c r="AH21" i="11"/>
  <c r="AG21" i="11"/>
  <c r="AX20" i="11"/>
  <c r="AW20" i="11"/>
  <c r="AH20" i="11"/>
  <c r="AG20" i="11"/>
  <c r="AX18" i="11"/>
  <c r="AW18" i="11"/>
  <c r="AH18" i="11"/>
  <c r="AG18" i="11"/>
  <c r="AX19" i="11"/>
  <c r="AW19" i="11"/>
  <c r="AH19" i="11"/>
  <c r="AG19" i="11"/>
  <c r="AX17" i="11"/>
  <c r="AW17" i="11"/>
  <c r="AH17" i="11"/>
  <c r="AG17" i="11"/>
  <c r="AX16" i="11"/>
  <c r="AW16" i="11"/>
  <c r="AH16" i="11"/>
  <c r="AG16" i="11"/>
  <c r="AX15" i="11"/>
  <c r="AW15" i="11"/>
  <c r="AH15" i="11"/>
  <c r="AG15" i="11"/>
  <c r="AX14" i="11"/>
  <c r="AW14" i="11"/>
  <c r="AH14" i="11"/>
  <c r="AG14" i="11"/>
  <c r="AX13" i="11"/>
  <c r="AW13" i="11"/>
  <c r="AH13" i="11"/>
  <c r="AG13" i="11"/>
  <c r="AX12" i="11"/>
  <c r="AW12" i="11"/>
  <c r="AH12" i="11"/>
  <c r="AG12" i="11"/>
  <c r="AX11" i="11"/>
  <c r="AW11" i="11"/>
  <c r="AH11" i="11"/>
  <c r="AG11" i="11"/>
  <c r="AX10" i="11"/>
  <c r="AW10" i="11"/>
  <c r="AH10" i="11"/>
  <c r="AG10" i="11"/>
  <c r="AX9" i="11"/>
  <c r="AW9" i="11"/>
  <c r="AH9" i="11"/>
  <c r="AG9" i="11"/>
  <c r="AX8" i="11"/>
  <c r="AW8" i="11"/>
  <c r="AH8" i="11"/>
  <c r="AG8" i="11"/>
  <c r="AX7" i="11"/>
  <c r="AW7" i="11"/>
  <c r="AH7" i="11"/>
  <c r="AG7" i="11"/>
  <c r="AX6" i="11"/>
  <c r="AW6" i="11"/>
  <c r="AH6" i="11"/>
  <c r="AG6" i="11"/>
  <c r="AX5" i="11"/>
  <c r="AW5" i="11"/>
  <c r="AH5" i="11"/>
  <c r="AG5" i="11"/>
  <c r="AY4" i="12" l="1"/>
  <c r="P4" i="12"/>
  <c r="Q4" i="12"/>
  <c r="AX4" i="12"/>
  <c r="AG4" i="11"/>
  <c r="AH4" i="11"/>
  <c r="AW4" i="11"/>
  <c r="R4" i="11"/>
  <c r="Q4" i="11"/>
  <c r="AX4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7849998-845F-4E78-B08F-F534DECAC3E1}" keepAlive="1" name="Query - all_wide" description="Connection to the 'all_wide' query in the workbook." type="5" refreshedVersion="0" background="1">
    <dbPr connection="Provider=Microsoft.Mashup.OleDb.1;Data Source=$Workbook$;Location=all_wide;Extended Properties=&quot;&quot;" command="SELECT * FROM [all_wide]"/>
  </connection>
  <connection id="2" xr16:uid="{CFABBBDE-4A9B-4120-BE8C-21374F065954}" keepAlive="1" name="Query - all_wide (2)" description="Connection to the 'all_wide (2)' query in the workbook." type="5" refreshedVersion="0" background="1">
    <dbPr connection="Provider=Microsoft.Mashup.OleDb.1;Data Source=$Workbook$;Location=&quot;all_wide (2)&quot;;Extended Properties=&quot;&quot;" command="SELECT * FROM [all_wide (2)]"/>
  </connection>
  <connection id="3" xr16:uid="{4CE94295-FDD9-445A-A307-6CCF3E0441A5}" keepAlive="1" name="Query - all_wide (3)" description="Connection to the 'all_wide (3)' query in the workbook." type="5" refreshedVersion="0" background="1">
    <dbPr connection="Provider=Microsoft.Mashup.OleDb.1;Data Source=$Workbook$;Location=&quot;all_wide (3)&quot;;Extended Properties=&quot;&quot;" command="SELECT * FROM [all_wide (3)]"/>
  </connection>
  <connection id="4" xr16:uid="{6B73195F-46CF-45BA-A0CC-B477B03343CF}" keepAlive="1" name="Query - all_wide (4)" description="Connection to the 'all_wide (4)' query in the workbook." type="5" refreshedVersion="0" background="1">
    <dbPr connection="Provider=Microsoft.Mashup.OleDb.1;Data Source=$Workbook$;Location=&quot;all_wide (4)&quot;;Extended Properties=&quot;&quot;" command="SELECT * FROM [all_wide (4)]"/>
  </connection>
</connections>
</file>

<file path=xl/sharedStrings.xml><?xml version="1.0" encoding="utf-8"?>
<sst xmlns="http://schemas.openxmlformats.org/spreadsheetml/2006/main" count="128" uniqueCount="61">
  <si>
    <t>min</t>
  </si>
  <si>
    <t>max</t>
  </si>
  <si>
    <t xml:space="preserve">California </t>
  </si>
  <si>
    <t xml:space="preserve">Alaska </t>
  </si>
  <si>
    <t>Wyoming</t>
  </si>
  <si>
    <t xml:space="preserve">New York </t>
  </si>
  <si>
    <t xml:space="preserve">Texas </t>
  </si>
  <si>
    <t>Wisconsin</t>
  </si>
  <si>
    <t>Colorado</t>
  </si>
  <si>
    <t>Nebraska</t>
  </si>
  <si>
    <t xml:space="preserve">Oregon </t>
  </si>
  <si>
    <t>Vermont</t>
  </si>
  <si>
    <t xml:space="preserve">Idaho </t>
  </si>
  <si>
    <t xml:space="preserve">Minnesota </t>
  </si>
  <si>
    <t>North Dakota</t>
  </si>
  <si>
    <t>Utah</t>
  </si>
  <si>
    <t xml:space="preserve">Iowa </t>
  </si>
  <si>
    <t xml:space="preserve">South Dakota </t>
  </si>
  <si>
    <t xml:space="preserve">Michigan </t>
  </si>
  <si>
    <t xml:space="preserve">New Mexico  </t>
  </si>
  <si>
    <t>Washington</t>
  </si>
  <si>
    <t xml:space="preserve">Ohio </t>
  </si>
  <si>
    <t xml:space="preserve">Pennsylvania </t>
  </si>
  <si>
    <t xml:space="preserve">Nevada </t>
  </si>
  <si>
    <t xml:space="preserve">Kansas </t>
  </si>
  <si>
    <t xml:space="preserve">Illinois </t>
  </si>
  <si>
    <t xml:space="preserve">Maine </t>
  </si>
  <si>
    <t xml:space="preserve">Missouri </t>
  </si>
  <si>
    <t xml:space="preserve">Florida </t>
  </si>
  <si>
    <t xml:space="preserve">Oklahoma </t>
  </si>
  <si>
    <t>Virginia</t>
  </si>
  <si>
    <t xml:space="preserve">Arkansas </t>
  </si>
  <si>
    <t xml:space="preserve">Kentucky </t>
  </si>
  <si>
    <t xml:space="preserve">Maryland </t>
  </si>
  <si>
    <t xml:space="preserve">Hawaii  </t>
  </si>
  <si>
    <t xml:space="preserve">New Hampshire </t>
  </si>
  <si>
    <t xml:space="preserve">Georgia </t>
  </si>
  <si>
    <t xml:space="preserve">Mississippi </t>
  </si>
  <si>
    <t>Massachusetts</t>
  </si>
  <si>
    <t xml:space="preserve">Alabama </t>
  </si>
  <si>
    <t xml:space="preserve">Tennessee </t>
  </si>
  <si>
    <t xml:space="preserve">New Jersey </t>
  </si>
  <si>
    <t xml:space="preserve">West Virginia </t>
  </si>
  <si>
    <t xml:space="preserve">Connecticut </t>
  </si>
  <si>
    <t xml:space="preserve">Delaware </t>
  </si>
  <si>
    <t xml:space="preserve">Rhode Island </t>
  </si>
  <si>
    <t>farm_knumber_2012</t>
  </si>
  <si>
    <t>farm_knumber_2011</t>
  </si>
  <si>
    <t>Sales (US $M)</t>
  </si>
  <si>
    <t>Number of Farms</t>
  </si>
  <si>
    <t>Area (ha)</t>
  </si>
  <si>
    <t>State</t>
  </si>
  <si>
    <t>United States</t>
  </si>
  <si>
    <t>farm_knumber_2008</t>
  </si>
  <si>
    <t xml:space="preserve">Louisa </t>
  </si>
  <si>
    <t xml:space="preserve">Indiana </t>
  </si>
  <si>
    <t xml:space="preserve">North Carolina </t>
  </si>
  <si>
    <t xml:space="preserve">Arizona </t>
  </si>
  <si>
    <t>South Carolina</t>
  </si>
  <si>
    <t xml:space="preserve">Montana </t>
  </si>
  <si>
    <t>change/y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</si>
</sst>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3" borderId="2" applyNumberFormat="0" applyAlignment="0" applyProtection="0"/>
  </cellStyleXfs>
  <cellXfs count="42">
    <xf numFmtId="0" fontId="0" fillId="0" borderId="0" xfId="0"/>
    <xf numFmtId="0" fontId="0" fillId="0" borderId="0" xfId="0" applyFont="1"/>
    <xf numFmtId="2" fontId="0" fillId="0" borderId="0" xfId="0" applyNumberFormat="1" applyFont="1"/>
    <xf numFmtId="3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1" xfId="0" applyFont="1" applyBorder="1"/>
    <xf numFmtId="2" fontId="0" fillId="0" borderId="1" xfId="0" applyNumberFormat="1" applyFont="1" applyBorder="1"/>
    <xf numFmtId="3" fontId="0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0" borderId="0" xfId="0" applyFont="1" applyBorder="1" applyAlignment="1">
      <alignment horizontal="right"/>
    </xf>
    <xf numFmtId="0" fontId="0" fillId="0" borderId="0" xfId="0" applyFont="1" applyBorder="1"/>
    <xf numFmtId="3" fontId="0" fillId="0" borderId="0" xfId="0" applyNumberFormat="1" applyFont="1" applyBorder="1" applyAlignment="1">
      <alignment horizontal="center"/>
    </xf>
    <xf numFmtId="2" fontId="0" fillId="0" borderId="0" xfId="0" applyNumberFormat="1" applyFont="1" applyBorder="1"/>
    <xf numFmtId="164" fontId="0" fillId="0" borderId="0" xfId="0" applyNumberFormat="1" applyFont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2" borderId="0" xfId="0" applyFont="1" applyFill="1" applyBorder="1" applyAlignment="1">
      <alignment horizontal="right"/>
    </xf>
    <xf numFmtId="0" fontId="0" fillId="2" borderId="0" xfId="0" applyFont="1" applyFill="1" applyBorder="1"/>
    <xf numFmtId="0" fontId="0" fillId="2" borderId="0" xfId="0" applyFont="1" applyFill="1"/>
    <xf numFmtId="3" fontId="0" fillId="2" borderId="0" xfId="0" applyNumberFormat="1" applyFont="1" applyFill="1" applyAlignment="1">
      <alignment horizontal="center"/>
    </xf>
    <xf numFmtId="2" fontId="0" fillId="2" borderId="0" xfId="0" applyNumberFormat="1" applyFont="1" applyFill="1" applyBorder="1"/>
    <xf numFmtId="165" fontId="0" fillId="2" borderId="0" xfId="0" applyNumberFormat="1" applyFont="1" applyFill="1" applyBorder="1"/>
    <xf numFmtId="3" fontId="0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2" fillId="3" borderId="2" xfId="2"/>
    <xf numFmtId="0" fontId="0" fillId="2" borderId="0" xfId="0" applyFill="1"/>
    <xf numFmtId="0" fontId="0" fillId="0" borderId="3" xfId="0" applyFont="1" applyBorder="1" applyAlignment="1">
      <alignment horizontal="center" vertical="center"/>
    </xf>
    <xf numFmtId="9" fontId="0" fillId="0" borderId="0" xfId="1" applyFont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3" xfId="0" applyFont="1" applyBorder="1" applyAlignment="1">
      <alignment horizontal="center"/>
    </xf>
    <xf numFmtId="9" fontId="0" fillId="2" borderId="0" xfId="1" applyFont="1" applyFill="1" applyAlignment="1">
      <alignment horizontal="center"/>
    </xf>
    <xf numFmtId="9" fontId="0" fillId="0" borderId="0" xfId="1" applyFont="1" applyAlignment="1">
      <alignment horizontal="center"/>
    </xf>
    <xf numFmtId="9" fontId="0" fillId="0" borderId="1" xfId="1" applyFont="1" applyBorder="1" applyAlignment="1">
      <alignment horizontal="center"/>
    </xf>
    <xf numFmtId="0" fontId="0" fillId="0" borderId="0" xfId="0" applyFont="1" applyAlignment="1">
      <alignment horizontal="center"/>
    </xf>
    <xf numFmtId="9" fontId="0" fillId="2" borderId="0" xfId="1" applyNumberFormat="1" applyFont="1" applyFill="1" applyAlignment="1">
      <alignment horizontal="center"/>
    </xf>
    <xf numFmtId="9" fontId="0" fillId="2" borderId="0" xfId="1" applyNumberFormat="1" applyFont="1" applyFill="1" applyAlignment="1">
      <alignment horizontal="center" vertical="center"/>
    </xf>
  </cellXfs>
  <cellStyles count="3">
    <cellStyle name="Input" xfId="2" builtinId="20"/>
    <cellStyle name="Normal" xfId="0" builtinId="0"/>
    <cellStyle name="Percent" xfId="1" builtinId="5"/>
  </cellStyles>
  <dxfs count="11">
    <dxf>
      <font>
        <color rgb="FF002060"/>
      </font>
    </dxf>
    <dxf>
      <font>
        <color rgb="FF9C0006"/>
      </font>
    </dxf>
    <dxf>
      <font>
        <color rgb="FF002060"/>
      </font>
    </dxf>
    <dxf>
      <font>
        <color rgb="FF9C0006"/>
      </font>
    </dxf>
    <dxf>
      <font>
        <color rgb="FF002060"/>
      </font>
    </dxf>
    <dxf>
      <font>
        <color rgb="FF9C0006"/>
      </font>
    </dxf>
    <dxf>
      <font>
        <color rgb="FF002060"/>
      </font>
    </dxf>
    <dxf>
      <font>
        <color rgb="FF9C0006"/>
      </font>
    </dxf>
    <dxf>
      <font>
        <color rgb="FF9C0006"/>
      </font>
    </dxf>
    <dxf>
      <font>
        <color rgb="FF002060"/>
      </font>
    </dxf>
    <dxf>
      <font>
        <color rgb="FF00206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8</xdr:row>
      <xdr:rowOff>126965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A88C6A91-1335-4CDA-8156-7A0A00929A31}"/>
            </a:ext>
          </a:extLst>
        </xdr:cNvPr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A45AF-E27A-484C-86EF-BA5BC933F35A}">
  <sheetPr>
    <pageSetUpPr fitToPage="1"/>
  </sheetPr>
  <dimension ref="A2:AX54"/>
  <sheetViews>
    <sheetView showGridLines="0" topLeftCell="A28" zoomScale="145" zoomScaleNormal="145" workbookViewId="0">
      <selection activeCell="A49" sqref="A49"/>
    </sheetView>
  </sheetViews>
  <sheetFormatPr defaultRowHeight="15" x14ac:dyDescent="0.25"/>
  <cols>
    <col min="1" max="1" width="15.7109375" style="5" bestFit="1" customWidth="1"/>
    <col min="2" max="2" width="19.42578125" style="1" hidden="1" customWidth="1"/>
    <col min="3" max="5" width="9.140625" style="1" hidden="1" customWidth="1"/>
    <col min="6" max="7" width="19.42578125" style="1" hidden="1" customWidth="1"/>
    <col min="8" max="10" width="5.28515625" style="1" hidden="1" customWidth="1"/>
    <col min="11" max="14" width="19.42578125" style="1" hidden="1" customWidth="1"/>
    <col min="15" max="15" width="6.42578125" style="1" customWidth="1"/>
    <col min="16" max="16" width="9.140625" style="1"/>
    <col min="17" max="18" width="10.7109375" style="3" customWidth="1"/>
    <col min="19" max="30" width="14.42578125" style="2" hidden="1" customWidth="1"/>
    <col min="31" max="31" width="9.140625" style="2"/>
    <col min="32" max="32" width="9.140625" style="1"/>
    <col min="33" max="34" width="10.7109375" style="3" customWidth="1"/>
    <col min="35" max="46" width="9.140625" style="1" hidden="1" customWidth="1"/>
    <col min="47" max="48" width="9.140625" style="1"/>
    <col min="49" max="50" width="10.7109375" style="4" customWidth="1"/>
    <col min="51" max="16384" width="9.140625" style="1"/>
  </cols>
  <sheetData>
    <row r="2" spans="1:50" x14ac:dyDescent="0.25">
      <c r="P2" s="26" t="s">
        <v>49</v>
      </c>
      <c r="Q2" s="26"/>
      <c r="R2" s="26"/>
      <c r="AF2" s="27" t="s">
        <v>50</v>
      </c>
      <c r="AG2" s="27"/>
      <c r="AH2" s="27"/>
      <c r="AV2" s="28" t="s">
        <v>48</v>
      </c>
      <c r="AW2" s="28"/>
      <c r="AX2" s="28"/>
    </row>
    <row r="3" spans="1:50" x14ac:dyDescent="0.25">
      <c r="A3" s="6" t="s">
        <v>51</v>
      </c>
      <c r="B3" s="7" t="s">
        <v>53</v>
      </c>
      <c r="C3" s="7"/>
      <c r="D3" s="7"/>
      <c r="E3" s="7"/>
      <c r="F3" s="7" t="s">
        <v>47</v>
      </c>
      <c r="G3" s="7" t="s">
        <v>46</v>
      </c>
      <c r="H3" s="7">
        <v>2013</v>
      </c>
      <c r="I3" s="7">
        <v>2014</v>
      </c>
      <c r="J3" s="7">
        <v>2015</v>
      </c>
      <c r="K3" s="7">
        <v>2016</v>
      </c>
      <c r="L3" s="7">
        <v>2017</v>
      </c>
      <c r="M3" s="7">
        <v>2018</v>
      </c>
      <c r="N3" s="7">
        <v>2019</v>
      </c>
      <c r="O3" s="7"/>
      <c r="P3" s="7"/>
      <c r="Q3" s="9" t="s">
        <v>0</v>
      </c>
      <c r="R3" s="9" t="s">
        <v>1</v>
      </c>
      <c r="S3" s="8">
        <v>2008</v>
      </c>
      <c r="T3" s="8">
        <v>2009</v>
      </c>
      <c r="U3" s="8">
        <v>2010</v>
      </c>
      <c r="V3" s="8">
        <v>2011</v>
      </c>
      <c r="W3" s="8">
        <v>2012</v>
      </c>
      <c r="X3" s="8">
        <v>2013</v>
      </c>
      <c r="Y3" s="8">
        <v>2014</v>
      </c>
      <c r="Z3" s="8">
        <v>2015</v>
      </c>
      <c r="AA3" s="8">
        <v>2016</v>
      </c>
      <c r="AB3" s="8">
        <v>2017</v>
      </c>
      <c r="AC3" s="8">
        <v>2018</v>
      </c>
      <c r="AD3" s="8">
        <v>2019</v>
      </c>
      <c r="AE3" s="8"/>
      <c r="AF3" s="7"/>
      <c r="AG3" s="9" t="s">
        <v>0</v>
      </c>
      <c r="AH3" s="9" t="s">
        <v>1</v>
      </c>
      <c r="AI3" s="7">
        <v>2008</v>
      </c>
      <c r="AJ3" s="7">
        <v>2009</v>
      </c>
      <c r="AK3" s="7">
        <v>2010</v>
      </c>
      <c r="AL3" s="7">
        <v>2011</v>
      </c>
      <c r="AM3" s="7">
        <v>2012</v>
      </c>
      <c r="AN3" s="7">
        <v>2013</v>
      </c>
      <c r="AO3" s="7">
        <v>2014</v>
      </c>
      <c r="AP3" s="7">
        <v>2015</v>
      </c>
      <c r="AQ3" s="7">
        <v>2016</v>
      </c>
      <c r="AR3" s="7">
        <v>2017</v>
      </c>
      <c r="AS3" s="7">
        <v>2018</v>
      </c>
      <c r="AT3" s="7">
        <v>2019</v>
      </c>
      <c r="AU3" s="7"/>
      <c r="AV3" s="7"/>
      <c r="AW3" s="10" t="s">
        <v>0</v>
      </c>
      <c r="AX3" s="10" t="s">
        <v>1</v>
      </c>
    </row>
    <row r="4" spans="1:50" x14ac:dyDescent="0.25">
      <c r="A4" s="18" t="s">
        <v>52</v>
      </c>
      <c r="B4">
        <f>SUM(B5:B54)</f>
        <v>14.537000000000001</v>
      </c>
      <c r="C4" s="19"/>
      <c r="D4" s="19"/>
      <c r="E4" s="19"/>
      <c r="F4" s="19"/>
      <c r="G4" s="19"/>
      <c r="H4" s="19"/>
      <c r="I4">
        <f>SUM(I5:I54)</f>
        <v>14.092999999999998</v>
      </c>
      <c r="J4" s="19"/>
      <c r="K4">
        <f>SUM(K5:K54)</f>
        <v>14.217000000000004</v>
      </c>
      <c r="L4" s="19"/>
      <c r="M4" s="19"/>
      <c r="N4">
        <f>SUM(N5:N54)</f>
        <v>16.584000000000003</v>
      </c>
      <c r="O4" s="19"/>
      <c r="P4" s="20"/>
      <c r="Q4" s="21">
        <f t="shared" ref="Q4" si="0">MIN(F4:N4)*1000</f>
        <v>14092.999999999998</v>
      </c>
      <c r="R4" s="21">
        <f t="shared" ref="R4:R35" si="1">MAX(B4:N4)*1000</f>
        <v>16584.000000000004</v>
      </c>
      <c r="S4">
        <f>SUM(S5:S54)</f>
        <v>1650.7430000000002</v>
      </c>
      <c r="T4" s="22"/>
      <c r="U4" s="22"/>
      <c r="V4" s="22"/>
      <c r="W4" s="22"/>
      <c r="X4" s="22"/>
      <c r="Y4" s="22">
        <f>SUM(Y5:Y54)</f>
        <v>1486.0610000000004</v>
      </c>
      <c r="Z4" s="22"/>
      <c r="AA4" s="22"/>
      <c r="AB4" s="22"/>
      <c r="AC4" s="22"/>
      <c r="AD4" s="22">
        <f>SUM(AD5:AD54)</f>
        <v>1997.8430000000003</v>
      </c>
      <c r="AE4" s="22"/>
      <c r="AF4" s="20"/>
      <c r="AG4" s="21">
        <f t="shared" ref="AG4:AG35" si="2">MIN(S4:AD4)*1000</f>
        <v>1486061.0000000005</v>
      </c>
      <c r="AH4" s="21">
        <f t="shared" ref="AH4:AH35" si="3">MAX(S4:AD4)*1000</f>
        <v>1997843.0000000002</v>
      </c>
      <c r="AI4" s="22">
        <f>SUM(AI5:AI54)</f>
        <v>3733.0255800000004</v>
      </c>
      <c r="AJ4" s="19"/>
      <c r="AK4" s="19"/>
      <c r="AL4" s="19"/>
      <c r="AM4" s="23"/>
      <c r="AN4" s="23"/>
      <c r="AO4" s="22">
        <f>SUM(AO5:AO54)</f>
        <v>5919.3572700000013</v>
      </c>
      <c r="AP4" s="19"/>
      <c r="AQ4" s="22">
        <f>SUM(AQ5:AQ54)</f>
        <v>8156.5887600000042</v>
      </c>
      <c r="AR4" s="22"/>
      <c r="AS4" s="22"/>
      <c r="AT4" s="22">
        <f>SUM(AT5:AT54)</f>
        <v>10022.840039999997</v>
      </c>
      <c r="AU4" s="19"/>
      <c r="AV4" s="20"/>
      <c r="AW4" s="21">
        <f t="shared" ref="AW4" si="4">MIN(AI4:AT4)</f>
        <v>3733.0255800000004</v>
      </c>
      <c r="AX4" s="21">
        <f t="shared" ref="AX4" si="5">MAX(AI4:AT4)</f>
        <v>10022.840039999997</v>
      </c>
    </row>
    <row r="5" spans="1:50" x14ac:dyDescent="0.25">
      <c r="A5" s="5" t="s">
        <v>2</v>
      </c>
      <c r="B5">
        <v>2.714</v>
      </c>
      <c r="I5">
        <v>2.8050000000000002</v>
      </c>
      <c r="K5">
        <v>2.7130000000000001</v>
      </c>
      <c r="N5">
        <v>3.012</v>
      </c>
      <c r="Q5" s="3">
        <f t="shared" ref="Q5:Q36" si="6">MIN(F5:N5)*1000</f>
        <v>2713</v>
      </c>
      <c r="R5" s="3">
        <f t="shared" si="1"/>
        <v>3012</v>
      </c>
      <c r="S5">
        <v>190.649</v>
      </c>
      <c r="T5"/>
      <c r="U5"/>
      <c r="V5"/>
      <c r="W5"/>
      <c r="X5"/>
      <c r="Y5">
        <v>278.20600000000002</v>
      </c>
      <c r="Z5"/>
      <c r="AA5">
        <v>433.012</v>
      </c>
      <c r="AB5"/>
      <c r="AC5"/>
      <c r="AD5">
        <v>390.79199999999997</v>
      </c>
      <c r="AG5" s="3">
        <f t="shared" si="2"/>
        <v>190649</v>
      </c>
      <c r="AH5" s="3">
        <f t="shared" si="3"/>
        <v>433012</v>
      </c>
      <c r="AI5">
        <v>1355.4069999999999</v>
      </c>
      <c r="AJ5"/>
      <c r="AK5"/>
      <c r="AL5"/>
      <c r="AM5"/>
      <c r="AN5"/>
      <c r="AO5">
        <v>2432.05269</v>
      </c>
      <c r="AP5"/>
      <c r="AQ5">
        <v>3120.2884800000002</v>
      </c>
      <c r="AR5"/>
      <c r="AS5"/>
      <c r="AT5">
        <v>3632.8922299999999</v>
      </c>
      <c r="AW5" s="3">
        <f t="shared" ref="AW5:AW36" si="7">MIN(AI5:AT5)</f>
        <v>1355.4069999999999</v>
      </c>
      <c r="AX5" s="3">
        <f t="shared" ref="AX5:AX36" si="8">MAX(AI5:AT5)</f>
        <v>3632.8922299999999</v>
      </c>
    </row>
    <row r="6" spans="1:50" x14ac:dyDescent="0.25">
      <c r="A6" s="5" t="s">
        <v>7</v>
      </c>
      <c r="B6">
        <v>1.222</v>
      </c>
      <c r="I6">
        <v>1.228</v>
      </c>
      <c r="K6">
        <v>1.276</v>
      </c>
      <c r="N6">
        <v>1.3640000000000001</v>
      </c>
      <c r="Q6" s="3">
        <f t="shared" si="6"/>
        <v>1228</v>
      </c>
      <c r="R6" s="3">
        <f t="shared" si="1"/>
        <v>1364</v>
      </c>
      <c r="S6">
        <v>79.191000000000003</v>
      </c>
      <c r="T6"/>
      <c r="U6"/>
      <c r="V6"/>
      <c r="W6"/>
      <c r="X6"/>
      <c r="Y6">
        <v>92.552999999999997</v>
      </c>
      <c r="Z6"/>
      <c r="AA6">
        <v>88.738</v>
      </c>
      <c r="AB6"/>
      <c r="AC6"/>
      <c r="AD6">
        <v>101.595</v>
      </c>
      <c r="AG6" s="3">
        <f t="shared" si="2"/>
        <v>79191</v>
      </c>
      <c r="AH6" s="3">
        <f t="shared" si="3"/>
        <v>101595</v>
      </c>
      <c r="AI6">
        <v>156.66152</v>
      </c>
      <c r="AJ6"/>
      <c r="AK6"/>
      <c r="AL6"/>
      <c r="AM6"/>
      <c r="AN6"/>
      <c r="AO6">
        <v>218.87200000000001</v>
      </c>
      <c r="AP6"/>
      <c r="AQ6">
        <v>275.88600000000002</v>
      </c>
      <c r="AR6"/>
      <c r="AS6"/>
      <c r="AT6">
        <v>271.61021</v>
      </c>
      <c r="AW6" s="4">
        <f t="shared" si="7"/>
        <v>156.66152</v>
      </c>
      <c r="AX6" s="4">
        <f t="shared" si="8"/>
        <v>275.88600000000002</v>
      </c>
    </row>
    <row r="7" spans="1:50" x14ac:dyDescent="0.25">
      <c r="A7" s="5" t="s">
        <v>5</v>
      </c>
      <c r="B7">
        <v>0.82699999999999996</v>
      </c>
      <c r="I7">
        <v>0.91700000000000004</v>
      </c>
      <c r="K7">
        <v>1.0589999999999999</v>
      </c>
      <c r="N7">
        <v>1.321</v>
      </c>
      <c r="Q7" s="3">
        <f t="shared" si="6"/>
        <v>917</v>
      </c>
      <c r="R7" s="3">
        <f t="shared" si="1"/>
        <v>1321</v>
      </c>
      <c r="S7">
        <v>68.188999999999993</v>
      </c>
      <c r="T7"/>
      <c r="U7"/>
      <c r="V7"/>
      <c r="W7"/>
      <c r="X7"/>
      <c r="Y7">
        <v>86.114000000000004</v>
      </c>
      <c r="Z7"/>
      <c r="AA7">
        <v>106.997</v>
      </c>
      <c r="AB7"/>
      <c r="AC7"/>
      <c r="AD7">
        <v>130.80199999999999</v>
      </c>
      <c r="AG7" s="3">
        <f t="shared" si="2"/>
        <v>68189</v>
      </c>
      <c r="AH7" s="3">
        <f t="shared" si="3"/>
        <v>130801.99999999999</v>
      </c>
      <c r="AI7">
        <v>124.05694</v>
      </c>
      <c r="AJ7"/>
      <c r="AK7"/>
      <c r="AL7"/>
      <c r="AM7"/>
      <c r="AN7"/>
      <c r="AO7">
        <v>178.98126999999999</v>
      </c>
      <c r="AP7"/>
      <c r="AQ7">
        <v>233.12772000000001</v>
      </c>
      <c r="AR7"/>
      <c r="AS7"/>
      <c r="AT7">
        <v>301.4042</v>
      </c>
      <c r="AW7" s="4">
        <f t="shared" si="7"/>
        <v>124.05694</v>
      </c>
      <c r="AX7" s="4">
        <f t="shared" si="8"/>
        <v>301.4042</v>
      </c>
    </row>
    <row r="8" spans="1:50" x14ac:dyDescent="0.25">
      <c r="A8" s="5" t="s">
        <v>22</v>
      </c>
      <c r="B8">
        <v>0.58599999999999997</v>
      </c>
      <c r="I8">
        <v>0.67900000000000005</v>
      </c>
      <c r="K8">
        <v>0.80300000000000005</v>
      </c>
      <c r="N8">
        <v>1.048</v>
      </c>
      <c r="Q8" s="3">
        <f t="shared" si="6"/>
        <v>679</v>
      </c>
      <c r="R8" s="3">
        <f t="shared" si="1"/>
        <v>1048</v>
      </c>
      <c r="S8">
        <v>21.71</v>
      </c>
      <c r="T8"/>
      <c r="U8"/>
      <c r="V8"/>
      <c r="W8"/>
      <c r="X8"/>
      <c r="Y8">
        <v>39.521000000000001</v>
      </c>
      <c r="Z8"/>
      <c r="AA8">
        <v>37.807000000000002</v>
      </c>
      <c r="AB8"/>
      <c r="AC8"/>
      <c r="AD8">
        <v>43.542999999999999</v>
      </c>
      <c r="AG8" s="3">
        <f t="shared" si="2"/>
        <v>21710</v>
      </c>
      <c r="AH8" s="3">
        <f t="shared" si="3"/>
        <v>43543</v>
      </c>
      <c r="AI8">
        <v>251.03201999999999</v>
      </c>
      <c r="AJ8"/>
      <c r="AK8"/>
      <c r="AL8"/>
      <c r="AM8"/>
      <c r="AN8"/>
      <c r="AO8">
        <v>341.66703999999999</v>
      </c>
      <c r="AP8"/>
      <c r="AQ8">
        <v>712.39931999999999</v>
      </c>
      <c r="AR8"/>
      <c r="AS8"/>
      <c r="AT8">
        <v>749.18164000000002</v>
      </c>
      <c r="AW8" s="4">
        <f t="shared" si="7"/>
        <v>251.03201999999999</v>
      </c>
      <c r="AX8" s="4">
        <f t="shared" si="8"/>
        <v>749.18164000000002</v>
      </c>
    </row>
    <row r="9" spans="1:50" x14ac:dyDescent="0.25">
      <c r="A9" s="5" t="s">
        <v>20</v>
      </c>
      <c r="B9">
        <v>0.88700000000000001</v>
      </c>
      <c r="I9">
        <v>0.71599999999999997</v>
      </c>
      <c r="K9">
        <v>0.67700000000000005</v>
      </c>
      <c r="N9">
        <v>0.745</v>
      </c>
      <c r="Q9" s="3">
        <f t="shared" si="6"/>
        <v>677</v>
      </c>
      <c r="R9" s="3">
        <f t="shared" si="1"/>
        <v>887</v>
      </c>
      <c r="S9">
        <v>33.286000000000001</v>
      </c>
      <c r="T9"/>
      <c r="U9"/>
      <c r="V9"/>
      <c r="W9"/>
      <c r="X9"/>
      <c r="Y9">
        <v>29.895</v>
      </c>
      <c r="Z9"/>
      <c r="AA9">
        <v>31.866</v>
      </c>
      <c r="AB9"/>
      <c r="AC9"/>
      <c r="AD9">
        <v>45.316000000000003</v>
      </c>
      <c r="AG9" s="3">
        <f t="shared" si="2"/>
        <v>29895</v>
      </c>
      <c r="AH9" s="3">
        <f t="shared" si="3"/>
        <v>45316</v>
      </c>
      <c r="AI9">
        <v>332.72460000000001</v>
      </c>
      <c r="AJ9"/>
      <c r="AK9"/>
      <c r="AL9"/>
      <c r="AM9"/>
      <c r="AN9"/>
      <c r="AO9">
        <v>561.23773000000006</v>
      </c>
      <c r="AP9"/>
      <c r="AQ9">
        <v>687.14459999999997</v>
      </c>
      <c r="AR9"/>
      <c r="AS9"/>
      <c r="AT9">
        <v>894.8297</v>
      </c>
      <c r="AW9" s="4">
        <f t="shared" si="7"/>
        <v>332.72460000000001</v>
      </c>
      <c r="AX9" s="4">
        <f t="shared" si="8"/>
        <v>894.8297</v>
      </c>
    </row>
    <row r="10" spans="1:50" x14ac:dyDescent="0.25">
      <c r="A10" s="5" t="s">
        <v>21</v>
      </c>
      <c r="B10">
        <v>0.54700000000000004</v>
      </c>
      <c r="I10">
        <v>0.54100000000000004</v>
      </c>
      <c r="K10">
        <v>0.57499999999999996</v>
      </c>
      <c r="N10">
        <v>0.78500000000000003</v>
      </c>
      <c r="Q10" s="3">
        <f t="shared" si="6"/>
        <v>541</v>
      </c>
      <c r="R10" s="3">
        <f t="shared" si="1"/>
        <v>785</v>
      </c>
      <c r="S10">
        <v>25.1</v>
      </c>
      <c r="T10"/>
      <c r="U10"/>
      <c r="V10"/>
      <c r="W10"/>
      <c r="X10"/>
      <c r="Y10">
        <v>30.117999999999999</v>
      </c>
      <c r="Z10"/>
      <c r="AA10"/>
      <c r="AB10"/>
      <c r="AC10"/>
      <c r="AD10">
        <v>45.311999999999998</v>
      </c>
      <c r="AG10" s="3">
        <f t="shared" si="2"/>
        <v>25100</v>
      </c>
      <c r="AH10" s="3">
        <f t="shared" si="3"/>
        <v>45312</v>
      </c>
      <c r="AI10">
        <v>50.462699999999998</v>
      </c>
      <c r="AJ10"/>
      <c r="AK10"/>
      <c r="AL10"/>
      <c r="AM10"/>
      <c r="AN10"/>
      <c r="AO10">
        <v>96.842140000000001</v>
      </c>
      <c r="AP10"/>
      <c r="AQ10">
        <v>109.34135999999999</v>
      </c>
      <c r="AR10"/>
      <c r="AS10"/>
      <c r="AT10">
        <v>118.16898999999999</v>
      </c>
      <c r="AW10" s="4">
        <f t="shared" si="7"/>
        <v>50.462699999999998</v>
      </c>
      <c r="AX10" s="4">
        <f t="shared" si="8"/>
        <v>118.16898999999999</v>
      </c>
    </row>
    <row r="11" spans="1:50" x14ac:dyDescent="0.25">
      <c r="A11" s="5" t="s">
        <v>16</v>
      </c>
      <c r="B11">
        <v>0.51800000000000002</v>
      </c>
      <c r="I11">
        <v>0.61199999999999999</v>
      </c>
      <c r="K11">
        <v>0.73199999999999998</v>
      </c>
      <c r="N11">
        <v>0.77900000000000003</v>
      </c>
      <c r="Q11" s="3">
        <f t="shared" si="6"/>
        <v>612</v>
      </c>
      <c r="R11" s="3">
        <f t="shared" si="1"/>
        <v>779</v>
      </c>
      <c r="S11">
        <v>38.286999999999999</v>
      </c>
      <c r="T11"/>
      <c r="U11"/>
      <c r="V11"/>
      <c r="W11"/>
      <c r="X11"/>
      <c r="Y11">
        <v>39.453000000000003</v>
      </c>
      <c r="Z11"/>
      <c r="AA11">
        <v>41.738999999999997</v>
      </c>
      <c r="AB11"/>
      <c r="AC11"/>
      <c r="AD11">
        <v>54.125999999999998</v>
      </c>
      <c r="AG11" s="3">
        <f t="shared" si="2"/>
        <v>38287</v>
      </c>
      <c r="AH11" s="3">
        <f t="shared" si="3"/>
        <v>54126</v>
      </c>
      <c r="AI11">
        <v>84.423100000000005</v>
      </c>
      <c r="AJ11"/>
      <c r="AK11"/>
      <c r="AL11"/>
      <c r="AM11"/>
      <c r="AN11"/>
      <c r="AO11">
        <v>111.86234</v>
      </c>
      <c r="AP11"/>
      <c r="AQ11">
        <v>141.68304000000001</v>
      </c>
      <c r="AR11"/>
      <c r="AS11"/>
      <c r="AT11">
        <v>146.04195999999999</v>
      </c>
      <c r="AW11" s="4">
        <f t="shared" si="7"/>
        <v>84.423100000000005</v>
      </c>
      <c r="AX11" s="4">
        <f t="shared" si="8"/>
        <v>146.04195999999999</v>
      </c>
    </row>
    <row r="12" spans="1:50" x14ac:dyDescent="0.25">
      <c r="A12" s="5" t="s">
        <v>10</v>
      </c>
      <c r="B12">
        <v>0.65700000000000003</v>
      </c>
      <c r="I12">
        <v>0.52500000000000002</v>
      </c>
      <c r="K12">
        <v>0.46100000000000002</v>
      </c>
      <c r="N12">
        <v>0.45600000000000002</v>
      </c>
      <c r="Q12" s="3">
        <f t="shared" si="6"/>
        <v>456</v>
      </c>
      <c r="R12" s="3">
        <f t="shared" si="1"/>
        <v>657</v>
      </c>
      <c r="S12">
        <v>42.755000000000003</v>
      </c>
      <c r="T12"/>
      <c r="U12"/>
      <c r="V12"/>
      <c r="W12"/>
      <c r="X12"/>
      <c r="Y12">
        <v>82.658000000000001</v>
      </c>
      <c r="Z12"/>
      <c r="AA12">
        <v>78.823999999999998</v>
      </c>
      <c r="AB12"/>
      <c r="AC12"/>
      <c r="AD12">
        <v>79.37</v>
      </c>
      <c r="AG12" s="3">
        <f t="shared" si="2"/>
        <v>42755</v>
      </c>
      <c r="AH12" s="3">
        <f t="shared" si="3"/>
        <v>82658</v>
      </c>
      <c r="AI12">
        <v>183.62334000000001</v>
      </c>
      <c r="AJ12"/>
      <c r="AK12"/>
      <c r="AL12"/>
      <c r="AM12"/>
      <c r="AN12"/>
      <c r="AO12">
        <v>258.46188999999998</v>
      </c>
      <c r="AP12"/>
      <c r="AQ12">
        <v>378.96767999999997</v>
      </c>
      <c r="AR12"/>
      <c r="AS12"/>
      <c r="AT12">
        <v>458.95006000000001</v>
      </c>
      <c r="AW12" s="4">
        <f t="shared" si="7"/>
        <v>183.62334000000001</v>
      </c>
      <c r="AX12" s="4">
        <f t="shared" si="8"/>
        <v>458.95006000000001</v>
      </c>
    </row>
    <row r="13" spans="1:50" x14ac:dyDescent="0.25">
      <c r="A13" s="5" t="s">
        <v>11</v>
      </c>
      <c r="B13">
        <v>0.46700000000000003</v>
      </c>
      <c r="I13">
        <v>0.54200000000000004</v>
      </c>
      <c r="K13">
        <v>0.55600000000000005</v>
      </c>
      <c r="N13">
        <v>0.65500000000000003</v>
      </c>
      <c r="Q13" s="3">
        <f t="shared" si="6"/>
        <v>542</v>
      </c>
      <c r="R13" s="3">
        <f t="shared" si="1"/>
        <v>655</v>
      </c>
      <c r="S13">
        <v>31.38</v>
      </c>
      <c r="T13"/>
      <c r="U13"/>
      <c r="V13"/>
      <c r="W13"/>
      <c r="X13"/>
      <c r="Y13">
        <v>46.539000000000001</v>
      </c>
      <c r="Z13"/>
      <c r="AA13">
        <v>54.366</v>
      </c>
      <c r="AB13"/>
      <c r="AC13"/>
      <c r="AD13">
        <v>82.186999999999998</v>
      </c>
      <c r="AG13" s="3">
        <f t="shared" si="2"/>
        <v>31380</v>
      </c>
      <c r="AH13" s="3">
        <f t="shared" si="3"/>
        <v>82187</v>
      </c>
      <c r="AI13">
        <v>85.971260000000001</v>
      </c>
      <c r="AJ13"/>
      <c r="AK13"/>
      <c r="AL13"/>
      <c r="AM13"/>
      <c r="AN13"/>
      <c r="AO13">
        <v>102.33901</v>
      </c>
      <c r="AP13"/>
      <c r="AQ13">
        <v>137.21832000000001</v>
      </c>
      <c r="AR13"/>
      <c r="AS13"/>
      <c r="AT13">
        <v>161.33941999999999</v>
      </c>
      <c r="AW13" s="4">
        <f t="shared" si="7"/>
        <v>85.971260000000001</v>
      </c>
      <c r="AX13" s="4">
        <f t="shared" si="8"/>
        <v>161.33941999999999</v>
      </c>
    </row>
    <row r="14" spans="1:50" x14ac:dyDescent="0.25">
      <c r="A14" s="5" t="s">
        <v>13</v>
      </c>
      <c r="B14">
        <v>0.55000000000000004</v>
      </c>
      <c r="I14">
        <v>0.51200000000000001</v>
      </c>
      <c r="K14">
        <v>0.54500000000000004</v>
      </c>
      <c r="N14">
        <v>0.63500000000000001</v>
      </c>
      <c r="Q14" s="3">
        <f t="shared" si="6"/>
        <v>512</v>
      </c>
      <c r="R14" s="3">
        <f t="shared" si="1"/>
        <v>635</v>
      </c>
      <c r="S14">
        <v>49.566000000000003</v>
      </c>
      <c r="T14"/>
      <c r="U14"/>
      <c r="V14"/>
      <c r="W14"/>
      <c r="X14"/>
      <c r="Y14">
        <v>53.86</v>
      </c>
      <c r="Z14"/>
      <c r="AA14">
        <v>52.89</v>
      </c>
      <c r="AB14"/>
      <c r="AC14"/>
      <c r="AD14">
        <v>70.028000000000006</v>
      </c>
      <c r="AG14" s="3">
        <f t="shared" si="2"/>
        <v>49566</v>
      </c>
      <c r="AH14" s="3">
        <f t="shared" si="3"/>
        <v>70028</v>
      </c>
      <c r="AI14">
        <v>81.48254</v>
      </c>
      <c r="AJ14"/>
      <c r="AK14"/>
      <c r="AL14"/>
      <c r="AM14"/>
      <c r="AN14"/>
      <c r="AO14">
        <v>100.54378</v>
      </c>
      <c r="AP14"/>
      <c r="AQ14">
        <v>114.99732</v>
      </c>
      <c r="AR14"/>
      <c r="AS14"/>
      <c r="AT14">
        <v>114.74206</v>
      </c>
      <c r="AW14" s="4">
        <f t="shared" si="7"/>
        <v>81.48254</v>
      </c>
      <c r="AX14" s="4">
        <f t="shared" si="8"/>
        <v>114.99732</v>
      </c>
    </row>
    <row r="15" spans="1:50" x14ac:dyDescent="0.25">
      <c r="A15" s="5" t="s">
        <v>55</v>
      </c>
      <c r="B15">
        <v>0.14799999999999999</v>
      </c>
      <c r="I15">
        <v>0.28199999999999997</v>
      </c>
      <c r="K15">
        <v>0.42</v>
      </c>
      <c r="N15">
        <v>0.59499999999999997</v>
      </c>
      <c r="Q15" s="3">
        <f t="shared" si="6"/>
        <v>282</v>
      </c>
      <c r="R15" s="3">
        <f t="shared" si="1"/>
        <v>595</v>
      </c>
      <c r="S15">
        <v>5.2709999999999999</v>
      </c>
      <c r="T15"/>
      <c r="U15"/>
      <c r="V15"/>
      <c r="W15"/>
      <c r="X15"/>
      <c r="Y15">
        <v>10.647</v>
      </c>
      <c r="Z15"/>
      <c r="AA15">
        <v>17.491</v>
      </c>
      <c r="AB15"/>
      <c r="AC15"/>
      <c r="AD15"/>
      <c r="AG15" s="3">
        <f t="shared" si="2"/>
        <v>5271</v>
      </c>
      <c r="AH15" s="3">
        <f t="shared" si="3"/>
        <v>17491</v>
      </c>
      <c r="AI15">
        <v>16.374860000000002</v>
      </c>
      <c r="AJ15"/>
      <c r="AK15"/>
      <c r="AL15"/>
      <c r="AM15"/>
      <c r="AN15"/>
      <c r="AO15">
        <v>65.231049999999996</v>
      </c>
      <c r="AP15"/>
      <c r="AQ15">
        <v>107.05392000000001</v>
      </c>
      <c r="AR15"/>
      <c r="AS15"/>
      <c r="AT15">
        <v>182.76051000000001</v>
      </c>
      <c r="AW15" s="4">
        <f t="shared" si="7"/>
        <v>16.374860000000002</v>
      </c>
      <c r="AX15" s="4">
        <f t="shared" si="8"/>
        <v>182.76051000000001</v>
      </c>
    </row>
    <row r="16" spans="1:50" x14ac:dyDescent="0.25">
      <c r="A16" s="5" t="s">
        <v>18</v>
      </c>
      <c r="B16">
        <v>0.46100000000000002</v>
      </c>
      <c r="I16">
        <v>0.33200000000000002</v>
      </c>
      <c r="K16">
        <v>0.40200000000000002</v>
      </c>
      <c r="N16">
        <v>0.54100000000000004</v>
      </c>
      <c r="Q16" s="3">
        <f t="shared" si="6"/>
        <v>332</v>
      </c>
      <c r="R16" s="3">
        <f t="shared" si="1"/>
        <v>541</v>
      </c>
      <c r="S16">
        <v>27.597999999999999</v>
      </c>
      <c r="T16"/>
      <c r="U16"/>
      <c r="V16"/>
      <c r="W16"/>
      <c r="X16"/>
      <c r="Y16">
        <v>23.515999999999998</v>
      </c>
      <c r="Z16"/>
      <c r="AA16">
        <v>30.835000000000001</v>
      </c>
      <c r="AB16"/>
      <c r="AC16"/>
      <c r="AD16">
        <v>49.494999999999997</v>
      </c>
      <c r="AG16" s="3">
        <f t="shared" si="2"/>
        <v>23516</v>
      </c>
      <c r="AH16" s="3">
        <f t="shared" si="3"/>
        <v>49495</v>
      </c>
      <c r="AI16">
        <v>83.910979999999995</v>
      </c>
      <c r="AJ16"/>
      <c r="AK16"/>
      <c r="AL16"/>
      <c r="AM16"/>
      <c r="AN16"/>
      <c r="AO16">
        <v>135.82708</v>
      </c>
      <c r="AP16"/>
      <c r="AQ16">
        <v>217.15235999999999</v>
      </c>
      <c r="AR16"/>
      <c r="AS16"/>
      <c r="AT16">
        <v>233.26455000000001</v>
      </c>
      <c r="AW16" s="4">
        <f t="shared" si="7"/>
        <v>83.910979999999995</v>
      </c>
      <c r="AX16" s="4">
        <f t="shared" si="8"/>
        <v>233.26455000000001</v>
      </c>
    </row>
    <row r="17" spans="1:50" x14ac:dyDescent="0.25">
      <c r="A17" s="5" t="s">
        <v>26</v>
      </c>
      <c r="B17">
        <v>0.379</v>
      </c>
      <c r="I17">
        <v>0.51700000000000002</v>
      </c>
      <c r="K17">
        <v>0.49399999999999999</v>
      </c>
      <c r="N17">
        <v>0.45600000000000002</v>
      </c>
      <c r="Q17" s="3">
        <f t="shared" si="6"/>
        <v>456</v>
      </c>
      <c r="R17" s="3">
        <f t="shared" si="1"/>
        <v>517</v>
      </c>
      <c r="S17">
        <v>11.443</v>
      </c>
      <c r="T17"/>
      <c r="U17"/>
      <c r="V17"/>
      <c r="W17"/>
      <c r="X17"/>
      <c r="Y17">
        <v>23.661000000000001</v>
      </c>
      <c r="Z17"/>
      <c r="AA17">
        <v>22.387</v>
      </c>
      <c r="AB17"/>
      <c r="AC17"/>
      <c r="AD17">
        <v>22.373000000000001</v>
      </c>
      <c r="AG17" s="3">
        <f t="shared" si="2"/>
        <v>11443</v>
      </c>
      <c r="AH17" s="3">
        <f t="shared" si="3"/>
        <v>23661</v>
      </c>
      <c r="AI17">
        <v>36.1965</v>
      </c>
      <c r="AJ17"/>
      <c r="AK17"/>
      <c r="AL17"/>
      <c r="AM17"/>
      <c r="AN17"/>
      <c r="AO17">
        <v>59.054020000000001</v>
      </c>
      <c r="AP17"/>
      <c r="AQ17">
        <v>70.899839999999998</v>
      </c>
      <c r="AR17"/>
      <c r="AS17"/>
      <c r="AT17">
        <v>64.458200000000005</v>
      </c>
      <c r="AW17" s="4">
        <f t="shared" si="7"/>
        <v>36.1965</v>
      </c>
      <c r="AX17" s="4">
        <f t="shared" si="8"/>
        <v>70.899839999999998</v>
      </c>
    </row>
    <row r="18" spans="1:50" x14ac:dyDescent="0.25">
      <c r="A18" s="5" t="s">
        <v>6</v>
      </c>
      <c r="B18">
        <v>0.372</v>
      </c>
      <c r="I18">
        <v>0.23400000000000001</v>
      </c>
      <c r="K18">
        <v>0.217</v>
      </c>
      <c r="N18">
        <v>0.23300000000000001</v>
      </c>
      <c r="Q18" s="3">
        <f t="shared" si="6"/>
        <v>217</v>
      </c>
      <c r="R18" s="3">
        <f t="shared" si="1"/>
        <v>372</v>
      </c>
      <c r="S18">
        <v>127.238</v>
      </c>
      <c r="T18"/>
      <c r="U18"/>
      <c r="V18"/>
      <c r="W18"/>
      <c r="X18"/>
      <c r="Y18">
        <v>51.271000000000001</v>
      </c>
      <c r="Z18"/>
      <c r="AA18">
        <v>59.411000000000001</v>
      </c>
      <c r="AB18"/>
      <c r="AC18"/>
      <c r="AD18">
        <v>99.718999999999994</v>
      </c>
      <c r="AG18" s="3">
        <f t="shared" si="2"/>
        <v>51271</v>
      </c>
      <c r="AH18" s="3">
        <f t="shared" si="3"/>
        <v>127238</v>
      </c>
      <c r="AI18">
        <v>176.20704000000001</v>
      </c>
      <c r="AJ18"/>
      <c r="AK18"/>
      <c r="AL18"/>
      <c r="AM18"/>
      <c r="AN18"/>
      <c r="AO18">
        <v>217.01246</v>
      </c>
      <c r="AP18"/>
      <c r="AQ18">
        <v>321.28271999999998</v>
      </c>
      <c r="AR18"/>
      <c r="AS18"/>
      <c r="AT18">
        <v>428.54602999999997</v>
      </c>
      <c r="AW18" s="4">
        <f t="shared" si="7"/>
        <v>176.20704000000001</v>
      </c>
      <c r="AX18" s="4">
        <f t="shared" si="8"/>
        <v>428.54602999999997</v>
      </c>
    </row>
    <row r="19" spans="1:50" x14ac:dyDescent="0.25">
      <c r="A19" s="5" t="s">
        <v>27</v>
      </c>
      <c r="B19">
        <v>0.19700000000000001</v>
      </c>
      <c r="I19">
        <v>0.216</v>
      </c>
      <c r="K19">
        <v>0.30199999999999999</v>
      </c>
      <c r="N19">
        <v>0.35499999999999998</v>
      </c>
      <c r="Q19" s="3">
        <f t="shared" si="6"/>
        <v>216</v>
      </c>
      <c r="R19" s="3">
        <f t="shared" si="1"/>
        <v>355</v>
      </c>
      <c r="S19">
        <v>12.225</v>
      </c>
      <c r="T19"/>
      <c r="U19"/>
      <c r="V19"/>
      <c r="W19"/>
      <c r="X19"/>
      <c r="Y19">
        <v>20.009</v>
      </c>
      <c r="Z19"/>
      <c r="AA19">
        <v>16.623999999999999</v>
      </c>
      <c r="AB19"/>
      <c r="AC19"/>
      <c r="AD19">
        <v>20.716999999999999</v>
      </c>
      <c r="AG19" s="3">
        <f t="shared" si="2"/>
        <v>12225</v>
      </c>
      <c r="AH19" s="3">
        <f t="shared" si="3"/>
        <v>20717</v>
      </c>
      <c r="AI19">
        <v>11.002319999999999</v>
      </c>
      <c r="AJ19"/>
      <c r="AK19"/>
      <c r="AL19"/>
      <c r="AM19"/>
      <c r="AN19"/>
      <c r="AO19">
        <v>47.168660000000003</v>
      </c>
      <c r="AP19"/>
      <c r="AQ19">
        <v>109.40184000000001</v>
      </c>
      <c r="AR19"/>
      <c r="AS19"/>
      <c r="AT19">
        <v>115.0188</v>
      </c>
      <c r="AW19" s="4">
        <f t="shared" si="7"/>
        <v>11.002319999999999</v>
      </c>
      <c r="AX19" s="4">
        <f t="shared" si="8"/>
        <v>115.0188</v>
      </c>
    </row>
    <row r="20" spans="1:50" x14ac:dyDescent="0.25">
      <c r="A20" s="5" t="s">
        <v>56</v>
      </c>
      <c r="B20">
        <v>0.246</v>
      </c>
      <c r="I20">
        <v>0.26400000000000001</v>
      </c>
      <c r="K20">
        <v>0.247</v>
      </c>
      <c r="N20">
        <v>0.34699999999999998</v>
      </c>
      <c r="Q20" s="3">
        <f t="shared" si="6"/>
        <v>247</v>
      </c>
      <c r="R20" s="3">
        <f t="shared" si="1"/>
        <v>347</v>
      </c>
      <c r="S20">
        <v>3.8940000000000001</v>
      </c>
      <c r="T20"/>
      <c r="U20"/>
      <c r="V20"/>
      <c r="W20"/>
      <c r="X20"/>
      <c r="Y20">
        <v>8.9849999999999994</v>
      </c>
      <c r="Z20"/>
      <c r="AA20">
        <v>12.87</v>
      </c>
      <c r="AB20"/>
      <c r="AC20"/>
      <c r="AD20">
        <v>17.303999999999998</v>
      </c>
      <c r="AG20" s="3">
        <f t="shared" si="2"/>
        <v>3894</v>
      </c>
      <c r="AH20" s="3">
        <f t="shared" si="3"/>
        <v>17304</v>
      </c>
      <c r="AI20">
        <v>62.299280000000003</v>
      </c>
      <c r="AJ20"/>
      <c r="AK20"/>
      <c r="AL20"/>
      <c r="AM20"/>
      <c r="AN20"/>
      <c r="AO20">
        <v>72.965689999999995</v>
      </c>
      <c r="AP20"/>
      <c r="AQ20">
        <v>156.51035999999999</v>
      </c>
      <c r="AR20"/>
      <c r="AS20"/>
      <c r="AT20">
        <v>373.46568000000002</v>
      </c>
      <c r="AW20" s="4">
        <f t="shared" si="7"/>
        <v>62.299280000000003</v>
      </c>
      <c r="AX20" s="4">
        <f t="shared" si="8"/>
        <v>373.46568000000002</v>
      </c>
    </row>
    <row r="21" spans="1:50" x14ac:dyDescent="0.25">
      <c r="A21" s="5" t="s">
        <v>34</v>
      </c>
      <c r="B21">
        <v>0.33800000000000002</v>
      </c>
      <c r="I21">
        <v>0.16600000000000001</v>
      </c>
      <c r="K21">
        <v>0.113</v>
      </c>
      <c r="N21">
        <v>0.129</v>
      </c>
      <c r="Q21" s="3">
        <f t="shared" si="6"/>
        <v>113</v>
      </c>
      <c r="R21" s="3">
        <f t="shared" si="1"/>
        <v>338</v>
      </c>
      <c r="S21">
        <v>4.2729999999999997</v>
      </c>
      <c r="T21"/>
      <c r="U21"/>
      <c r="V21"/>
      <c r="W21"/>
      <c r="X21"/>
      <c r="Y21">
        <v>1.419</v>
      </c>
      <c r="Z21"/>
      <c r="AA21">
        <v>2.899</v>
      </c>
      <c r="AB21"/>
      <c r="AC21"/>
      <c r="AD21">
        <v>1.1299999999999999</v>
      </c>
      <c r="AG21" s="3">
        <f t="shared" si="2"/>
        <v>1130</v>
      </c>
      <c r="AH21" s="3">
        <f t="shared" si="3"/>
        <v>4273</v>
      </c>
      <c r="AI21">
        <v>11.89204</v>
      </c>
      <c r="AJ21"/>
      <c r="AK21"/>
      <c r="AL21"/>
      <c r="AM21"/>
      <c r="AN21"/>
      <c r="AO21">
        <v>14.55804</v>
      </c>
      <c r="AP21"/>
      <c r="AQ21">
        <v>14.480639999999999</v>
      </c>
      <c r="AR21"/>
      <c r="AS21"/>
      <c r="AT21">
        <v>17.455829999999999</v>
      </c>
      <c r="AW21" s="4">
        <f t="shared" si="7"/>
        <v>11.89204</v>
      </c>
      <c r="AX21" s="4">
        <f t="shared" si="8"/>
        <v>17.455829999999999</v>
      </c>
    </row>
    <row r="22" spans="1:50" x14ac:dyDescent="0.25">
      <c r="A22" s="5" t="s">
        <v>25</v>
      </c>
      <c r="B22">
        <v>0.22900000000000001</v>
      </c>
      <c r="I22">
        <v>0.249</v>
      </c>
      <c r="K22">
        <v>0.20499999999999999</v>
      </c>
      <c r="N22">
        <v>0.25800000000000001</v>
      </c>
      <c r="Q22" s="3">
        <f t="shared" si="6"/>
        <v>205</v>
      </c>
      <c r="R22" s="3">
        <f t="shared" si="1"/>
        <v>258</v>
      </c>
      <c r="S22">
        <v>12.414</v>
      </c>
      <c r="T22"/>
      <c r="U22"/>
      <c r="V22"/>
      <c r="W22"/>
      <c r="X22"/>
      <c r="Y22">
        <v>16.620999999999999</v>
      </c>
      <c r="Z22"/>
      <c r="AA22">
        <v>15.845000000000001</v>
      </c>
      <c r="AB22"/>
      <c r="AC22"/>
      <c r="AD22">
        <v>24.57</v>
      </c>
      <c r="AG22" s="3">
        <f t="shared" si="2"/>
        <v>12414</v>
      </c>
      <c r="AH22" s="3">
        <f t="shared" si="3"/>
        <v>24570</v>
      </c>
      <c r="AI22">
        <v>27.813780000000001</v>
      </c>
      <c r="AJ22"/>
      <c r="AK22"/>
      <c r="AL22"/>
      <c r="AM22"/>
      <c r="AN22"/>
      <c r="AO22">
        <v>57.468069999999997</v>
      </c>
      <c r="AP22"/>
      <c r="AQ22">
        <v>56.274479999999997</v>
      </c>
      <c r="AR22"/>
      <c r="AS22"/>
      <c r="AT22">
        <v>73.429019999999994</v>
      </c>
      <c r="AW22" s="4">
        <f t="shared" si="7"/>
        <v>27.813780000000001</v>
      </c>
      <c r="AX22" s="4">
        <f t="shared" si="8"/>
        <v>73.429019999999994</v>
      </c>
    </row>
    <row r="23" spans="1:50" x14ac:dyDescent="0.25">
      <c r="A23" s="5" t="s">
        <v>12</v>
      </c>
      <c r="B23">
        <v>0.254</v>
      </c>
      <c r="I23">
        <v>0.161</v>
      </c>
      <c r="K23">
        <v>0.16600000000000001</v>
      </c>
      <c r="N23">
        <v>0.24</v>
      </c>
      <c r="Q23" s="3">
        <f t="shared" si="6"/>
        <v>161</v>
      </c>
      <c r="R23" s="3">
        <f t="shared" si="1"/>
        <v>254</v>
      </c>
      <c r="S23">
        <v>60.091000000000001</v>
      </c>
      <c r="T23"/>
      <c r="U23"/>
      <c r="V23"/>
      <c r="W23"/>
      <c r="X23"/>
      <c r="Y23">
        <v>50.664000000000001</v>
      </c>
      <c r="Z23"/>
      <c r="AA23">
        <v>72.266999999999996</v>
      </c>
      <c r="AB23"/>
      <c r="AC23"/>
      <c r="AD23">
        <v>73.171000000000006</v>
      </c>
      <c r="AG23" s="3">
        <f t="shared" si="2"/>
        <v>50664</v>
      </c>
      <c r="AH23" s="3">
        <f t="shared" si="3"/>
        <v>73171</v>
      </c>
      <c r="AI23">
        <v>84.075000000000003</v>
      </c>
      <c r="AJ23"/>
      <c r="AK23"/>
      <c r="AL23"/>
      <c r="AM23"/>
      <c r="AN23"/>
      <c r="AO23">
        <v>71.608639999999994</v>
      </c>
      <c r="AP23"/>
      <c r="AQ23">
        <v>105.8454</v>
      </c>
      <c r="AR23"/>
      <c r="AS23"/>
      <c r="AT23">
        <v>208.02768</v>
      </c>
      <c r="AW23" s="4">
        <f t="shared" si="7"/>
        <v>71.608639999999994</v>
      </c>
      <c r="AX23" s="4">
        <f t="shared" si="8"/>
        <v>208.02768</v>
      </c>
    </row>
    <row r="24" spans="1:50" x14ac:dyDescent="0.25">
      <c r="A24" s="5" t="s">
        <v>8</v>
      </c>
      <c r="B24">
        <v>0.22</v>
      </c>
      <c r="I24">
        <v>0.157</v>
      </c>
      <c r="K24">
        <v>0.18099999999999999</v>
      </c>
      <c r="N24">
        <v>0.23799999999999999</v>
      </c>
      <c r="Q24" s="3">
        <f t="shared" si="6"/>
        <v>157</v>
      </c>
      <c r="R24" s="3">
        <f t="shared" si="1"/>
        <v>238</v>
      </c>
      <c r="S24">
        <v>62.34</v>
      </c>
      <c r="T24"/>
      <c r="U24"/>
      <c r="V24"/>
      <c r="W24"/>
      <c r="X24"/>
      <c r="Y24">
        <v>46.606000000000002</v>
      </c>
      <c r="Z24"/>
      <c r="AA24">
        <v>71.427999999999997</v>
      </c>
      <c r="AB24"/>
      <c r="AC24"/>
      <c r="AD24">
        <v>67.813999999999993</v>
      </c>
      <c r="AG24" s="3">
        <f t="shared" si="2"/>
        <v>46606</v>
      </c>
      <c r="AH24" s="3">
        <f t="shared" si="3"/>
        <v>71428</v>
      </c>
      <c r="AI24">
        <v>82.872579999999999</v>
      </c>
      <c r="AJ24"/>
      <c r="AK24"/>
      <c r="AL24"/>
      <c r="AM24"/>
      <c r="AN24"/>
      <c r="AO24">
        <v>160.01091</v>
      </c>
      <c r="AP24"/>
      <c r="AQ24">
        <v>195.80076</v>
      </c>
      <c r="AR24"/>
      <c r="AS24"/>
      <c r="AT24">
        <v>185.96019000000001</v>
      </c>
      <c r="AW24" s="4">
        <f t="shared" si="7"/>
        <v>82.872579999999999</v>
      </c>
      <c r="AX24" s="4">
        <f t="shared" si="8"/>
        <v>195.80076</v>
      </c>
    </row>
    <row r="25" spans="1:50" x14ac:dyDescent="0.25">
      <c r="A25" s="5" t="s">
        <v>9</v>
      </c>
      <c r="B25">
        <v>0.16200000000000001</v>
      </c>
      <c r="I25">
        <v>0.17</v>
      </c>
      <c r="K25">
        <v>0.16200000000000001</v>
      </c>
      <c r="N25">
        <v>0.23799999999999999</v>
      </c>
      <c r="Q25" s="3">
        <f t="shared" si="6"/>
        <v>162</v>
      </c>
      <c r="R25" s="3">
        <f t="shared" si="1"/>
        <v>238</v>
      </c>
      <c r="S25">
        <v>59.185000000000002</v>
      </c>
      <c r="T25"/>
      <c r="U25"/>
      <c r="V25"/>
      <c r="W25"/>
      <c r="X25"/>
      <c r="Y25">
        <v>44.755000000000003</v>
      </c>
      <c r="Z25"/>
      <c r="AA25">
        <v>43.453000000000003</v>
      </c>
      <c r="AB25"/>
      <c r="AC25"/>
      <c r="AD25">
        <v>93.86</v>
      </c>
      <c r="AG25" s="3">
        <f t="shared" si="2"/>
        <v>43453</v>
      </c>
      <c r="AH25" s="3">
        <f t="shared" si="3"/>
        <v>93860</v>
      </c>
      <c r="AI25">
        <v>57.390479999999997</v>
      </c>
      <c r="AJ25"/>
      <c r="AK25"/>
      <c r="AL25"/>
      <c r="AM25"/>
      <c r="AN25"/>
      <c r="AO25">
        <v>82.749529999999993</v>
      </c>
      <c r="AP25"/>
      <c r="AQ25">
        <v>103.64868</v>
      </c>
      <c r="AR25"/>
      <c r="AS25"/>
      <c r="AT25">
        <v>186.48034000000001</v>
      </c>
      <c r="AW25" s="4">
        <f t="shared" si="7"/>
        <v>57.390479999999997</v>
      </c>
      <c r="AX25" s="4">
        <f t="shared" si="8"/>
        <v>186.48034000000001</v>
      </c>
    </row>
    <row r="26" spans="1:50" x14ac:dyDescent="0.25">
      <c r="A26" s="5" t="s">
        <v>59</v>
      </c>
      <c r="B26">
        <v>0.17299999999999999</v>
      </c>
      <c r="I26">
        <v>0.14699999999999999</v>
      </c>
      <c r="K26">
        <v>0.156</v>
      </c>
      <c r="N26">
        <v>0.20799999999999999</v>
      </c>
      <c r="Q26" s="3">
        <f t="shared" si="6"/>
        <v>147</v>
      </c>
      <c r="R26" s="3">
        <f t="shared" si="1"/>
        <v>208</v>
      </c>
      <c r="S26">
        <v>115.175</v>
      </c>
      <c r="T26"/>
      <c r="U26"/>
      <c r="V26"/>
      <c r="W26"/>
      <c r="X26"/>
      <c r="Y26">
        <v>128.715</v>
      </c>
      <c r="Z26"/>
      <c r="AA26">
        <v>107.67</v>
      </c>
      <c r="AB26"/>
      <c r="AC26"/>
      <c r="AD26">
        <v>144.017</v>
      </c>
      <c r="AG26" s="3">
        <f t="shared" si="2"/>
        <v>107670</v>
      </c>
      <c r="AH26" s="3">
        <f t="shared" si="3"/>
        <v>144017</v>
      </c>
      <c r="AI26">
        <v>29.95194</v>
      </c>
      <c r="AJ26"/>
      <c r="AK26"/>
      <c r="AL26"/>
      <c r="AM26"/>
      <c r="AN26"/>
      <c r="AO26">
        <v>47.586129999999997</v>
      </c>
      <c r="AP26"/>
      <c r="AQ26">
        <v>57.441960000000002</v>
      </c>
      <c r="AR26"/>
      <c r="AS26"/>
      <c r="AT26">
        <v>66.121669999999995</v>
      </c>
      <c r="AW26" s="4">
        <f t="shared" si="7"/>
        <v>29.95194</v>
      </c>
      <c r="AX26" s="4">
        <f t="shared" si="8"/>
        <v>66.121669999999995</v>
      </c>
    </row>
    <row r="27" spans="1:50" x14ac:dyDescent="0.25">
      <c r="A27" s="5" t="s">
        <v>19</v>
      </c>
      <c r="B27">
        <v>0.19900000000000001</v>
      </c>
      <c r="I27">
        <v>0.11600000000000001</v>
      </c>
      <c r="K27">
        <v>7.4999999999999997E-2</v>
      </c>
      <c r="N27">
        <v>0.10100000000000001</v>
      </c>
      <c r="Q27" s="3">
        <f t="shared" si="6"/>
        <v>75</v>
      </c>
      <c r="R27" s="3">
        <f t="shared" si="1"/>
        <v>199</v>
      </c>
      <c r="S27">
        <v>47.642000000000003</v>
      </c>
      <c r="T27"/>
      <c r="U27"/>
      <c r="V27"/>
      <c r="W27"/>
      <c r="X27"/>
      <c r="Y27">
        <v>13.94</v>
      </c>
      <c r="Z27"/>
      <c r="AA27">
        <v>38.1</v>
      </c>
      <c r="AB27"/>
      <c r="AC27"/>
      <c r="AD27">
        <v>15.808</v>
      </c>
      <c r="AG27" s="3">
        <f t="shared" si="2"/>
        <v>13940</v>
      </c>
      <c r="AH27" s="3">
        <f t="shared" si="3"/>
        <v>47642</v>
      </c>
      <c r="AI27">
        <v>39.488700000000001</v>
      </c>
      <c r="AJ27"/>
      <c r="AK27"/>
      <c r="AL27"/>
      <c r="AM27"/>
      <c r="AN27"/>
      <c r="AO27">
        <v>23.827400000000001</v>
      </c>
      <c r="AP27"/>
      <c r="AQ27">
        <v>48.57732</v>
      </c>
      <c r="AR27"/>
      <c r="AS27"/>
      <c r="AT27">
        <v>71.47972</v>
      </c>
      <c r="AW27" s="4">
        <f t="shared" si="7"/>
        <v>23.827400000000001</v>
      </c>
      <c r="AX27" s="4">
        <f t="shared" si="8"/>
        <v>71.47972</v>
      </c>
    </row>
    <row r="28" spans="1:50" x14ac:dyDescent="0.25">
      <c r="A28" s="5" t="s">
        <v>32</v>
      </c>
      <c r="B28">
        <v>0.10299999999999999</v>
      </c>
      <c r="I28">
        <v>0.107</v>
      </c>
      <c r="K28">
        <v>0.1</v>
      </c>
      <c r="N28">
        <v>0.185</v>
      </c>
      <c r="Q28" s="3">
        <f t="shared" si="6"/>
        <v>100</v>
      </c>
      <c r="R28" s="3">
        <f t="shared" si="1"/>
        <v>185</v>
      </c>
      <c r="S28">
        <v>2.74</v>
      </c>
      <c r="T28"/>
      <c r="U28"/>
      <c r="V28"/>
      <c r="W28"/>
      <c r="X28"/>
      <c r="Y28">
        <v>2.91</v>
      </c>
      <c r="Z28"/>
      <c r="AA28">
        <v>4.1500000000000004</v>
      </c>
      <c r="AB28"/>
      <c r="AC28"/>
      <c r="AD28">
        <v>7.8940000000000001</v>
      </c>
      <c r="AG28" s="3">
        <f t="shared" si="2"/>
        <v>2740</v>
      </c>
      <c r="AH28" s="3">
        <f t="shared" si="3"/>
        <v>7894</v>
      </c>
      <c r="AI28">
        <v>2.8851</v>
      </c>
      <c r="AJ28"/>
      <c r="AK28"/>
      <c r="AL28"/>
      <c r="AM28"/>
      <c r="AN28"/>
      <c r="AO28">
        <v>8.4551300000000005</v>
      </c>
      <c r="AP28"/>
      <c r="AQ28">
        <v>13.155480000000001</v>
      </c>
      <c r="AR28"/>
      <c r="AS28"/>
      <c r="AT28">
        <v>38.843589999999999</v>
      </c>
      <c r="AW28" s="4">
        <f t="shared" si="7"/>
        <v>2.8851</v>
      </c>
      <c r="AX28" s="4">
        <f t="shared" si="8"/>
        <v>38.843589999999999</v>
      </c>
    </row>
    <row r="29" spans="1:50" x14ac:dyDescent="0.25">
      <c r="A29" s="5" t="s">
        <v>30</v>
      </c>
      <c r="B29">
        <v>0.18</v>
      </c>
      <c r="I29">
        <v>0.16700000000000001</v>
      </c>
      <c r="K29">
        <v>0.16500000000000001</v>
      </c>
      <c r="N29">
        <v>0.16300000000000001</v>
      </c>
      <c r="Q29" s="3">
        <f t="shared" si="6"/>
        <v>163</v>
      </c>
      <c r="R29" s="3">
        <f t="shared" si="1"/>
        <v>180</v>
      </c>
      <c r="S29">
        <v>4.9829999999999997</v>
      </c>
      <c r="T29"/>
      <c r="U29"/>
      <c r="V29"/>
      <c r="W29"/>
      <c r="X29"/>
      <c r="Y29">
        <v>11.503</v>
      </c>
      <c r="Z29"/>
      <c r="AA29">
        <v>10.055999999999999</v>
      </c>
      <c r="AB29"/>
      <c r="AC29"/>
      <c r="AD29">
        <v>11.477</v>
      </c>
      <c r="AG29" s="3">
        <f t="shared" si="2"/>
        <v>4983</v>
      </c>
      <c r="AH29" s="3">
        <f t="shared" si="3"/>
        <v>11503</v>
      </c>
      <c r="AI29">
        <v>22.645379999999999</v>
      </c>
      <c r="AJ29"/>
      <c r="AK29"/>
      <c r="AL29"/>
      <c r="AM29"/>
      <c r="AN29"/>
      <c r="AO29">
        <v>45.019179999999999</v>
      </c>
      <c r="AP29"/>
      <c r="AQ29">
        <v>60.387120000000003</v>
      </c>
      <c r="AR29"/>
      <c r="AS29"/>
      <c r="AT29">
        <v>63.418909999999997</v>
      </c>
      <c r="AW29" s="4">
        <f t="shared" si="7"/>
        <v>22.645379999999999</v>
      </c>
      <c r="AX29" s="4">
        <f t="shared" si="8"/>
        <v>63.418909999999997</v>
      </c>
    </row>
    <row r="30" spans="1:50" x14ac:dyDescent="0.25">
      <c r="A30" s="5" t="s">
        <v>38</v>
      </c>
      <c r="B30">
        <v>0.17399999999999999</v>
      </c>
      <c r="I30">
        <v>0.17899999999999999</v>
      </c>
      <c r="K30">
        <v>0.127</v>
      </c>
      <c r="N30">
        <v>0.13300000000000001</v>
      </c>
      <c r="Q30" s="3">
        <f t="shared" si="6"/>
        <v>127</v>
      </c>
      <c r="R30" s="3">
        <f t="shared" si="1"/>
        <v>179</v>
      </c>
      <c r="S30">
        <v>1.7829999999999999</v>
      </c>
      <c r="T30"/>
      <c r="U30"/>
      <c r="V30"/>
      <c r="W30"/>
      <c r="X30"/>
      <c r="Y30">
        <v>3.2559999999999998</v>
      </c>
      <c r="Z30"/>
      <c r="AA30">
        <v>2.931</v>
      </c>
      <c r="AB30"/>
      <c r="AC30"/>
      <c r="AD30">
        <v>3.3079999999999998</v>
      </c>
      <c r="AG30" s="3">
        <f t="shared" si="2"/>
        <v>1783</v>
      </c>
      <c r="AH30" s="3">
        <f t="shared" si="3"/>
        <v>3308</v>
      </c>
      <c r="AI30">
        <v>17.796759999999999</v>
      </c>
      <c r="AJ30"/>
      <c r="AK30"/>
      <c r="AL30"/>
      <c r="AM30"/>
      <c r="AN30"/>
      <c r="AO30">
        <v>27.004750000000001</v>
      </c>
      <c r="AP30"/>
      <c r="AQ30">
        <v>28.215</v>
      </c>
      <c r="AR30"/>
      <c r="AS30"/>
      <c r="AT30">
        <v>33.223950000000002</v>
      </c>
      <c r="AW30" s="4">
        <f t="shared" si="7"/>
        <v>17.796759999999999</v>
      </c>
      <c r="AX30" s="4">
        <f t="shared" si="8"/>
        <v>33.223950000000002</v>
      </c>
    </row>
    <row r="31" spans="1:50" x14ac:dyDescent="0.25">
      <c r="A31" s="5" t="s">
        <v>28</v>
      </c>
      <c r="B31">
        <v>0.17199999999999999</v>
      </c>
      <c r="I31">
        <v>0.16600000000000001</v>
      </c>
      <c r="K31">
        <v>0.123</v>
      </c>
      <c r="N31">
        <v>0.126</v>
      </c>
      <c r="Q31" s="3">
        <f t="shared" si="6"/>
        <v>123</v>
      </c>
      <c r="R31" s="3">
        <f t="shared" si="1"/>
        <v>172</v>
      </c>
      <c r="S31">
        <v>3.2709999999999999</v>
      </c>
      <c r="T31"/>
      <c r="U31"/>
      <c r="V31"/>
      <c r="W31"/>
      <c r="X31"/>
      <c r="Y31">
        <v>7.84</v>
      </c>
      <c r="Z31"/>
      <c r="AA31">
        <v>4.7270000000000003</v>
      </c>
      <c r="AB31"/>
      <c r="AC31"/>
      <c r="AD31">
        <v>7.2519999999999998</v>
      </c>
      <c r="AG31" s="3">
        <f t="shared" si="2"/>
        <v>3271</v>
      </c>
      <c r="AH31" s="3">
        <f t="shared" si="3"/>
        <v>7840</v>
      </c>
      <c r="AI31">
        <v>51.212000000000003</v>
      </c>
      <c r="AJ31"/>
      <c r="AK31"/>
      <c r="AL31"/>
      <c r="AM31"/>
      <c r="AN31"/>
      <c r="AO31">
        <v>62.328380000000003</v>
      </c>
      <c r="AP31"/>
      <c r="AQ31">
        <v>78.139080000000007</v>
      </c>
      <c r="AR31"/>
      <c r="AS31"/>
      <c r="AT31">
        <v>87.322580000000002</v>
      </c>
      <c r="AW31" s="4">
        <f t="shared" si="7"/>
        <v>51.212000000000003</v>
      </c>
      <c r="AX31" s="4">
        <f t="shared" si="8"/>
        <v>87.322580000000002</v>
      </c>
    </row>
    <row r="32" spans="1:50" x14ac:dyDescent="0.25">
      <c r="A32" s="5" t="s">
        <v>35</v>
      </c>
      <c r="B32">
        <v>0.10199999999999999</v>
      </c>
      <c r="I32">
        <v>0.15</v>
      </c>
      <c r="K32">
        <v>0.107</v>
      </c>
      <c r="N32">
        <v>0.08</v>
      </c>
      <c r="Q32" s="3">
        <f t="shared" si="6"/>
        <v>80</v>
      </c>
      <c r="R32" s="3">
        <f t="shared" si="1"/>
        <v>150</v>
      </c>
      <c r="S32">
        <v>3.42</v>
      </c>
      <c r="T32"/>
      <c r="U32"/>
      <c r="V32"/>
      <c r="W32"/>
      <c r="X32"/>
      <c r="Y32">
        <v>3.2549999999999999</v>
      </c>
      <c r="Z32"/>
      <c r="AA32">
        <v>3.18</v>
      </c>
      <c r="AB32"/>
      <c r="AC32"/>
      <c r="AD32">
        <v>4.74</v>
      </c>
      <c r="AG32" s="3">
        <f t="shared" si="2"/>
        <v>3180</v>
      </c>
      <c r="AH32" s="3">
        <f t="shared" si="3"/>
        <v>4740</v>
      </c>
      <c r="AI32">
        <v>12.650779999999999</v>
      </c>
      <c r="AJ32"/>
      <c r="AK32"/>
      <c r="AL32"/>
      <c r="AM32"/>
      <c r="AN32"/>
      <c r="AO32">
        <v>22.72541</v>
      </c>
      <c r="AP32"/>
      <c r="AQ32">
        <v>9.7739999999999991</v>
      </c>
      <c r="AR32"/>
      <c r="AS32"/>
      <c r="AT32">
        <v>11.38674</v>
      </c>
      <c r="AW32" s="4">
        <f t="shared" si="7"/>
        <v>9.7739999999999991</v>
      </c>
      <c r="AX32" s="4">
        <f t="shared" si="8"/>
        <v>22.72541</v>
      </c>
    </row>
    <row r="33" spans="1:50" x14ac:dyDescent="0.25">
      <c r="A33" s="5" t="s">
        <v>33</v>
      </c>
      <c r="B33">
        <v>0.129</v>
      </c>
      <c r="I33">
        <v>0.12</v>
      </c>
      <c r="K33">
        <v>0.111</v>
      </c>
      <c r="N33">
        <v>0.121</v>
      </c>
      <c r="Q33" s="3">
        <f t="shared" si="6"/>
        <v>111</v>
      </c>
      <c r="R33" s="3">
        <f t="shared" si="1"/>
        <v>129</v>
      </c>
      <c r="S33">
        <v>3.7050000000000001</v>
      </c>
      <c r="T33"/>
      <c r="U33"/>
      <c r="V33"/>
      <c r="W33"/>
      <c r="X33"/>
      <c r="Y33">
        <v>5.6719999999999997</v>
      </c>
      <c r="Z33"/>
      <c r="AA33">
        <v>5.0389999999999997</v>
      </c>
      <c r="AB33"/>
      <c r="AC33"/>
      <c r="AD33">
        <v>6.9619999999999997</v>
      </c>
      <c r="AG33" s="3">
        <f t="shared" si="2"/>
        <v>3705</v>
      </c>
      <c r="AH33" s="3">
        <f t="shared" si="3"/>
        <v>6962</v>
      </c>
      <c r="AI33">
        <v>12.275539999999999</v>
      </c>
      <c r="AJ33"/>
      <c r="AK33"/>
      <c r="AL33"/>
      <c r="AM33"/>
      <c r="AN33"/>
      <c r="AO33">
        <v>20.680569999999999</v>
      </c>
      <c r="AP33"/>
      <c r="AQ33">
        <v>19.093319999999999</v>
      </c>
      <c r="AR33"/>
      <c r="AS33"/>
      <c r="AT33">
        <v>50.580800000000004</v>
      </c>
      <c r="AW33" s="4">
        <f t="shared" si="7"/>
        <v>12.275539999999999</v>
      </c>
      <c r="AX33" s="4">
        <f t="shared" si="8"/>
        <v>50.580800000000004</v>
      </c>
    </row>
    <row r="34" spans="1:50" x14ac:dyDescent="0.25">
      <c r="A34" s="5" t="s">
        <v>14</v>
      </c>
      <c r="B34">
        <v>0.127</v>
      </c>
      <c r="I34">
        <v>9.4E-2</v>
      </c>
      <c r="K34">
        <v>0.114</v>
      </c>
      <c r="N34">
        <v>0.11700000000000001</v>
      </c>
      <c r="Q34" s="3">
        <f t="shared" si="6"/>
        <v>94</v>
      </c>
      <c r="R34" s="3">
        <f t="shared" si="1"/>
        <v>127</v>
      </c>
      <c r="S34">
        <v>61.832999999999998</v>
      </c>
      <c r="T34"/>
      <c r="U34"/>
      <c r="V34"/>
      <c r="W34"/>
      <c r="X34"/>
      <c r="Y34">
        <v>54.506999999999998</v>
      </c>
      <c r="Z34"/>
      <c r="AA34">
        <v>47.069000000000003</v>
      </c>
      <c r="AB34"/>
      <c r="AC34"/>
      <c r="AD34">
        <v>45.951999999999998</v>
      </c>
      <c r="AG34" s="3">
        <f t="shared" si="2"/>
        <v>45952</v>
      </c>
      <c r="AH34" s="3">
        <f t="shared" si="3"/>
        <v>61833</v>
      </c>
      <c r="AI34">
        <v>23.211780000000001</v>
      </c>
      <c r="AJ34"/>
      <c r="AK34"/>
      <c r="AL34"/>
      <c r="AM34"/>
      <c r="AN34"/>
      <c r="AO34">
        <v>29.734110000000001</v>
      </c>
      <c r="AP34"/>
      <c r="AQ34">
        <v>24.560279999999999</v>
      </c>
      <c r="AR34"/>
      <c r="AS34"/>
      <c r="AT34">
        <v>26.863980000000002</v>
      </c>
      <c r="AW34" s="4">
        <f t="shared" si="7"/>
        <v>23.211780000000001</v>
      </c>
      <c r="AX34" s="4">
        <f t="shared" si="8"/>
        <v>29.734110000000001</v>
      </c>
    </row>
    <row r="35" spans="1:50" x14ac:dyDescent="0.25">
      <c r="A35" s="5" t="s">
        <v>43</v>
      </c>
      <c r="B35">
        <v>8.2000000000000003E-2</v>
      </c>
      <c r="I35">
        <v>0.122</v>
      </c>
      <c r="K35">
        <v>5.7000000000000002E-2</v>
      </c>
      <c r="N35">
        <v>6.3E-2</v>
      </c>
      <c r="Q35" s="3">
        <f t="shared" si="6"/>
        <v>57</v>
      </c>
      <c r="R35" s="3">
        <f t="shared" si="1"/>
        <v>122</v>
      </c>
      <c r="S35">
        <v>0.45400000000000001</v>
      </c>
      <c r="T35"/>
      <c r="U35"/>
      <c r="V35"/>
      <c r="W35"/>
      <c r="X35"/>
      <c r="Y35">
        <v>1.0449999999999999</v>
      </c>
      <c r="Z35"/>
      <c r="AA35">
        <v>0.68400000000000005</v>
      </c>
      <c r="AB35"/>
      <c r="AC35"/>
      <c r="AD35">
        <v>0.72899999999999998</v>
      </c>
      <c r="AG35" s="3">
        <f t="shared" si="2"/>
        <v>454</v>
      </c>
      <c r="AH35" s="3">
        <f t="shared" si="3"/>
        <v>1045</v>
      </c>
      <c r="AI35">
        <v>6.0923400000000001</v>
      </c>
      <c r="AJ35"/>
      <c r="AK35"/>
      <c r="AL35"/>
      <c r="AM35"/>
      <c r="AN35"/>
      <c r="AO35">
        <v>4.0133799999999997</v>
      </c>
      <c r="AP35"/>
      <c r="AQ35">
        <v>7.4984400000000004</v>
      </c>
      <c r="AR35"/>
      <c r="AS35"/>
      <c r="AT35">
        <v>6.2135199999999999</v>
      </c>
      <c r="AW35" s="4">
        <f t="shared" si="7"/>
        <v>4.0133799999999997</v>
      </c>
      <c r="AX35" s="4">
        <f t="shared" si="8"/>
        <v>7.4984400000000004</v>
      </c>
    </row>
    <row r="36" spans="1:50" x14ac:dyDescent="0.25">
      <c r="A36" s="5" t="s">
        <v>41</v>
      </c>
      <c r="B36">
        <v>0.122</v>
      </c>
      <c r="I36">
        <v>8.6999999999999994E-2</v>
      </c>
      <c r="K36">
        <v>5.2999999999999999E-2</v>
      </c>
      <c r="N36">
        <v>6.8000000000000005E-2</v>
      </c>
      <c r="Q36" s="3">
        <f t="shared" si="6"/>
        <v>53</v>
      </c>
      <c r="R36" s="3">
        <f t="shared" ref="R36:R54" si="9">MAX(B36:N36)*1000</f>
        <v>122</v>
      </c>
      <c r="S36">
        <v>1.3480000000000001</v>
      </c>
      <c r="T36"/>
      <c r="U36"/>
      <c r="V36"/>
      <c r="W36"/>
      <c r="X36"/>
      <c r="Y36">
        <v>1.077</v>
      </c>
      <c r="Z36"/>
      <c r="AA36">
        <v>0.61599999999999999</v>
      </c>
      <c r="AB36"/>
      <c r="AC36"/>
      <c r="AD36">
        <v>1.5940000000000001</v>
      </c>
      <c r="AG36" s="3">
        <f t="shared" ref="AG36:AG54" si="10">MIN(S36:AD36)*1000</f>
        <v>616</v>
      </c>
      <c r="AH36" s="3">
        <f t="shared" ref="AH36:AH54" si="11">MAX(S36:AD36)*1000</f>
        <v>1594</v>
      </c>
      <c r="AI36">
        <v>3.07036</v>
      </c>
      <c r="AJ36"/>
      <c r="AK36"/>
      <c r="AL36"/>
      <c r="AM36"/>
      <c r="AN36"/>
      <c r="AO36">
        <v>8.4867399999999993</v>
      </c>
      <c r="AP36"/>
      <c r="AQ36">
        <v>9.5374800000000004</v>
      </c>
      <c r="AR36"/>
      <c r="AS36"/>
      <c r="AT36">
        <v>26.508459999999999</v>
      </c>
      <c r="AW36" s="4">
        <f t="shared" si="7"/>
        <v>3.07036</v>
      </c>
      <c r="AX36" s="4">
        <f t="shared" si="8"/>
        <v>26.508459999999999</v>
      </c>
    </row>
    <row r="37" spans="1:50" x14ac:dyDescent="0.25">
      <c r="A37" s="5" t="s">
        <v>36</v>
      </c>
      <c r="B37">
        <v>0.10299999999999999</v>
      </c>
      <c r="I37">
        <v>0.11700000000000001</v>
      </c>
      <c r="K37">
        <v>8.3000000000000004E-2</v>
      </c>
      <c r="N37">
        <v>0.10199999999999999</v>
      </c>
      <c r="Q37" s="3">
        <f t="shared" ref="Q37:Q54" si="12">MIN(F37:N37)*1000</f>
        <v>83</v>
      </c>
      <c r="R37" s="3">
        <f t="shared" si="9"/>
        <v>117</v>
      </c>
      <c r="S37">
        <v>1.8360000000000001</v>
      </c>
      <c r="T37"/>
      <c r="U37"/>
      <c r="V37"/>
      <c r="W37"/>
      <c r="X37"/>
      <c r="Y37">
        <v>3.637</v>
      </c>
      <c r="Z37"/>
      <c r="AA37">
        <v>2.1640000000000001</v>
      </c>
      <c r="AB37"/>
      <c r="AC37"/>
      <c r="AD37">
        <v>2.883</v>
      </c>
      <c r="AG37" s="3">
        <f t="shared" si="10"/>
        <v>1836</v>
      </c>
      <c r="AH37" s="3">
        <f t="shared" si="11"/>
        <v>3637</v>
      </c>
      <c r="AI37">
        <v>6.8982799999999997</v>
      </c>
      <c r="AJ37"/>
      <c r="AK37"/>
      <c r="AL37"/>
      <c r="AM37"/>
      <c r="AN37"/>
      <c r="AO37">
        <v>13.57704</v>
      </c>
      <c r="AP37"/>
      <c r="AQ37">
        <v>52.091639999999998</v>
      </c>
      <c r="AR37"/>
      <c r="AS37"/>
      <c r="AT37">
        <v>52.734119999999997</v>
      </c>
      <c r="AW37" s="4">
        <f t="shared" ref="AW37:AW54" si="13">MIN(AI37:AT37)</f>
        <v>6.8982799999999997</v>
      </c>
      <c r="AX37" s="4">
        <f t="shared" ref="AX37:AX54" si="14">MAX(AI37:AT37)</f>
        <v>52.734119999999997</v>
      </c>
    </row>
    <row r="38" spans="1:50" x14ac:dyDescent="0.25">
      <c r="A38" s="5" t="s">
        <v>24</v>
      </c>
      <c r="B38">
        <v>0.109</v>
      </c>
      <c r="I38">
        <v>8.3000000000000004E-2</v>
      </c>
      <c r="K38">
        <v>8.5999999999999993E-2</v>
      </c>
      <c r="N38">
        <v>0.11</v>
      </c>
      <c r="Q38" s="3">
        <f t="shared" si="12"/>
        <v>83</v>
      </c>
      <c r="R38" s="3">
        <f t="shared" si="9"/>
        <v>110</v>
      </c>
      <c r="S38">
        <v>21.513999999999999</v>
      </c>
      <c r="T38"/>
      <c r="U38"/>
      <c r="V38"/>
      <c r="W38"/>
      <c r="X38"/>
      <c r="Y38">
        <v>17.052</v>
      </c>
      <c r="Z38"/>
      <c r="AA38">
        <v>21.937999999999999</v>
      </c>
      <c r="AB38"/>
      <c r="AC38"/>
      <c r="AD38">
        <v>34.68</v>
      </c>
      <c r="AG38" s="3">
        <f t="shared" si="10"/>
        <v>17052</v>
      </c>
      <c r="AH38" s="3">
        <f t="shared" si="11"/>
        <v>34680</v>
      </c>
      <c r="AI38">
        <v>17.069880000000001</v>
      </c>
      <c r="AJ38"/>
      <c r="AK38"/>
      <c r="AL38"/>
      <c r="AM38"/>
      <c r="AN38"/>
      <c r="AO38">
        <v>18.76435</v>
      </c>
      <c r="AP38"/>
      <c r="AQ38">
        <v>54.021599999999999</v>
      </c>
      <c r="AR38"/>
      <c r="AS38"/>
      <c r="AT38">
        <v>69.738479999999996</v>
      </c>
      <c r="AW38" s="4">
        <f t="shared" si="13"/>
        <v>17.069880000000001</v>
      </c>
      <c r="AX38" s="4">
        <f t="shared" si="14"/>
        <v>69.738479999999996</v>
      </c>
    </row>
    <row r="39" spans="1:50" x14ac:dyDescent="0.25">
      <c r="A39" s="5" t="s">
        <v>17</v>
      </c>
      <c r="B39">
        <v>0.10299999999999999</v>
      </c>
      <c r="I39">
        <v>0.08</v>
      </c>
      <c r="K39">
        <v>8.5999999999999993E-2</v>
      </c>
      <c r="N39">
        <v>6.8000000000000005E-2</v>
      </c>
      <c r="Q39" s="3">
        <f t="shared" si="12"/>
        <v>68</v>
      </c>
      <c r="R39" s="3">
        <f t="shared" si="9"/>
        <v>103</v>
      </c>
      <c r="S39">
        <v>53.46</v>
      </c>
      <c r="T39"/>
      <c r="U39"/>
      <c r="V39"/>
      <c r="W39"/>
      <c r="X39"/>
      <c r="Y39">
        <v>31.725999999999999</v>
      </c>
      <c r="Z39"/>
      <c r="AA39">
        <v>46.856000000000002</v>
      </c>
      <c r="AB39"/>
      <c r="AC39"/>
      <c r="AD39">
        <v>29.617000000000001</v>
      </c>
      <c r="AG39" s="3">
        <f t="shared" si="10"/>
        <v>29617</v>
      </c>
      <c r="AH39" s="3">
        <f t="shared" si="11"/>
        <v>53460</v>
      </c>
      <c r="AI39">
        <v>17.874639999999999</v>
      </c>
      <c r="AJ39"/>
      <c r="AK39"/>
      <c r="AL39"/>
      <c r="AM39"/>
      <c r="AN39"/>
      <c r="AO39">
        <v>17.440000000000001</v>
      </c>
      <c r="AP39"/>
      <c r="AQ39">
        <v>18.7056</v>
      </c>
      <c r="AR39"/>
      <c r="AS39"/>
      <c r="AT39">
        <v>14.5642</v>
      </c>
      <c r="AW39" s="4">
        <f t="shared" si="13"/>
        <v>14.5642</v>
      </c>
      <c r="AX39" s="4">
        <f t="shared" si="14"/>
        <v>18.7056</v>
      </c>
    </row>
    <row r="40" spans="1:50" x14ac:dyDescent="0.25">
      <c r="A40" s="5" t="s">
        <v>15</v>
      </c>
      <c r="B40">
        <v>9.5000000000000001E-2</v>
      </c>
      <c r="I40">
        <v>0.06</v>
      </c>
      <c r="K40">
        <v>5.0999999999999997E-2</v>
      </c>
      <c r="N40">
        <v>4.8000000000000001E-2</v>
      </c>
      <c r="Q40" s="3">
        <f t="shared" si="12"/>
        <v>48</v>
      </c>
      <c r="R40" s="3">
        <f t="shared" si="9"/>
        <v>95</v>
      </c>
      <c r="S40">
        <v>58.392000000000003</v>
      </c>
      <c r="T40"/>
      <c r="U40"/>
      <c r="V40"/>
      <c r="W40"/>
      <c r="X40"/>
      <c r="Y40">
        <v>48.76</v>
      </c>
      <c r="Z40"/>
      <c r="AA40">
        <v>39.628</v>
      </c>
      <c r="AB40"/>
      <c r="AC40"/>
      <c r="AD40">
        <v>38.295999999999999</v>
      </c>
      <c r="AG40" s="3">
        <f t="shared" si="10"/>
        <v>38296</v>
      </c>
      <c r="AH40" s="3">
        <f t="shared" si="11"/>
        <v>58392</v>
      </c>
      <c r="AI40">
        <v>15.05326</v>
      </c>
      <c r="AJ40"/>
      <c r="AK40"/>
      <c r="AL40"/>
      <c r="AM40"/>
      <c r="AN40"/>
      <c r="AO40">
        <v>20.119219999999999</v>
      </c>
      <c r="AP40"/>
      <c r="AQ40">
        <v>28.207439999999998</v>
      </c>
      <c r="AR40"/>
      <c r="AS40"/>
      <c r="AT40">
        <v>27.172029999999999</v>
      </c>
      <c r="AW40" s="4">
        <f t="shared" si="13"/>
        <v>15.05326</v>
      </c>
      <c r="AX40" s="4">
        <f t="shared" si="14"/>
        <v>28.207439999999998</v>
      </c>
    </row>
    <row r="41" spans="1:50" x14ac:dyDescent="0.25">
      <c r="A41" s="5" t="s">
        <v>29</v>
      </c>
      <c r="B41">
        <v>8.7999999999999995E-2</v>
      </c>
      <c r="I41">
        <v>4.4999999999999998E-2</v>
      </c>
      <c r="K41">
        <v>3.4000000000000002E-2</v>
      </c>
      <c r="N41">
        <v>3.4000000000000002E-2</v>
      </c>
      <c r="Q41" s="3">
        <f t="shared" si="12"/>
        <v>34</v>
      </c>
      <c r="R41" s="3">
        <f t="shared" si="9"/>
        <v>88</v>
      </c>
      <c r="S41">
        <v>11.98</v>
      </c>
      <c r="T41"/>
      <c r="U41"/>
      <c r="V41"/>
      <c r="W41"/>
      <c r="X41"/>
      <c r="Y41">
        <v>4.4489999999999998</v>
      </c>
      <c r="Z41"/>
      <c r="AA41">
        <v>7.2880000000000003</v>
      </c>
      <c r="AB41"/>
      <c r="AC41"/>
      <c r="AD41">
        <v>6.5030000000000001</v>
      </c>
      <c r="AG41" s="3">
        <f t="shared" si="10"/>
        <v>4449</v>
      </c>
      <c r="AH41" s="3">
        <f t="shared" si="11"/>
        <v>11980</v>
      </c>
      <c r="AI41">
        <v>6.6127200000000004</v>
      </c>
      <c r="AJ41"/>
      <c r="AK41"/>
      <c r="AL41"/>
      <c r="AM41"/>
      <c r="AN41"/>
      <c r="AO41"/>
      <c r="AP41"/>
      <c r="AQ41">
        <v>4.9766399999999997</v>
      </c>
      <c r="AR41"/>
      <c r="AS41"/>
      <c r="AT41">
        <v>10.25352</v>
      </c>
      <c r="AW41" s="4">
        <f t="shared" si="13"/>
        <v>4.9766399999999997</v>
      </c>
      <c r="AX41" s="4">
        <f t="shared" si="14"/>
        <v>10.25352</v>
      </c>
    </row>
    <row r="42" spans="1:50" x14ac:dyDescent="0.25">
      <c r="A42" s="5" t="s">
        <v>40</v>
      </c>
      <c r="B42">
        <v>8.3000000000000004E-2</v>
      </c>
      <c r="I42">
        <v>5.3999999999999999E-2</v>
      </c>
      <c r="K42">
        <v>3.7999999999999999E-2</v>
      </c>
      <c r="N42">
        <v>3.7999999999999999E-2</v>
      </c>
      <c r="Q42" s="3">
        <f t="shared" si="12"/>
        <v>38</v>
      </c>
      <c r="R42" s="3">
        <f t="shared" si="9"/>
        <v>83</v>
      </c>
      <c r="S42">
        <v>0.81</v>
      </c>
      <c r="T42"/>
      <c r="U42"/>
      <c r="V42"/>
      <c r="W42"/>
      <c r="X42"/>
      <c r="Y42">
        <v>1.4850000000000001</v>
      </c>
      <c r="Z42"/>
      <c r="AA42">
        <v>1.3520000000000001</v>
      </c>
      <c r="AB42"/>
      <c r="AC42"/>
      <c r="AD42">
        <v>2.0230000000000001</v>
      </c>
      <c r="AG42" s="3">
        <f t="shared" si="10"/>
        <v>810</v>
      </c>
      <c r="AH42" s="3">
        <f t="shared" si="11"/>
        <v>2023.0000000000002</v>
      </c>
      <c r="AI42">
        <v>1.44668</v>
      </c>
      <c r="AJ42"/>
      <c r="AK42"/>
      <c r="AL42"/>
      <c r="AM42"/>
      <c r="AN42"/>
      <c r="AO42">
        <v>4.3850699999999998</v>
      </c>
      <c r="AP42"/>
      <c r="AQ42">
        <v>6.0631199999999996</v>
      </c>
      <c r="AR42"/>
      <c r="AS42"/>
      <c r="AT42">
        <v>9.1213099999999994</v>
      </c>
      <c r="AW42" s="4">
        <f t="shared" si="13"/>
        <v>1.44668</v>
      </c>
      <c r="AX42" s="4">
        <f t="shared" si="14"/>
        <v>9.1213099999999994</v>
      </c>
    </row>
    <row r="43" spans="1:50" x14ac:dyDescent="0.25">
      <c r="A43" s="5" t="s">
        <v>31</v>
      </c>
      <c r="B43">
        <v>3.5999999999999997E-2</v>
      </c>
      <c r="I43">
        <v>3.4000000000000002E-2</v>
      </c>
      <c r="K43">
        <v>6.4000000000000001E-2</v>
      </c>
      <c r="N43">
        <v>6.7000000000000004E-2</v>
      </c>
      <c r="Q43" s="3">
        <f t="shared" si="12"/>
        <v>34</v>
      </c>
      <c r="R43" s="3">
        <f t="shared" si="9"/>
        <v>67</v>
      </c>
      <c r="S43">
        <v>2.5529999999999999</v>
      </c>
      <c r="T43"/>
      <c r="U43"/>
      <c r="V43"/>
      <c r="W43"/>
      <c r="X43"/>
      <c r="Y43">
        <v>0.32800000000000001</v>
      </c>
      <c r="Z43"/>
      <c r="AA43">
        <v>1.9710000000000001</v>
      </c>
      <c r="AB43"/>
      <c r="AC43"/>
      <c r="AD43">
        <v>8.5060000000000002</v>
      </c>
      <c r="AG43" s="3">
        <f t="shared" si="10"/>
        <v>328</v>
      </c>
      <c r="AH43" s="3">
        <f t="shared" si="11"/>
        <v>8506</v>
      </c>
      <c r="AI43">
        <v>15.160640000000001</v>
      </c>
      <c r="AJ43"/>
      <c r="AK43"/>
      <c r="AL43"/>
      <c r="AM43"/>
      <c r="AN43"/>
      <c r="AO43"/>
      <c r="AP43"/>
      <c r="AQ43">
        <v>42.949440000000003</v>
      </c>
      <c r="AR43"/>
      <c r="AS43"/>
      <c r="AT43">
        <v>55.884309999999999</v>
      </c>
      <c r="AW43" s="4">
        <f t="shared" si="13"/>
        <v>15.160640000000001</v>
      </c>
      <c r="AX43" s="4">
        <f t="shared" si="14"/>
        <v>55.884309999999999</v>
      </c>
    </row>
    <row r="44" spans="1:50" x14ac:dyDescent="0.25">
      <c r="A44" s="11" t="s">
        <v>4</v>
      </c>
      <c r="B44">
        <v>6.0999999999999999E-2</v>
      </c>
      <c r="C44" s="12"/>
      <c r="D44" s="12"/>
      <c r="E44" s="12"/>
      <c r="F44" s="12"/>
      <c r="G44" s="12"/>
      <c r="H44" s="12"/>
      <c r="I44">
        <v>4.9000000000000002E-2</v>
      </c>
      <c r="J44" s="12"/>
      <c r="K44">
        <v>4.8000000000000001E-2</v>
      </c>
      <c r="L44" s="12"/>
      <c r="M44" s="12"/>
      <c r="N44">
        <v>6.4000000000000001E-2</v>
      </c>
      <c r="O44" s="12"/>
      <c r="P44" s="12"/>
      <c r="Q44" s="13">
        <f t="shared" si="12"/>
        <v>48</v>
      </c>
      <c r="R44" s="13">
        <f t="shared" si="9"/>
        <v>64</v>
      </c>
      <c r="S44">
        <v>274.149</v>
      </c>
      <c r="T44"/>
      <c r="U44"/>
      <c r="V44"/>
      <c r="W44"/>
      <c r="X44"/>
      <c r="Y44">
        <v>52.024999999999999</v>
      </c>
      <c r="Z44"/>
      <c r="AA44">
        <v>48.512</v>
      </c>
      <c r="AB44"/>
      <c r="AC44"/>
      <c r="AD44">
        <v>52.658999999999999</v>
      </c>
      <c r="AE44" s="14"/>
      <c r="AF44" s="12"/>
      <c r="AG44" s="13">
        <f t="shared" si="10"/>
        <v>48512</v>
      </c>
      <c r="AH44" s="13">
        <f t="shared" si="11"/>
        <v>274149</v>
      </c>
      <c r="AI44">
        <v>15.957140000000001</v>
      </c>
      <c r="AJ44"/>
      <c r="AK44"/>
      <c r="AL44"/>
      <c r="AM44"/>
      <c r="AN44"/>
      <c r="AO44">
        <v>18.217169999999999</v>
      </c>
      <c r="AP44"/>
      <c r="AQ44">
        <v>16.266960000000001</v>
      </c>
      <c r="AR44"/>
      <c r="AS44"/>
      <c r="AT44">
        <v>15.795389999999999</v>
      </c>
      <c r="AU44" s="12"/>
      <c r="AV44" s="12"/>
      <c r="AW44" s="15">
        <f t="shared" si="13"/>
        <v>15.795389999999999</v>
      </c>
      <c r="AX44" s="15">
        <f t="shared" si="14"/>
        <v>18.217169999999999</v>
      </c>
    </row>
    <row r="45" spans="1:50" x14ac:dyDescent="0.25">
      <c r="A45" s="5" t="s">
        <v>57</v>
      </c>
      <c r="B45">
        <v>6.3E-2</v>
      </c>
      <c r="I45">
        <v>6.0999999999999999E-2</v>
      </c>
      <c r="K45">
        <v>3.7999999999999999E-2</v>
      </c>
      <c r="N45">
        <v>6.2E-2</v>
      </c>
      <c r="Q45" s="3">
        <f t="shared" si="12"/>
        <v>38</v>
      </c>
      <c r="R45" s="3">
        <f t="shared" si="9"/>
        <v>63</v>
      </c>
      <c r="S45">
        <v>8.5009999999999994</v>
      </c>
      <c r="T45"/>
      <c r="U45"/>
      <c r="V45"/>
      <c r="W45"/>
      <c r="X45"/>
      <c r="Y45">
        <v>7.2110000000000003</v>
      </c>
      <c r="Z45"/>
      <c r="AA45">
        <v>13.429</v>
      </c>
      <c r="AB45"/>
      <c r="AC45"/>
      <c r="AD45">
        <v>10.808999999999999</v>
      </c>
      <c r="AG45" s="3">
        <f t="shared" si="10"/>
        <v>7211</v>
      </c>
      <c r="AH45" s="3">
        <f t="shared" si="11"/>
        <v>13429</v>
      </c>
      <c r="AI45">
        <v>49.650860000000002</v>
      </c>
      <c r="AJ45"/>
      <c r="AK45"/>
      <c r="AL45"/>
      <c r="AM45"/>
      <c r="AN45"/>
      <c r="AO45">
        <v>101.87685</v>
      </c>
      <c r="AP45"/>
      <c r="AQ45">
        <v>127.2132</v>
      </c>
      <c r="AR45"/>
      <c r="AS45"/>
      <c r="AT45">
        <v>204.53106</v>
      </c>
      <c r="AW45" s="4">
        <f t="shared" si="13"/>
        <v>49.650860000000002</v>
      </c>
      <c r="AX45" s="4">
        <f t="shared" si="14"/>
        <v>204.53106</v>
      </c>
    </row>
    <row r="46" spans="1:50" x14ac:dyDescent="0.25">
      <c r="A46" s="5" t="s">
        <v>42</v>
      </c>
      <c r="B46">
        <v>5.5E-2</v>
      </c>
      <c r="I46">
        <v>2.4E-2</v>
      </c>
      <c r="K46">
        <v>1.4E-2</v>
      </c>
      <c r="N46">
        <v>2.7E-2</v>
      </c>
      <c r="Q46" s="3">
        <f t="shared" si="12"/>
        <v>14</v>
      </c>
      <c r="R46" s="3">
        <f t="shared" si="9"/>
        <v>55</v>
      </c>
      <c r="S46">
        <v>0.79100000000000004</v>
      </c>
      <c r="T46"/>
      <c r="U46"/>
      <c r="V46"/>
      <c r="W46"/>
      <c r="X46"/>
      <c r="Y46">
        <v>0.85799999999999998</v>
      </c>
      <c r="Z46"/>
      <c r="AA46">
        <v>0.95599999999999996</v>
      </c>
      <c r="AB46"/>
      <c r="AC46"/>
      <c r="AD46">
        <v>1.236</v>
      </c>
      <c r="AG46" s="3">
        <f t="shared" si="10"/>
        <v>791</v>
      </c>
      <c r="AH46" s="3">
        <f t="shared" si="11"/>
        <v>1236</v>
      </c>
      <c r="AI46">
        <v>0.48261999999999999</v>
      </c>
      <c r="AJ46"/>
      <c r="AK46"/>
      <c r="AL46"/>
      <c r="AM46"/>
      <c r="AN46"/>
      <c r="AO46"/>
      <c r="AP46"/>
      <c r="AQ46">
        <v>2.1869999999999998</v>
      </c>
      <c r="AR46"/>
      <c r="AS46"/>
      <c r="AT46">
        <v>13.487539999999999</v>
      </c>
      <c r="AW46" s="4">
        <f t="shared" si="13"/>
        <v>0.48261999999999999</v>
      </c>
      <c r="AX46" s="4">
        <f t="shared" si="14"/>
        <v>13.487539999999999</v>
      </c>
    </row>
    <row r="47" spans="1:50" x14ac:dyDescent="0.25">
      <c r="A47" s="5" t="s">
        <v>23</v>
      </c>
      <c r="B47">
        <v>2.5999999999999999E-2</v>
      </c>
      <c r="I47">
        <v>4.9000000000000002E-2</v>
      </c>
      <c r="K47">
        <v>3.4000000000000002E-2</v>
      </c>
      <c r="N47">
        <v>0.04</v>
      </c>
      <c r="Q47" s="3">
        <f t="shared" si="12"/>
        <v>34</v>
      </c>
      <c r="R47" s="3">
        <f t="shared" si="9"/>
        <v>49</v>
      </c>
      <c r="S47">
        <v>1.681</v>
      </c>
      <c r="T47"/>
      <c r="U47"/>
      <c r="V47"/>
      <c r="W47"/>
      <c r="X47"/>
      <c r="Y47">
        <v>2.86</v>
      </c>
      <c r="Z47"/>
      <c r="AA47">
        <v>4.9390000000000001</v>
      </c>
      <c r="AB47"/>
      <c r="AC47"/>
      <c r="AD47">
        <v>39.622999999999998</v>
      </c>
      <c r="AG47" s="3">
        <f t="shared" si="10"/>
        <v>1681</v>
      </c>
      <c r="AH47" s="3">
        <f t="shared" si="11"/>
        <v>39623</v>
      </c>
      <c r="AI47">
        <v>3.30518</v>
      </c>
      <c r="AJ47"/>
      <c r="AK47"/>
      <c r="AL47"/>
      <c r="AM47"/>
      <c r="AN47"/>
      <c r="AO47">
        <v>22.251259999999998</v>
      </c>
      <c r="AP47"/>
      <c r="AQ47">
        <v>31.418279999999999</v>
      </c>
      <c r="AR47"/>
      <c r="AS47"/>
      <c r="AT47">
        <v>67.471029999999999</v>
      </c>
      <c r="AW47" s="4">
        <f t="shared" si="13"/>
        <v>3.30518</v>
      </c>
      <c r="AX47" s="4">
        <f t="shared" si="14"/>
        <v>67.471029999999999</v>
      </c>
    </row>
    <row r="48" spans="1:50" x14ac:dyDescent="0.25">
      <c r="A48" s="5" t="s">
        <v>58</v>
      </c>
      <c r="B48">
        <v>3.4000000000000002E-2</v>
      </c>
      <c r="I48">
        <v>4.7E-2</v>
      </c>
      <c r="K48">
        <v>4.3999999999999997E-2</v>
      </c>
      <c r="N48">
        <v>3.9E-2</v>
      </c>
      <c r="Q48" s="3">
        <f t="shared" si="12"/>
        <v>39</v>
      </c>
      <c r="R48" s="3">
        <f t="shared" si="9"/>
        <v>47</v>
      </c>
      <c r="S48">
        <v>0.41499999999999998</v>
      </c>
      <c r="T48"/>
      <c r="U48"/>
      <c r="V48"/>
      <c r="W48"/>
      <c r="X48"/>
      <c r="Y48">
        <v>1.089</v>
      </c>
      <c r="Z48"/>
      <c r="AA48">
        <v>1.28</v>
      </c>
      <c r="AB48"/>
      <c r="AC48"/>
      <c r="AD48">
        <v>1.946</v>
      </c>
      <c r="AG48" s="3">
        <f t="shared" si="10"/>
        <v>415</v>
      </c>
      <c r="AH48" s="3">
        <f t="shared" si="11"/>
        <v>1946</v>
      </c>
      <c r="AI48">
        <v>2.0225200000000001</v>
      </c>
      <c r="AJ48"/>
      <c r="AK48"/>
      <c r="AL48"/>
      <c r="AM48"/>
      <c r="AN48"/>
      <c r="AO48"/>
      <c r="AP48"/>
      <c r="AQ48">
        <v>12.47724</v>
      </c>
      <c r="AR48"/>
      <c r="AS48"/>
      <c r="AT48">
        <v>21.896799999999999</v>
      </c>
      <c r="AW48" s="4">
        <f t="shared" si="13"/>
        <v>2.0225200000000001</v>
      </c>
      <c r="AX48" s="4">
        <f t="shared" si="14"/>
        <v>21.896799999999999</v>
      </c>
    </row>
    <row r="49" spans="1:50" x14ac:dyDescent="0.25">
      <c r="A49" s="11" t="s">
        <v>39</v>
      </c>
      <c r="B49">
        <v>3.1E-2</v>
      </c>
      <c r="C49" s="12"/>
      <c r="D49" s="12"/>
      <c r="E49" s="12"/>
      <c r="F49" s="12"/>
      <c r="G49" s="12"/>
      <c r="H49" s="12"/>
      <c r="I49">
        <v>2.8000000000000001E-2</v>
      </c>
      <c r="J49" s="12"/>
      <c r="K49">
        <v>1.7999999999999999E-2</v>
      </c>
      <c r="L49" s="12"/>
      <c r="M49" s="12"/>
      <c r="N49">
        <v>1.0999999999999999E-2</v>
      </c>
      <c r="O49" s="12"/>
      <c r="P49" s="12"/>
      <c r="Q49" s="13">
        <f t="shared" si="12"/>
        <v>11</v>
      </c>
      <c r="R49" s="13">
        <f t="shared" si="9"/>
        <v>31</v>
      </c>
      <c r="S49">
        <v>0.438</v>
      </c>
      <c r="T49"/>
      <c r="U49"/>
      <c r="V49"/>
      <c r="W49"/>
      <c r="X49"/>
      <c r="Y49">
        <v>0.626</v>
      </c>
      <c r="Z49"/>
      <c r="AA49">
        <v>0.81499999999999995</v>
      </c>
      <c r="AB49"/>
      <c r="AC49"/>
      <c r="AD49">
        <v>0.879</v>
      </c>
      <c r="AE49" s="14"/>
      <c r="AF49" s="12"/>
      <c r="AG49" s="13">
        <f t="shared" si="10"/>
        <v>438</v>
      </c>
      <c r="AH49" s="13">
        <f t="shared" si="11"/>
        <v>879</v>
      </c>
      <c r="AI49"/>
      <c r="AJ49"/>
      <c r="AK49"/>
      <c r="AL49"/>
      <c r="AM49"/>
      <c r="AN49"/>
      <c r="AO49">
        <v>1.5216400000000001</v>
      </c>
      <c r="AP49"/>
      <c r="AQ49">
        <v>2.0682</v>
      </c>
      <c r="AR49"/>
      <c r="AS49"/>
      <c r="AT49"/>
      <c r="AU49" s="12"/>
      <c r="AV49" s="12"/>
      <c r="AW49" s="15">
        <f t="shared" si="13"/>
        <v>1.5216400000000001</v>
      </c>
      <c r="AX49" s="15">
        <f t="shared" si="14"/>
        <v>2.0682</v>
      </c>
    </row>
    <row r="50" spans="1:50" x14ac:dyDescent="0.25">
      <c r="A50" s="5" t="s">
        <v>37</v>
      </c>
      <c r="B50">
        <v>3.1E-2</v>
      </c>
      <c r="I50">
        <v>8.0000000000000002E-3</v>
      </c>
      <c r="K50">
        <v>2.9000000000000001E-2</v>
      </c>
      <c r="N50">
        <v>2.9000000000000001E-2</v>
      </c>
      <c r="Q50" s="3">
        <f t="shared" si="12"/>
        <v>8</v>
      </c>
      <c r="R50" s="3">
        <f t="shared" si="9"/>
        <v>31</v>
      </c>
      <c r="S50">
        <v>0.54600000000000004</v>
      </c>
      <c r="T50"/>
      <c r="U50"/>
      <c r="V50"/>
      <c r="W50"/>
      <c r="X50"/>
      <c r="Y50">
        <v>1.1339999999999999</v>
      </c>
      <c r="Z50"/>
      <c r="AA50">
        <v>9.4760000000000009</v>
      </c>
      <c r="AB50"/>
      <c r="AC50"/>
      <c r="AD50">
        <v>3.5979999999999999</v>
      </c>
      <c r="AG50" s="3">
        <f t="shared" si="10"/>
        <v>546</v>
      </c>
      <c r="AH50" s="3">
        <f t="shared" si="11"/>
        <v>9476</v>
      </c>
      <c r="AI50"/>
      <c r="AJ50"/>
      <c r="AK50"/>
      <c r="AL50"/>
      <c r="AM50"/>
      <c r="AN50"/>
      <c r="AO50">
        <v>6.54</v>
      </c>
      <c r="AP50"/>
      <c r="AQ50">
        <v>17.691479999999999</v>
      </c>
      <c r="AR50"/>
      <c r="AS50"/>
      <c r="AT50">
        <v>29.82227</v>
      </c>
      <c r="AW50" s="4">
        <f t="shared" si="13"/>
        <v>6.54</v>
      </c>
      <c r="AX50" s="4">
        <f t="shared" si="14"/>
        <v>29.82227</v>
      </c>
    </row>
    <row r="51" spans="1:50" x14ac:dyDescent="0.25">
      <c r="A51" s="5" t="s">
        <v>45</v>
      </c>
      <c r="B51">
        <v>2.8000000000000001E-2</v>
      </c>
      <c r="I51">
        <v>2.4E-2</v>
      </c>
      <c r="K51">
        <v>2.5000000000000001E-2</v>
      </c>
      <c r="N51">
        <v>0.02</v>
      </c>
      <c r="Q51" s="3">
        <f t="shared" si="12"/>
        <v>20</v>
      </c>
      <c r="R51" s="3">
        <f t="shared" si="9"/>
        <v>28</v>
      </c>
      <c r="S51">
        <v>8.3000000000000004E-2</v>
      </c>
      <c r="T51"/>
      <c r="U51"/>
      <c r="V51"/>
      <c r="W51"/>
      <c r="X51"/>
      <c r="Y51">
        <v>3.2000000000000001E-2</v>
      </c>
      <c r="Z51"/>
      <c r="AA51">
        <v>5.5E-2</v>
      </c>
      <c r="AB51"/>
      <c r="AC51"/>
      <c r="AD51">
        <v>0.06</v>
      </c>
      <c r="AG51" s="3">
        <f t="shared" si="10"/>
        <v>32</v>
      </c>
      <c r="AH51" s="3">
        <f t="shared" si="11"/>
        <v>83</v>
      </c>
      <c r="AI51">
        <v>1.31806</v>
      </c>
      <c r="AJ51"/>
      <c r="AK51"/>
      <c r="AL51"/>
      <c r="AM51"/>
      <c r="AN51"/>
      <c r="AO51">
        <v>0.98318000000000005</v>
      </c>
      <c r="AP51"/>
      <c r="AQ51">
        <v>2.4569999999999999</v>
      </c>
      <c r="AR51"/>
      <c r="AS51"/>
      <c r="AT51">
        <v>2.20079</v>
      </c>
      <c r="AW51" s="4">
        <f t="shared" si="13"/>
        <v>0.98318000000000005</v>
      </c>
      <c r="AX51" s="4">
        <f t="shared" si="14"/>
        <v>2.4569999999999999</v>
      </c>
    </row>
    <row r="52" spans="1:50" x14ac:dyDescent="0.25">
      <c r="A52" s="5" t="s">
        <v>54</v>
      </c>
      <c r="B52">
        <v>2.3E-2</v>
      </c>
      <c r="I52">
        <v>2.3E-2</v>
      </c>
      <c r="K52">
        <v>2.1000000000000001E-2</v>
      </c>
      <c r="N52">
        <v>0.01</v>
      </c>
      <c r="Q52" s="3">
        <f t="shared" si="12"/>
        <v>10</v>
      </c>
      <c r="R52" s="3">
        <f t="shared" si="9"/>
        <v>23</v>
      </c>
      <c r="S52">
        <v>0.871</v>
      </c>
      <c r="T52"/>
      <c r="U52"/>
      <c r="V52"/>
      <c r="W52"/>
      <c r="X52"/>
      <c r="Y52">
        <v>1.742</v>
      </c>
      <c r="Z52"/>
      <c r="AA52">
        <v>2.1960000000000002</v>
      </c>
      <c r="AB52"/>
      <c r="AC52"/>
      <c r="AD52">
        <v>1.353</v>
      </c>
      <c r="AG52" s="3">
        <f t="shared" si="10"/>
        <v>871</v>
      </c>
      <c r="AH52" s="3">
        <f t="shared" si="11"/>
        <v>2196</v>
      </c>
      <c r="AI52">
        <v>2.4555799999999999</v>
      </c>
      <c r="AJ52"/>
      <c r="AK52"/>
      <c r="AL52"/>
      <c r="AM52"/>
      <c r="AN52"/>
      <c r="AO52">
        <v>6.0178900000000004</v>
      </c>
      <c r="AP52"/>
      <c r="AQ52">
        <v>12.009600000000001</v>
      </c>
      <c r="AR52"/>
      <c r="AS52"/>
      <c r="AT52">
        <v>14.476330000000001</v>
      </c>
      <c r="AW52" s="4">
        <f t="shared" si="13"/>
        <v>2.4555799999999999</v>
      </c>
      <c r="AX52" s="4">
        <f t="shared" si="14"/>
        <v>14.476330000000001</v>
      </c>
    </row>
    <row r="53" spans="1:50" x14ac:dyDescent="0.25">
      <c r="A53" s="5" t="s">
        <v>3</v>
      </c>
      <c r="B53">
        <v>1.6E-2</v>
      </c>
      <c r="I53">
        <v>1.7000000000000001E-2</v>
      </c>
      <c r="K53">
        <v>8.0000000000000002E-3</v>
      </c>
      <c r="N53">
        <v>8.0000000000000002E-3</v>
      </c>
      <c r="Q53" s="3">
        <f t="shared" si="12"/>
        <v>8</v>
      </c>
      <c r="R53" s="3">
        <f t="shared" si="9"/>
        <v>17</v>
      </c>
      <c r="S53">
        <v>0.17899999999999999</v>
      </c>
      <c r="T53"/>
      <c r="U53"/>
      <c r="V53"/>
      <c r="W53"/>
      <c r="X53"/>
      <c r="Y53">
        <v>0.152</v>
      </c>
      <c r="Z53"/>
      <c r="AA53"/>
      <c r="AB53"/>
      <c r="AC53"/>
      <c r="AD53"/>
      <c r="AG53" s="3">
        <f t="shared" si="10"/>
        <v>152</v>
      </c>
      <c r="AH53" s="3">
        <f t="shared" si="11"/>
        <v>179</v>
      </c>
      <c r="AI53">
        <v>0.55696000000000001</v>
      </c>
      <c r="AJ53"/>
      <c r="AK53"/>
      <c r="AL53"/>
      <c r="AM53"/>
      <c r="AN53"/>
      <c r="AO53">
        <v>1.01261</v>
      </c>
      <c r="AP53"/>
      <c r="AQ53"/>
      <c r="AR53"/>
      <c r="AS53"/>
      <c r="AT53"/>
      <c r="AW53" s="4">
        <f t="shared" si="13"/>
        <v>0.55696000000000001</v>
      </c>
      <c r="AX53" s="4">
        <f t="shared" si="14"/>
        <v>1.01261</v>
      </c>
    </row>
    <row r="54" spans="1:50" x14ac:dyDescent="0.25">
      <c r="A54" s="6" t="s">
        <v>44</v>
      </c>
      <c r="B54">
        <v>8.0000000000000002E-3</v>
      </c>
      <c r="C54" s="7"/>
      <c r="D54" s="7"/>
      <c r="E54" s="7"/>
      <c r="F54" s="7"/>
      <c r="G54" s="7"/>
      <c r="H54" s="7"/>
      <c r="I54">
        <v>0.01</v>
      </c>
      <c r="J54" s="7"/>
      <c r="K54">
        <v>2E-3</v>
      </c>
      <c r="L54" s="7"/>
      <c r="M54" s="7"/>
      <c r="N54">
        <v>1.2E-2</v>
      </c>
      <c r="O54" s="7"/>
      <c r="P54" s="7"/>
      <c r="Q54" s="16">
        <f t="shared" si="12"/>
        <v>2</v>
      </c>
      <c r="R54" s="16">
        <f t="shared" si="9"/>
        <v>12</v>
      </c>
      <c r="S54">
        <v>0.105</v>
      </c>
      <c r="T54"/>
      <c r="U54"/>
      <c r="V54"/>
      <c r="W54"/>
      <c r="X54"/>
      <c r="Y54">
        <v>0.104</v>
      </c>
      <c r="Z54"/>
      <c r="AA54"/>
      <c r="AB54"/>
      <c r="AC54"/>
      <c r="AD54">
        <v>0.215</v>
      </c>
      <c r="AE54" s="8"/>
      <c r="AF54" s="7"/>
      <c r="AG54" s="16">
        <f t="shared" si="10"/>
        <v>104</v>
      </c>
      <c r="AH54" s="16">
        <f t="shared" si="11"/>
        <v>215</v>
      </c>
      <c r="AI54"/>
      <c r="AJ54"/>
      <c r="AK54"/>
      <c r="AL54"/>
      <c r="AM54"/>
      <c r="AN54"/>
      <c r="AO54">
        <v>0.27577000000000002</v>
      </c>
      <c r="AP54"/>
      <c r="AQ54"/>
      <c r="AR54"/>
      <c r="AS54"/>
      <c r="AT54">
        <v>13.69964</v>
      </c>
      <c r="AU54" s="7"/>
      <c r="AV54" s="7"/>
      <c r="AW54" s="17">
        <f t="shared" si="13"/>
        <v>0.27577000000000002</v>
      </c>
      <c r="AX54" s="17">
        <f t="shared" si="14"/>
        <v>13.69964</v>
      </c>
    </row>
  </sheetData>
  <sortState xmlns:xlrd2="http://schemas.microsoft.com/office/spreadsheetml/2017/richdata2" ref="A5:AX54">
    <sortCondition descending="1" ref="R5:R54"/>
  </sortState>
  <mergeCells count="3">
    <mergeCell ref="P2:R2"/>
    <mergeCell ref="AF2:AH2"/>
    <mergeCell ref="AV2:AX2"/>
  </mergeCells>
  <pageMargins left="0.7" right="0.7" top="0.75" bottom="0.75" header="0.3" footer="0.3"/>
  <pageSetup scale="68" fitToHeight="0" orientation="portrait" horizontalDpi="1200" verticalDpi="1200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high="1" low="1" displayHidden="1" minAxisType="group" xr2:uid="{A336323A-FCF6-4865-82C6-0CE23DD417E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 tint="-0.499984740745262"/>
          <x14:colorLow rgb="FFC00000"/>
          <x14:sparklines>
            <x14:sparkline>
              <xm:f>all_sparklines!AI5:AT5</xm:f>
              <xm:sqref>AV5</xm:sqref>
            </x14:sparkline>
            <x14:sparkline>
              <xm:f>all_sparklines!AI6:AT6</xm:f>
              <xm:sqref>AV6</xm:sqref>
            </x14:sparkline>
            <x14:sparkline>
              <xm:f>all_sparklines!AI7:AT7</xm:f>
              <xm:sqref>AV7</xm:sqref>
            </x14:sparkline>
            <x14:sparkline>
              <xm:f>all_sparklines!AI8:AT8</xm:f>
              <xm:sqref>AV8</xm:sqref>
            </x14:sparkline>
            <x14:sparkline>
              <xm:f>all_sparklines!AI9:AT9</xm:f>
              <xm:sqref>AV9</xm:sqref>
            </x14:sparkline>
            <x14:sparkline>
              <xm:f>all_sparklines!AI10:AT10</xm:f>
              <xm:sqref>AV10</xm:sqref>
            </x14:sparkline>
            <x14:sparkline>
              <xm:f>all_sparklines!AI11:AT11</xm:f>
              <xm:sqref>AV11</xm:sqref>
            </x14:sparkline>
            <x14:sparkline>
              <xm:f>all_sparklines!AI12:AT12</xm:f>
              <xm:sqref>AV12</xm:sqref>
            </x14:sparkline>
            <x14:sparkline>
              <xm:f>all_sparklines!AI13:AT13</xm:f>
              <xm:sqref>AV13</xm:sqref>
            </x14:sparkline>
            <x14:sparkline>
              <xm:f>all_sparklines!AI14:AT14</xm:f>
              <xm:sqref>AV14</xm:sqref>
            </x14:sparkline>
            <x14:sparkline>
              <xm:f>all_sparklines!AI15:AT15</xm:f>
              <xm:sqref>AV15</xm:sqref>
            </x14:sparkline>
            <x14:sparkline>
              <xm:f>all_sparklines!AI16:AT16</xm:f>
              <xm:sqref>AV16</xm:sqref>
            </x14:sparkline>
            <x14:sparkline>
              <xm:f>all_sparklines!AI17:AT17</xm:f>
              <xm:sqref>AV17</xm:sqref>
            </x14:sparkline>
            <x14:sparkline>
              <xm:f>all_sparklines!AI18:AT18</xm:f>
              <xm:sqref>AV18</xm:sqref>
            </x14:sparkline>
            <x14:sparkline>
              <xm:f>all_sparklines!AI19:AT19</xm:f>
              <xm:sqref>AV19</xm:sqref>
            </x14:sparkline>
            <x14:sparkline>
              <xm:f>all_sparklines!AI20:AT20</xm:f>
              <xm:sqref>AV20</xm:sqref>
            </x14:sparkline>
            <x14:sparkline>
              <xm:f>all_sparklines!AI21:AT21</xm:f>
              <xm:sqref>AV21</xm:sqref>
            </x14:sparkline>
            <x14:sparkline>
              <xm:f>all_sparklines!AI22:AT22</xm:f>
              <xm:sqref>AV22</xm:sqref>
            </x14:sparkline>
            <x14:sparkline>
              <xm:f>all_sparklines!AI23:AT23</xm:f>
              <xm:sqref>AV23</xm:sqref>
            </x14:sparkline>
            <x14:sparkline>
              <xm:f>all_sparklines!AI24:AT24</xm:f>
              <xm:sqref>AV24</xm:sqref>
            </x14:sparkline>
            <x14:sparkline>
              <xm:f>all_sparklines!AI25:AT25</xm:f>
              <xm:sqref>AV25</xm:sqref>
            </x14:sparkline>
            <x14:sparkline>
              <xm:f>all_sparklines!AI26:AT26</xm:f>
              <xm:sqref>AV26</xm:sqref>
            </x14:sparkline>
            <x14:sparkline>
              <xm:f>all_sparklines!AI27:AT27</xm:f>
              <xm:sqref>AV27</xm:sqref>
            </x14:sparkline>
            <x14:sparkline>
              <xm:f>all_sparklines!AI28:AT28</xm:f>
              <xm:sqref>AV28</xm:sqref>
            </x14:sparkline>
            <x14:sparkline>
              <xm:f>all_sparklines!AI29:AT29</xm:f>
              <xm:sqref>AV29</xm:sqref>
            </x14:sparkline>
            <x14:sparkline>
              <xm:f>all_sparklines!AI30:AT30</xm:f>
              <xm:sqref>AV30</xm:sqref>
            </x14:sparkline>
            <x14:sparkline>
              <xm:f>all_sparklines!AI31:AT31</xm:f>
              <xm:sqref>AV31</xm:sqref>
            </x14:sparkline>
            <x14:sparkline>
              <xm:f>all_sparklines!AI32:AT32</xm:f>
              <xm:sqref>AV32</xm:sqref>
            </x14:sparkline>
            <x14:sparkline>
              <xm:f>all_sparklines!AI33:AT33</xm:f>
              <xm:sqref>AV33</xm:sqref>
            </x14:sparkline>
            <x14:sparkline>
              <xm:f>all_sparklines!AI34:AT34</xm:f>
              <xm:sqref>AV34</xm:sqref>
            </x14:sparkline>
            <x14:sparkline>
              <xm:f>all_sparklines!AI35:AT35</xm:f>
              <xm:sqref>AV35</xm:sqref>
            </x14:sparkline>
            <x14:sparkline>
              <xm:f>all_sparklines!AI36:AT36</xm:f>
              <xm:sqref>AV36</xm:sqref>
            </x14:sparkline>
            <x14:sparkline>
              <xm:f>all_sparklines!AI37:AT37</xm:f>
              <xm:sqref>AV37</xm:sqref>
            </x14:sparkline>
            <x14:sparkline>
              <xm:f>all_sparklines!AI38:AT38</xm:f>
              <xm:sqref>AV38</xm:sqref>
            </x14:sparkline>
            <x14:sparkline>
              <xm:f>all_sparklines!AI39:AT39</xm:f>
              <xm:sqref>AV39</xm:sqref>
            </x14:sparkline>
            <x14:sparkline>
              <xm:f>all_sparklines!AI40:AT40</xm:f>
              <xm:sqref>AV40</xm:sqref>
            </x14:sparkline>
            <x14:sparkline>
              <xm:f>all_sparklines!AI41:AT41</xm:f>
              <xm:sqref>AV41</xm:sqref>
            </x14:sparkline>
            <x14:sparkline>
              <xm:f>all_sparklines!AI42:AT42</xm:f>
              <xm:sqref>AV42</xm:sqref>
            </x14:sparkline>
            <x14:sparkline>
              <xm:f>all_sparklines!AI43:AT43</xm:f>
              <xm:sqref>AV43</xm:sqref>
            </x14:sparkline>
            <x14:sparkline>
              <xm:f>all_sparklines!AI44:AT44</xm:f>
              <xm:sqref>AV44</xm:sqref>
            </x14:sparkline>
            <x14:sparkline>
              <xm:f>all_sparklines!AI45:AT45</xm:f>
              <xm:sqref>AV45</xm:sqref>
            </x14:sparkline>
            <x14:sparkline>
              <xm:f>all_sparklines!AI46:AT46</xm:f>
              <xm:sqref>AV46</xm:sqref>
            </x14:sparkline>
            <x14:sparkline>
              <xm:f>all_sparklines!AI47:AT47</xm:f>
              <xm:sqref>AV47</xm:sqref>
            </x14:sparkline>
            <x14:sparkline>
              <xm:f>all_sparklines!AI48:AT48</xm:f>
              <xm:sqref>AV48</xm:sqref>
            </x14:sparkline>
            <x14:sparkline>
              <xm:f>all_sparklines!AI49:AT49</xm:f>
              <xm:sqref>AV49</xm:sqref>
            </x14:sparkline>
            <x14:sparkline>
              <xm:f>all_sparklines!AI50:AT50</xm:f>
              <xm:sqref>AV50</xm:sqref>
            </x14:sparkline>
            <x14:sparkline>
              <xm:f>all_sparklines!AI51:AT51</xm:f>
              <xm:sqref>AV51</xm:sqref>
            </x14:sparkline>
            <x14:sparkline>
              <xm:f>all_sparklines!AI52:AT52</xm:f>
              <xm:sqref>AV52</xm:sqref>
            </x14:sparkline>
            <x14:sparkline>
              <xm:f>all_sparklines!AI53:AT53</xm:f>
              <xm:sqref>AV53</xm:sqref>
            </x14:sparkline>
            <x14:sparkline>
              <xm:f>all_sparklines!AI54:AT54</xm:f>
              <xm:sqref>AV54</xm:sqref>
            </x14:sparkline>
          </x14:sparklines>
        </x14:sparklineGroup>
        <x14:sparklineGroup displayEmptyCellsAs="span" high="1" low="1" displayHidden="1" minAxisType="group" xr2:uid="{D4CBD035-6366-4643-AE79-83E460EEAE5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 tint="-0.499984740745262"/>
          <x14:colorLow rgb="FFC00000"/>
          <x14:sparklines>
            <x14:sparkline>
              <xm:f>all_sparklines!S5:AD5</xm:f>
              <xm:sqref>AF5</xm:sqref>
            </x14:sparkline>
            <x14:sparkline>
              <xm:f>all_sparklines!S6:AD6</xm:f>
              <xm:sqref>AF6</xm:sqref>
            </x14:sparkline>
            <x14:sparkline>
              <xm:f>all_sparklines!S7:AD7</xm:f>
              <xm:sqref>AF7</xm:sqref>
            </x14:sparkline>
            <x14:sparkline>
              <xm:f>all_sparklines!S8:AD8</xm:f>
              <xm:sqref>AF8</xm:sqref>
            </x14:sparkline>
            <x14:sparkline>
              <xm:f>all_sparklines!S9:AD9</xm:f>
              <xm:sqref>AF9</xm:sqref>
            </x14:sparkline>
            <x14:sparkline>
              <xm:f>all_sparklines!S10:AD10</xm:f>
              <xm:sqref>AF10</xm:sqref>
            </x14:sparkline>
            <x14:sparkline>
              <xm:f>all_sparklines!S11:AD11</xm:f>
              <xm:sqref>AF11</xm:sqref>
            </x14:sparkline>
            <x14:sparkline>
              <xm:f>all_sparklines!S12:AD12</xm:f>
              <xm:sqref>AF12</xm:sqref>
            </x14:sparkline>
            <x14:sparkline>
              <xm:f>all_sparklines!S13:AD13</xm:f>
              <xm:sqref>AF13</xm:sqref>
            </x14:sparkline>
            <x14:sparkline>
              <xm:f>all_sparklines!S14:AD14</xm:f>
              <xm:sqref>AF14</xm:sqref>
            </x14:sparkline>
            <x14:sparkline>
              <xm:f>all_sparklines!S15:AD15</xm:f>
              <xm:sqref>AF15</xm:sqref>
            </x14:sparkline>
            <x14:sparkline>
              <xm:f>all_sparklines!S16:AD16</xm:f>
              <xm:sqref>AF16</xm:sqref>
            </x14:sparkline>
            <x14:sparkline>
              <xm:f>all_sparklines!S17:AD17</xm:f>
              <xm:sqref>AF17</xm:sqref>
            </x14:sparkline>
            <x14:sparkline>
              <xm:f>all_sparklines!S18:AD18</xm:f>
              <xm:sqref>AF18</xm:sqref>
            </x14:sparkline>
            <x14:sparkline>
              <xm:f>all_sparklines!S19:AD19</xm:f>
              <xm:sqref>AF19</xm:sqref>
            </x14:sparkline>
            <x14:sparkline>
              <xm:f>all_sparklines!S20:AD20</xm:f>
              <xm:sqref>AF20</xm:sqref>
            </x14:sparkline>
            <x14:sparkline>
              <xm:f>all_sparklines!S21:AD21</xm:f>
              <xm:sqref>AF21</xm:sqref>
            </x14:sparkline>
            <x14:sparkline>
              <xm:f>all_sparklines!S22:AD22</xm:f>
              <xm:sqref>AF22</xm:sqref>
            </x14:sparkline>
            <x14:sparkline>
              <xm:f>all_sparklines!S23:AD23</xm:f>
              <xm:sqref>AF23</xm:sqref>
            </x14:sparkline>
            <x14:sparkline>
              <xm:f>all_sparklines!S24:AD24</xm:f>
              <xm:sqref>AF24</xm:sqref>
            </x14:sparkline>
            <x14:sparkline>
              <xm:f>all_sparklines!S25:AD25</xm:f>
              <xm:sqref>AF25</xm:sqref>
            </x14:sparkline>
            <x14:sparkline>
              <xm:f>all_sparklines!S26:AD26</xm:f>
              <xm:sqref>AF26</xm:sqref>
            </x14:sparkline>
            <x14:sparkline>
              <xm:f>all_sparklines!S27:AD27</xm:f>
              <xm:sqref>AF27</xm:sqref>
            </x14:sparkline>
            <x14:sparkline>
              <xm:f>all_sparklines!S28:AD28</xm:f>
              <xm:sqref>AF28</xm:sqref>
            </x14:sparkline>
            <x14:sparkline>
              <xm:f>all_sparklines!S29:AD29</xm:f>
              <xm:sqref>AF29</xm:sqref>
            </x14:sparkline>
            <x14:sparkline>
              <xm:f>all_sparklines!S30:AD30</xm:f>
              <xm:sqref>AF30</xm:sqref>
            </x14:sparkline>
            <x14:sparkline>
              <xm:f>all_sparklines!S31:AD31</xm:f>
              <xm:sqref>AF31</xm:sqref>
            </x14:sparkline>
            <x14:sparkline>
              <xm:f>all_sparklines!S32:AD32</xm:f>
              <xm:sqref>AF32</xm:sqref>
            </x14:sparkline>
            <x14:sparkline>
              <xm:f>all_sparklines!S33:AD33</xm:f>
              <xm:sqref>AF33</xm:sqref>
            </x14:sparkline>
            <x14:sparkline>
              <xm:f>all_sparklines!S34:AD34</xm:f>
              <xm:sqref>AF34</xm:sqref>
            </x14:sparkline>
            <x14:sparkline>
              <xm:f>all_sparklines!S35:AD35</xm:f>
              <xm:sqref>AF35</xm:sqref>
            </x14:sparkline>
            <x14:sparkline>
              <xm:f>all_sparklines!S36:AD36</xm:f>
              <xm:sqref>AF36</xm:sqref>
            </x14:sparkline>
            <x14:sparkline>
              <xm:f>all_sparklines!S37:AD37</xm:f>
              <xm:sqref>AF37</xm:sqref>
            </x14:sparkline>
            <x14:sparkline>
              <xm:f>all_sparklines!S38:AD38</xm:f>
              <xm:sqref>AF38</xm:sqref>
            </x14:sparkline>
            <x14:sparkline>
              <xm:f>all_sparklines!S39:AD39</xm:f>
              <xm:sqref>AF39</xm:sqref>
            </x14:sparkline>
            <x14:sparkline>
              <xm:f>all_sparklines!S40:AD40</xm:f>
              <xm:sqref>AF40</xm:sqref>
            </x14:sparkline>
            <x14:sparkline>
              <xm:f>all_sparklines!S41:AD41</xm:f>
              <xm:sqref>AF41</xm:sqref>
            </x14:sparkline>
            <x14:sparkline>
              <xm:f>all_sparklines!S42:AD42</xm:f>
              <xm:sqref>AF42</xm:sqref>
            </x14:sparkline>
            <x14:sparkline>
              <xm:f>all_sparklines!S43:AD43</xm:f>
              <xm:sqref>AF43</xm:sqref>
            </x14:sparkline>
            <x14:sparkline>
              <xm:f>all_sparklines!S44:AD44</xm:f>
              <xm:sqref>AF44</xm:sqref>
            </x14:sparkline>
            <x14:sparkline>
              <xm:f>all_sparklines!S45:AD45</xm:f>
              <xm:sqref>AF45</xm:sqref>
            </x14:sparkline>
            <x14:sparkline>
              <xm:f>all_sparklines!S46:AD46</xm:f>
              <xm:sqref>AF46</xm:sqref>
            </x14:sparkline>
            <x14:sparkline>
              <xm:f>all_sparklines!S47:AD47</xm:f>
              <xm:sqref>AF47</xm:sqref>
            </x14:sparkline>
            <x14:sparkline>
              <xm:f>all_sparklines!S48:AD48</xm:f>
              <xm:sqref>AF48</xm:sqref>
            </x14:sparkline>
            <x14:sparkline>
              <xm:f>all_sparklines!S49:AD49</xm:f>
              <xm:sqref>AF49</xm:sqref>
            </x14:sparkline>
            <x14:sparkline>
              <xm:f>all_sparklines!S50:AD50</xm:f>
              <xm:sqref>AF50</xm:sqref>
            </x14:sparkline>
            <x14:sparkline>
              <xm:f>all_sparklines!S51:AD51</xm:f>
              <xm:sqref>AF51</xm:sqref>
            </x14:sparkline>
            <x14:sparkline>
              <xm:f>all_sparklines!S52:AD52</xm:f>
              <xm:sqref>AF52</xm:sqref>
            </x14:sparkline>
            <x14:sparkline>
              <xm:f>all_sparklines!S53:AD53</xm:f>
              <xm:sqref>AF53</xm:sqref>
            </x14:sparkline>
            <x14:sparkline>
              <xm:f>all_sparklines!S54:AD54</xm:f>
              <xm:sqref>AF54</xm:sqref>
            </x14:sparkline>
          </x14:sparklines>
        </x14:sparklineGroup>
        <x14:sparklineGroup displayEmptyCellsAs="span" high="1" low="1" displayHidden="1" minAxisType="group" xr2:uid="{15BAD788-5AA3-4E69-B574-11EFC65880D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 tint="-0.499984740745262"/>
          <x14:colorLow rgb="FFC00000"/>
          <x14:sparklines>
            <x14:sparkline>
              <xm:f>all_sparklines!B4:N4</xm:f>
              <xm:sqref>P4</xm:sqref>
            </x14:sparkline>
          </x14:sparklines>
        </x14:sparklineGroup>
        <x14:sparklineGroup displayEmptyCellsAs="span" high="1" low="1" displayHidden="1" minAxisType="group" xr2:uid="{C0001913-F8F4-4839-8004-AA78FFFF815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 tint="-0.499984740745262"/>
          <x14:colorLow rgb="FFC00000"/>
          <x14:sparklines>
            <x14:sparkline>
              <xm:f>all_sparklines!S4:AD4</xm:f>
              <xm:sqref>AF4</xm:sqref>
            </x14:sparkline>
          </x14:sparklines>
        </x14:sparklineGroup>
        <x14:sparklineGroup displayEmptyCellsAs="span" high="1" low="1" displayHidden="1" minAxisType="group" xr2:uid="{E673971A-D794-4C59-87E7-0E6EC2F4702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 tint="-0.499984740745262"/>
          <x14:colorLow rgb="FFC00000"/>
          <x14:sparklines>
            <x14:sparkline>
              <xm:f>all_sparklines!B5:N5</xm:f>
              <xm:sqref>P5</xm:sqref>
            </x14:sparkline>
            <x14:sparkline>
              <xm:f>all_sparklines!B6:N6</xm:f>
              <xm:sqref>P6</xm:sqref>
            </x14:sparkline>
            <x14:sparkline>
              <xm:f>all_sparklines!B7:N7</xm:f>
              <xm:sqref>P7</xm:sqref>
            </x14:sparkline>
            <x14:sparkline>
              <xm:f>all_sparklines!B8:N8</xm:f>
              <xm:sqref>P8</xm:sqref>
            </x14:sparkline>
            <x14:sparkline>
              <xm:f>all_sparklines!B9:N9</xm:f>
              <xm:sqref>P9</xm:sqref>
            </x14:sparkline>
            <x14:sparkline>
              <xm:f>all_sparklines!B10:N10</xm:f>
              <xm:sqref>P10</xm:sqref>
            </x14:sparkline>
            <x14:sparkline>
              <xm:f>all_sparklines!B11:N11</xm:f>
              <xm:sqref>P11</xm:sqref>
            </x14:sparkline>
            <x14:sparkline>
              <xm:f>all_sparklines!B12:N12</xm:f>
              <xm:sqref>P12</xm:sqref>
            </x14:sparkline>
            <x14:sparkline>
              <xm:f>all_sparklines!B13:N13</xm:f>
              <xm:sqref>P13</xm:sqref>
            </x14:sparkline>
            <x14:sparkline>
              <xm:f>all_sparklines!B14:N14</xm:f>
              <xm:sqref>P14</xm:sqref>
            </x14:sparkline>
            <x14:sparkline>
              <xm:f>all_sparklines!B15:N15</xm:f>
              <xm:sqref>P15</xm:sqref>
            </x14:sparkline>
            <x14:sparkline>
              <xm:f>all_sparklines!B16:N16</xm:f>
              <xm:sqref>P16</xm:sqref>
            </x14:sparkline>
            <x14:sparkline>
              <xm:f>all_sparklines!B17:N17</xm:f>
              <xm:sqref>P17</xm:sqref>
            </x14:sparkline>
            <x14:sparkline>
              <xm:f>all_sparklines!B18:N18</xm:f>
              <xm:sqref>P18</xm:sqref>
            </x14:sparkline>
            <x14:sparkline>
              <xm:f>all_sparklines!B19:N19</xm:f>
              <xm:sqref>P19</xm:sqref>
            </x14:sparkline>
            <x14:sparkline>
              <xm:f>all_sparklines!B20:N20</xm:f>
              <xm:sqref>P20</xm:sqref>
            </x14:sparkline>
            <x14:sparkline>
              <xm:f>all_sparklines!B21:N21</xm:f>
              <xm:sqref>P21</xm:sqref>
            </x14:sparkline>
            <x14:sparkline>
              <xm:f>all_sparklines!B22:N22</xm:f>
              <xm:sqref>P22</xm:sqref>
            </x14:sparkline>
            <x14:sparkline>
              <xm:f>all_sparklines!B23:N23</xm:f>
              <xm:sqref>P23</xm:sqref>
            </x14:sparkline>
            <x14:sparkline>
              <xm:f>all_sparklines!B24:N24</xm:f>
              <xm:sqref>P24</xm:sqref>
            </x14:sparkline>
            <x14:sparkline>
              <xm:f>all_sparklines!B25:N25</xm:f>
              <xm:sqref>P25</xm:sqref>
            </x14:sparkline>
            <x14:sparkline>
              <xm:f>all_sparklines!B26:N26</xm:f>
              <xm:sqref>P26</xm:sqref>
            </x14:sparkline>
            <x14:sparkline>
              <xm:f>all_sparklines!B27:N27</xm:f>
              <xm:sqref>P27</xm:sqref>
            </x14:sparkline>
            <x14:sparkline>
              <xm:f>all_sparklines!B28:N28</xm:f>
              <xm:sqref>P28</xm:sqref>
            </x14:sparkline>
            <x14:sparkline>
              <xm:f>all_sparklines!B29:N29</xm:f>
              <xm:sqref>P29</xm:sqref>
            </x14:sparkline>
            <x14:sparkline>
              <xm:f>all_sparklines!B30:N30</xm:f>
              <xm:sqref>P30</xm:sqref>
            </x14:sparkline>
            <x14:sparkline>
              <xm:f>all_sparklines!B31:N31</xm:f>
              <xm:sqref>P31</xm:sqref>
            </x14:sparkline>
            <x14:sparkline>
              <xm:f>all_sparklines!B32:N32</xm:f>
              <xm:sqref>P32</xm:sqref>
            </x14:sparkline>
            <x14:sparkline>
              <xm:f>all_sparklines!B33:N33</xm:f>
              <xm:sqref>P33</xm:sqref>
            </x14:sparkline>
            <x14:sparkline>
              <xm:f>all_sparklines!B34:N34</xm:f>
              <xm:sqref>P34</xm:sqref>
            </x14:sparkline>
            <x14:sparkline>
              <xm:f>all_sparklines!B35:N35</xm:f>
              <xm:sqref>P35</xm:sqref>
            </x14:sparkline>
            <x14:sparkline>
              <xm:f>all_sparklines!B36:N36</xm:f>
              <xm:sqref>P36</xm:sqref>
            </x14:sparkline>
            <x14:sparkline>
              <xm:f>all_sparklines!B37:N37</xm:f>
              <xm:sqref>P37</xm:sqref>
            </x14:sparkline>
            <x14:sparkline>
              <xm:f>all_sparklines!B38:N38</xm:f>
              <xm:sqref>P38</xm:sqref>
            </x14:sparkline>
            <x14:sparkline>
              <xm:f>all_sparklines!B39:N39</xm:f>
              <xm:sqref>P39</xm:sqref>
            </x14:sparkline>
            <x14:sparkline>
              <xm:f>all_sparklines!B40:N40</xm:f>
              <xm:sqref>P40</xm:sqref>
            </x14:sparkline>
            <x14:sparkline>
              <xm:f>all_sparklines!B41:N41</xm:f>
              <xm:sqref>P41</xm:sqref>
            </x14:sparkline>
            <x14:sparkline>
              <xm:f>all_sparklines!B42:N42</xm:f>
              <xm:sqref>P42</xm:sqref>
            </x14:sparkline>
            <x14:sparkline>
              <xm:f>all_sparklines!B43:N43</xm:f>
              <xm:sqref>P43</xm:sqref>
            </x14:sparkline>
            <x14:sparkline>
              <xm:f>all_sparklines!B44:N44</xm:f>
              <xm:sqref>P44</xm:sqref>
            </x14:sparkline>
            <x14:sparkline>
              <xm:f>all_sparklines!B45:N45</xm:f>
              <xm:sqref>P45</xm:sqref>
            </x14:sparkline>
            <x14:sparkline>
              <xm:f>all_sparklines!B46:N46</xm:f>
              <xm:sqref>P46</xm:sqref>
            </x14:sparkline>
            <x14:sparkline>
              <xm:f>all_sparklines!B47:N47</xm:f>
              <xm:sqref>P47</xm:sqref>
            </x14:sparkline>
            <x14:sparkline>
              <xm:f>all_sparklines!B48:N48</xm:f>
              <xm:sqref>P48</xm:sqref>
            </x14:sparkline>
            <x14:sparkline>
              <xm:f>all_sparklines!B49:N49</xm:f>
              <xm:sqref>P49</xm:sqref>
            </x14:sparkline>
            <x14:sparkline>
              <xm:f>all_sparklines!B50:N50</xm:f>
              <xm:sqref>P50</xm:sqref>
            </x14:sparkline>
            <x14:sparkline>
              <xm:f>all_sparklines!B51:N51</xm:f>
              <xm:sqref>P51</xm:sqref>
            </x14:sparkline>
            <x14:sparkline>
              <xm:f>all_sparklines!B52:N52</xm:f>
              <xm:sqref>P52</xm:sqref>
            </x14:sparkline>
            <x14:sparkline>
              <xm:f>all_sparklines!B53:N53</xm:f>
              <xm:sqref>P53</xm:sqref>
            </x14:sparkline>
            <x14:sparkline>
              <xm:f>all_sparklines!B54:N54</xm:f>
              <xm:sqref>P54</xm:sqref>
            </x14:sparkline>
          </x14:sparklines>
        </x14:sparklineGroup>
        <x14:sparklineGroup displayEmptyCellsAs="span" high="1" low="1" displayHidden="1" minAxisType="group" xr2:uid="{66BB86FA-9C0B-449A-A864-41365A482D3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 tint="-0.499984740745262"/>
          <x14:colorLow rgb="FFC00000"/>
          <x14:sparklines>
            <x14:sparkline>
              <xm:f>all_sparklines!AI4:AT4</xm:f>
              <xm:sqref>AV4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F6C37-DC6A-4F3C-9A26-771CCD781241}">
  <sheetPr>
    <pageSetUpPr fitToPage="1"/>
  </sheetPr>
  <dimension ref="A2:AZ54"/>
  <sheetViews>
    <sheetView showGridLines="0" tabSelected="1" zoomScale="90" zoomScaleNormal="90" workbookViewId="0">
      <selection activeCell="R4" sqref="R4"/>
    </sheetView>
  </sheetViews>
  <sheetFormatPr defaultRowHeight="15" x14ac:dyDescent="0.25"/>
  <cols>
    <col min="1" max="1" width="15.7109375" style="5" bestFit="1" customWidth="1"/>
    <col min="2" max="2" width="19.42578125" style="1" hidden="1" customWidth="1"/>
    <col min="3" max="5" width="9.140625" style="1" hidden="1" customWidth="1"/>
    <col min="6" max="7" width="19.42578125" style="1" hidden="1" customWidth="1"/>
    <col min="8" max="9" width="5.28515625" style="1" hidden="1" customWidth="1"/>
    <col min="10" max="13" width="19.42578125" style="1" hidden="1" customWidth="1"/>
    <col min="14" max="14" width="6.42578125" style="1" customWidth="1"/>
    <col min="15" max="15" width="9.140625" style="1"/>
    <col min="16" max="17" width="10.7109375" style="3" customWidth="1"/>
    <col min="18" max="18" width="10.42578125" style="34" bestFit="1" customWidth="1"/>
    <col min="19" max="30" width="14.42578125" style="2" hidden="1" customWidth="1"/>
    <col min="31" max="31" width="9.140625" style="2"/>
    <col min="32" max="32" width="9.140625" style="1"/>
    <col min="33" max="34" width="10.7109375" style="3" customWidth="1"/>
    <col min="35" max="35" width="10.42578125" style="39" bestFit="1" customWidth="1"/>
    <col min="36" max="47" width="9.140625" style="1" hidden="1" customWidth="1"/>
    <col min="48" max="49" width="9.140625" style="1"/>
    <col min="50" max="51" width="10.7109375" style="4" customWidth="1"/>
    <col min="52" max="52" width="10.42578125" style="39" bestFit="1" customWidth="1"/>
    <col min="53" max="16384" width="9.140625" style="1"/>
  </cols>
  <sheetData>
    <row r="2" spans="1:52" x14ac:dyDescent="0.25">
      <c r="O2" s="26" t="s">
        <v>49</v>
      </c>
      <c r="P2" s="26"/>
      <c r="Q2" s="26"/>
      <c r="R2" s="26"/>
      <c r="AF2" s="27" t="s">
        <v>50</v>
      </c>
      <c r="AG2" s="27"/>
      <c r="AH2" s="27"/>
      <c r="AI2" s="27"/>
      <c r="AW2" s="28" t="s">
        <v>48</v>
      </c>
      <c r="AX2" s="28"/>
      <c r="AY2" s="28"/>
      <c r="AZ2" s="28"/>
    </row>
    <row r="3" spans="1:52" x14ac:dyDescent="0.25">
      <c r="A3" s="6" t="s">
        <v>51</v>
      </c>
      <c r="B3" s="7">
        <v>2008</v>
      </c>
      <c r="C3" s="7">
        <v>2009</v>
      </c>
      <c r="D3" s="7">
        <v>2010</v>
      </c>
      <c r="E3" s="7">
        <v>2011</v>
      </c>
      <c r="F3" s="7">
        <v>2012</v>
      </c>
      <c r="G3" s="7">
        <v>2013</v>
      </c>
      <c r="H3" s="7">
        <v>2014</v>
      </c>
      <c r="I3" s="7">
        <v>2015</v>
      </c>
      <c r="J3" s="7">
        <v>2016</v>
      </c>
      <c r="K3" s="7">
        <v>2017</v>
      </c>
      <c r="L3" s="7">
        <v>2018</v>
      </c>
      <c r="M3" s="7">
        <v>2019</v>
      </c>
      <c r="N3" s="7"/>
      <c r="O3" s="7"/>
      <c r="P3" s="24" t="s">
        <v>0</v>
      </c>
      <c r="Q3" s="24" t="s">
        <v>1</v>
      </c>
      <c r="R3" s="31" t="s">
        <v>60</v>
      </c>
      <c r="S3" s="8">
        <v>2008</v>
      </c>
      <c r="T3" s="8">
        <v>2009</v>
      </c>
      <c r="U3" s="8">
        <v>2010</v>
      </c>
      <c r="V3" s="8">
        <v>2011</v>
      </c>
      <c r="W3" s="8">
        <v>2012</v>
      </c>
      <c r="X3" s="8">
        <v>2013</v>
      </c>
      <c r="Y3" s="8">
        <v>2014</v>
      </c>
      <c r="Z3" s="8">
        <v>2015</v>
      </c>
      <c r="AA3" s="8">
        <v>2016</v>
      </c>
      <c r="AB3" s="8">
        <v>2017</v>
      </c>
      <c r="AC3" s="8">
        <v>2018</v>
      </c>
      <c r="AD3" s="8">
        <v>2019</v>
      </c>
      <c r="AE3" s="8"/>
      <c r="AF3" s="7"/>
      <c r="AG3" s="24" t="s">
        <v>0</v>
      </c>
      <c r="AH3" s="24" t="s">
        <v>1</v>
      </c>
      <c r="AI3" s="35" t="s">
        <v>60</v>
      </c>
      <c r="AJ3" s="7">
        <v>2008</v>
      </c>
      <c r="AK3" s="7">
        <v>2009</v>
      </c>
      <c r="AL3" s="7">
        <v>2010</v>
      </c>
      <c r="AM3" s="7">
        <v>2011</v>
      </c>
      <c r="AN3" s="7">
        <v>2012</v>
      </c>
      <c r="AO3" s="7">
        <v>2013</v>
      </c>
      <c r="AP3" s="7">
        <v>2014</v>
      </c>
      <c r="AQ3" s="7">
        <v>2015</v>
      </c>
      <c r="AR3" s="7">
        <v>2016</v>
      </c>
      <c r="AS3" s="7">
        <v>2017</v>
      </c>
      <c r="AT3" s="7">
        <v>2018</v>
      </c>
      <c r="AU3" s="7">
        <v>2019</v>
      </c>
      <c r="AV3" s="7"/>
      <c r="AW3" s="7"/>
      <c r="AX3" s="25" t="s">
        <v>0</v>
      </c>
      <c r="AY3" s="25" t="s">
        <v>1</v>
      </c>
      <c r="AZ3" s="35" t="s">
        <v>60</v>
      </c>
    </row>
    <row r="4" spans="1:52" x14ac:dyDescent="0.25">
      <c r="A4" s="18" t="s">
        <v>52</v>
      </c>
      <c r="B4" s="30">
        <f>SUM(B5:B54)</f>
        <v>14.537000000000001</v>
      </c>
      <c r="C4" s="19"/>
      <c r="D4" s="19"/>
      <c r="E4" s="19"/>
      <c r="F4" s="19"/>
      <c r="G4" s="19"/>
      <c r="H4" s="30">
        <f>SUM(H5:H54)</f>
        <v>14.092999999999998</v>
      </c>
      <c r="I4" s="19"/>
      <c r="J4" s="30">
        <f>SUM(J5:J54)</f>
        <v>14.217000000000004</v>
      </c>
      <c r="K4" s="19"/>
      <c r="L4" s="19"/>
      <c r="M4" s="30">
        <f>SUM(M5:M54)</f>
        <v>16.584000000000003</v>
      </c>
      <c r="N4" s="19"/>
      <c r="O4" s="20"/>
      <c r="P4" s="21">
        <f>MIN(F4:M4)*1000</f>
        <v>14092.999999999998</v>
      </c>
      <c r="Q4" s="21">
        <f>MAX(B4:M4)*1000</f>
        <v>16584.000000000004</v>
      </c>
      <c r="R4" s="41">
        <f>((M4-B4)/B4)/(2019-2008)</f>
        <v>1.2801190692089792E-2</v>
      </c>
      <c r="S4" s="19">
        <f>SUM(S5:S54)</f>
        <v>1650.7430000000002</v>
      </c>
      <c r="T4" s="22"/>
      <c r="U4" s="22"/>
      <c r="V4" s="22"/>
      <c r="W4" s="22"/>
      <c r="X4" s="22"/>
      <c r="Y4" s="22">
        <f>SUM(Y5:Y54)</f>
        <v>1486.0610000000004</v>
      </c>
      <c r="Z4" s="22"/>
      <c r="AA4" s="22">
        <f>SUM(AA5:AA54)</f>
        <v>1752.9530000000004</v>
      </c>
      <c r="AB4" s="22"/>
      <c r="AC4" s="22"/>
      <c r="AD4" s="22">
        <f>SUM(AD5:AD54)</f>
        <v>2012.8650000000002</v>
      </c>
      <c r="AE4" s="22"/>
      <c r="AF4" s="20"/>
      <c r="AG4" s="21">
        <f t="shared" ref="AG4:AG54" si="0">MIN(S4:AD4)*1000</f>
        <v>1486061.0000000005</v>
      </c>
      <c r="AH4" s="21">
        <f>MAX(S4:AD4)*1000</f>
        <v>2012865.0000000002</v>
      </c>
      <c r="AI4" s="40">
        <f>((AD4-S4)/S4)/(2019-2008)</f>
        <v>1.9942645110826954E-2</v>
      </c>
      <c r="AJ4" s="22">
        <f>SUM(AJ5:AJ54)</f>
        <v>3740.4255800000005</v>
      </c>
      <c r="AK4" s="19"/>
      <c r="AL4" s="19"/>
      <c r="AM4" s="19"/>
      <c r="AN4" s="23"/>
      <c r="AO4" s="23"/>
      <c r="AP4" s="22">
        <f>SUM(AP5:AP54)</f>
        <v>5962.1572700000015</v>
      </c>
      <c r="AQ4" s="19"/>
      <c r="AR4" s="22">
        <f>SUM(AR5:AR54)</f>
        <v>8159.7387600000047</v>
      </c>
      <c r="AS4" s="22"/>
      <c r="AT4" s="22"/>
      <c r="AU4" s="22">
        <f>SUM(AU5:AU54)</f>
        <v>10027.740039999997</v>
      </c>
      <c r="AV4" s="19"/>
      <c r="AW4" s="20"/>
      <c r="AX4" s="21">
        <f t="shared" ref="AX4:AX54" si="1">MIN(AJ4:AU4)</f>
        <v>3740.4255800000005</v>
      </c>
      <c r="AY4" s="21">
        <f t="shared" ref="AY4:AY54" si="2">MAX(AJ4:AU4)</f>
        <v>10027.740039999997</v>
      </c>
      <c r="AZ4" s="36">
        <f>((AU4-AJ4)/AJ4)/(2019-2008)</f>
        <v>0.15280989544996679</v>
      </c>
    </row>
    <row r="5" spans="1:52" x14ac:dyDescent="0.25">
      <c r="A5" s="5" t="s">
        <v>2</v>
      </c>
      <c r="B5">
        <v>2.714</v>
      </c>
      <c r="H5">
        <v>2.8050000000000002</v>
      </c>
      <c r="J5">
        <v>2.7130000000000001</v>
      </c>
      <c r="M5">
        <v>3.012</v>
      </c>
      <c r="P5" s="3">
        <f>MIN(F5:M5)*1000</f>
        <v>2713</v>
      </c>
      <c r="Q5" s="3">
        <f>MAX(B5:M5)*1000</f>
        <v>3012</v>
      </c>
      <c r="R5" s="32">
        <f t="shared" ref="R5:R54" si="3">((M5-B5)/B5)/(2019-2008)</f>
        <v>9.9819119715950973E-3</v>
      </c>
      <c r="S5">
        <v>190.649</v>
      </c>
      <c r="T5"/>
      <c r="U5"/>
      <c r="V5"/>
      <c r="W5"/>
      <c r="X5"/>
      <c r="Y5">
        <v>278.20600000000002</v>
      </c>
      <c r="Z5"/>
      <c r="AA5">
        <v>433.012</v>
      </c>
      <c r="AB5"/>
      <c r="AC5"/>
      <c r="AD5">
        <v>390.79199999999997</v>
      </c>
      <c r="AG5" s="3">
        <f t="shared" si="0"/>
        <v>190649</v>
      </c>
      <c r="AH5" s="3">
        <f>MAX(S5:AD5)*1000</f>
        <v>433012</v>
      </c>
      <c r="AI5" s="37">
        <f t="shared" ref="AI5:AI54" si="4">((AD5-S5)/S5)/(2019-2008)</f>
        <v>9.5436210952159095E-2</v>
      </c>
      <c r="AJ5">
        <v>1355.4069999999999</v>
      </c>
      <c r="AK5"/>
      <c r="AL5"/>
      <c r="AM5"/>
      <c r="AN5"/>
      <c r="AO5"/>
      <c r="AP5">
        <v>2432.05269</v>
      </c>
      <c r="AQ5"/>
      <c r="AR5">
        <v>3120.2884800000002</v>
      </c>
      <c r="AS5"/>
      <c r="AT5"/>
      <c r="AU5">
        <v>3632.8922299999999</v>
      </c>
      <c r="AX5" s="3">
        <f t="shared" si="1"/>
        <v>1355.4069999999999</v>
      </c>
      <c r="AY5" s="3">
        <f t="shared" si="2"/>
        <v>3632.8922299999999</v>
      </c>
      <c r="AZ5" s="37">
        <f t="shared" ref="AZ5:AZ54" si="5">((AU5-AJ5)/AJ5)/(2019-2008)</f>
        <v>0.15275419989581127</v>
      </c>
    </row>
    <row r="6" spans="1:52" x14ac:dyDescent="0.25">
      <c r="A6" s="5" t="s">
        <v>7</v>
      </c>
      <c r="B6">
        <v>1.222</v>
      </c>
      <c r="H6">
        <v>1.228</v>
      </c>
      <c r="J6">
        <v>1.276</v>
      </c>
      <c r="M6">
        <v>1.3640000000000001</v>
      </c>
      <c r="P6" s="3">
        <f>MIN(F6:M6)*1000</f>
        <v>1228</v>
      </c>
      <c r="Q6" s="3">
        <f>MAX(B6:M6)*1000</f>
        <v>1364</v>
      </c>
      <c r="R6" s="32">
        <f t="shared" si="3"/>
        <v>1.0563904180925466E-2</v>
      </c>
      <c r="S6">
        <v>79.191000000000003</v>
      </c>
      <c r="T6"/>
      <c r="U6"/>
      <c r="V6"/>
      <c r="W6"/>
      <c r="X6"/>
      <c r="Y6">
        <v>92.552999999999997</v>
      </c>
      <c r="Z6"/>
      <c r="AA6">
        <v>88.738</v>
      </c>
      <c r="AB6"/>
      <c r="AC6"/>
      <c r="AD6">
        <v>101.595</v>
      </c>
      <c r="AG6" s="3">
        <f t="shared" si="0"/>
        <v>79191</v>
      </c>
      <c r="AH6" s="3">
        <f>MAX(S6:AD6)*1000</f>
        <v>101595</v>
      </c>
      <c r="AI6" s="37">
        <f t="shared" si="4"/>
        <v>2.57191760771713E-2</v>
      </c>
      <c r="AJ6">
        <v>156.66152</v>
      </c>
      <c r="AK6"/>
      <c r="AL6"/>
      <c r="AM6"/>
      <c r="AN6"/>
      <c r="AO6"/>
      <c r="AP6">
        <v>218.87200000000001</v>
      </c>
      <c r="AQ6"/>
      <c r="AR6">
        <v>275.88600000000002</v>
      </c>
      <c r="AS6"/>
      <c r="AT6"/>
      <c r="AU6">
        <v>271.61021</v>
      </c>
      <c r="AX6" s="4">
        <f t="shared" si="1"/>
        <v>156.66152</v>
      </c>
      <c r="AY6" s="4">
        <f t="shared" si="2"/>
        <v>275.88600000000002</v>
      </c>
      <c r="AZ6" s="37">
        <f t="shared" si="5"/>
        <v>6.670355878770301E-2</v>
      </c>
    </row>
    <row r="7" spans="1:52" x14ac:dyDescent="0.25">
      <c r="A7" s="5" t="s">
        <v>5</v>
      </c>
      <c r="B7">
        <v>0.82699999999999996</v>
      </c>
      <c r="H7">
        <v>0.91700000000000004</v>
      </c>
      <c r="J7">
        <v>1.0589999999999999</v>
      </c>
      <c r="M7">
        <v>1.321</v>
      </c>
      <c r="P7" s="3">
        <f>MIN(F7:M7)*1000</f>
        <v>917</v>
      </c>
      <c r="Q7" s="3">
        <f>MAX(B7:M7)*1000</f>
        <v>1321</v>
      </c>
      <c r="R7" s="32">
        <f t="shared" si="3"/>
        <v>5.4303616576893483E-2</v>
      </c>
      <c r="S7">
        <v>68.188999999999993</v>
      </c>
      <c r="T7"/>
      <c r="U7"/>
      <c r="V7"/>
      <c r="W7"/>
      <c r="X7"/>
      <c r="Y7">
        <v>86.114000000000004</v>
      </c>
      <c r="Z7"/>
      <c r="AA7">
        <v>106.997</v>
      </c>
      <c r="AB7"/>
      <c r="AC7"/>
      <c r="AD7">
        <v>130.80199999999999</v>
      </c>
      <c r="AG7" s="3">
        <f t="shared" si="0"/>
        <v>68189</v>
      </c>
      <c r="AH7" s="3">
        <f>MAX(S7:AD7)*1000</f>
        <v>130801.99999999999</v>
      </c>
      <c r="AI7" s="37">
        <f t="shared" si="4"/>
        <v>8.3475207278166708E-2</v>
      </c>
      <c r="AJ7">
        <v>124.05694</v>
      </c>
      <c r="AK7"/>
      <c r="AL7"/>
      <c r="AM7"/>
      <c r="AN7"/>
      <c r="AO7"/>
      <c r="AP7">
        <v>178.98126999999999</v>
      </c>
      <c r="AQ7"/>
      <c r="AR7">
        <v>233.12772000000001</v>
      </c>
      <c r="AS7"/>
      <c r="AT7"/>
      <c r="AU7">
        <v>301.4042</v>
      </c>
      <c r="AX7" s="4">
        <f t="shared" si="1"/>
        <v>124.05694</v>
      </c>
      <c r="AY7" s="4">
        <f t="shared" si="2"/>
        <v>301.4042</v>
      </c>
      <c r="AZ7" s="37">
        <f t="shared" si="5"/>
        <v>0.12996030840207878</v>
      </c>
    </row>
    <row r="8" spans="1:52" x14ac:dyDescent="0.25">
      <c r="A8" s="5" t="s">
        <v>22</v>
      </c>
      <c r="B8">
        <v>0.58599999999999997</v>
      </c>
      <c r="H8">
        <v>0.67900000000000005</v>
      </c>
      <c r="J8">
        <v>0.80300000000000005</v>
      </c>
      <c r="M8">
        <v>1.048</v>
      </c>
      <c r="P8" s="3">
        <f>MIN(F8:M8)*1000</f>
        <v>679</v>
      </c>
      <c r="Q8" s="3">
        <f>MAX(B8:M8)*1000</f>
        <v>1048</v>
      </c>
      <c r="R8" s="32">
        <f t="shared" si="3"/>
        <v>7.1672354948805472E-2</v>
      </c>
      <c r="S8">
        <v>21.71</v>
      </c>
      <c r="T8"/>
      <c r="U8"/>
      <c r="V8"/>
      <c r="W8"/>
      <c r="X8"/>
      <c r="Y8">
        <v>39.521000000000001</v>
      </c>
      <c r="Z8"/>
      <c r="AA8">
        <v>37.807000000000002</v>
      </c>
      <c r="AB8"/>
      <c r="AC8"/>
      <c r="AD8">
        <v>43.542999999999999</v>
      </c>
      <c r="AG8" s="3">
        <f t="shared" si="0"/>
        <v>21710</v>
      </c>
      <c r="AH8" s="3">
        <f>MAX(S8:AD8)*1000</f>
        <v>43543</v>
      </c>
      <c r="AI8" s="37">
        <f t="shared" si="4"/>
        <v>9.1424144717557887E-2</v>
      </c>
      <c r="AJ8">
        <v>251.03201999999999</v>
      </c>
      <c r="AK8"/>
      <c r="AL8"/>
      <c r="AM8"/>
      <c r="AN8"/>
      <c r="AO8"/>
      <c r="AP8">
        <v>341.66703999999999</v>
      </c>
      <c r="AQ8"/>
      <c r="AR8">
        <v>712.39931999999999</v>
      </c>
      <c r="AS8"/>
      <c r="AT8"/>
      <c r="AU8">
        <v>749.18164000000002</v>
      </c>
      <c r="AX8" s="4">
        <f t="shared" si="1"/>
        <v>251.03201999999999</v>
      </c>
      <c r="AY8" s="4">
        <f t="shared" si="2"/>
        <v>749.18164000000002</v>
      </c>
      <c r="AZ8" s="37">
        <f t="shared" si="5"/>
        <v>0.18040060822085205</v>
      </c>
    </row>
    <row r="9" spans="1:52" x14ac:dyDescent="0.25">
      <c r="A9" s="5" t="s">
        <v>20</v>
      </c>
      <c r="B9">
        <v>0.88700000000000001</v>
      </c>
      <c r="H9">
        <v>0.71599999999999997</v>
      </c>
      <c r="J9">
        <v>0.67700000000000005</v>
      </c>
      <c r="M9">
        <v>0.745</v>
      </c>
      <c r="P9" s="3">
        <f>MIN(F9:M9)*1000</f>
        <v>677</v>
      </c>
      <c r="Q9" s="3">
        <f>MAX(B9:M9)*1000</f>
        <v>887</v>
      </c>
      <c r="R9" s="32">
        <f t="shared" si="3"/>
        <v>-1.4553653787024702E-2</v>
      </c>
      <c r="S9">
        <v>33.286000000000001</v>
      </c>
      <c r="T9"/>
      <c r="U9"/>
      <c r="V9"/>
      <c r="W9"/>
      <c r="X9"/>
      <c r="Y9">
        <v>29.895</v>
      </c>
      <c r="Z9"/>
      <c r="AA9">
        <v>31.866</v>
      </c>
      <c r="AB9"/>
      <c r="AC9"/>
      <c r="AD9">
        <v>45.316000000000003</v>
      </c>
      <c r="AG9" s="3">
        <f t="shared" si="0"/>
        <v>29895</v>
      </c>
      <c r="AH9" s="3">
        <f>MAX(S9:AD9)*1000</f>
        <v>45316</v>
      </c>
      <c r="AI9" s="37">
        <f t="shared" si="4"/>
        <v>3.285574606850819E-2</v>
      </c>
      <c r="AJ9">
        <v>332.72460000000001</v>
      </c>
      <c r="AK9"/>
      <c r="AL9"/>
      <c r="AM9"/>
      <c r="AN9"/>
      <c r="AO9"/>
      <c r="AP9">
        <v>561.23773000000006</v>
      </c>
      <c r="AQ9"/>
      <c r="AR9">
        <v>687.14459999999997</v>
      </c>
      <c r="AS9"/>
      <c r="AT9"/>
      <c r="AU9">
        <v>894.8297</v>
      </c>
      <c r="AX9" s="4">
        <f t="shared" si="1"/>
        <v>332.72460000000001</v>
      </c>
      <c r="AY9" s="4">
        <f t="shared" si="2"/>
        <v>894.8297</v>
      </c>
      <c r="AZ9" s="37">
        <f t="shared" si="5"/>
        <v>0.15358186210566827</v>
      </c>
    </row>
    <row r="10" spans="1:52" x14ac:dyDescent="0.25">
      <c r="A10" s="5" t="s">
        <v>21</v>
      </c>
      <c r="B10">
        <v>0.54700000000000004</v>
      </c>
      <c r="H10">
        <v>0.54100000000000004</v>
      </c>
      <c r="J10">
        <v>0.57499999999999996</v>
      </c>
      <c r="M10">
        <v>0.78500000000000003</v>
      </c>
      <c r="P10" s="3">
        <f>MIN(F10:M10)*1000</f>
        <v>541</v>
      </c>
      <c r="Q10" s="3">
        <f>MAX(B10:M10)*1000</f>
        <v>785</v>
      </c>
      <c r="R10" s="32">
        <f t="shared" si="3"/>
        <v>3.955459531327904E-2</v>
      </c>
      <c r="S10">
        <v>25.1</v>
      </c>
      <c r="T10"/>
      <c r="U10"/>
      <c r="V10"/>
      <c r="W10"/>
      <c r="X10"/>
      <c r="Y10">
        <v>30.117999999999999</v>
      </c>
      <c r="Z10"/>
      <c r="AA10" s="29">
        <v>33.799999999999997</v>
      </c>
      <c r="AB10"/>
      <c r="AC10"/>
      <c r="AD10">
        <v>45.311999999999998</v>
      </c>
      <c r="AG10" s="3">
        <f t="shared" si="0"/>
        <v>25100</v>
      </c>
      <c r="AH10" s="3">
        <f>MAX(S10:AD10)*1000</f>
        <v>45312</v>
      </c>
      <c r="AI10" s="37">
        <f t="shared" si="4"/>
        <v>7.3205360376675105E-2</v>
      </c>
      <c r="AJ10">
        <v>50.462699999999998</v>
      </c>
      <c r="AK10"/>
      <c r="AL10"/>
      <c r="AM10"/>
      <c r="AN10"/>
      <c r="AO10"/>
      <c r="AP10">
        <v>96.842140000000001</v>
      </c>
      <c r="AQ10"/>
      <c r="AR10">
        <v>109.34135999999999</v>
      </c>
      <c r="AS10"/>
      <c r="AT10"/>
      <c r="AU10">
        <v>118.16898999999999</v>
      </c>
      <c r="AX10" s="4">
        <f t="shared" si="1"/>
        <v>50.462699999999998</v>
      </c>
      <c r="AY10" s="4">
        <f t="shared" si="2"/>
        <v>118.16898999999999</v>
      </c>
      <c r="AZ10" s="37">
        <f t="shared" si="5"/>
        <v>0.12197360174400641</v>
      </c>
    </row>
    <row r="11" spans="1:52" x14ac:dyDescent="0.25">
      <c r="A11" s="5" t="s">
        <v>16</v>
      </c>
      <c r="B11">
        <v>0.51800000000000002</v>
      </c>
      <c r="H11">
        <v>0.61199999999999999</v>
      </c>
      <c r="J11">
        <v>0.73199999999999998</v>
      </c>
      <c r="M11">
        <v>0.77900000000000003</v>
      </c>
      <c r="P11" s="3">
        <f>MIN(F11:M11)*1000</f>
        <v>612</v>
      </c>
      <c r="Q11" s="3">
        <f>MAX(B11:M11)*1000</f>
        <v>779</v>
      </c>
      <c r="R11" s="32">
        <f t="shared" si="3"/>
        <v>4.5805545805545807E-2</v>
      </c>
      <c r="S11">
        <v>38.286999999999999</v>
      </c>
      <c r="T11"/>
      <c r="U11"/>
      <c r="V11"/>
      <c r="W11"/>
      <c r="X11"/>
      <c r="Y11">
        <v>39.453000000000003</v>
      </c>
      <c r="Z11"/>
      <c r="AA11">
        <v>41.738999999999997</v>
      </c>
      <c r="AB11"/>
      <c r="AC11"/>
      <c r="AD11">
        <v>54.125999999999998</v>
      </c>
      <c r="AG11" s="3">
        <f t="shared" si="0"/>
        <v>38287</v>
      </c>
      <c r="AH11" s="3">
        <f>MAX(S11:AD11)*1000</f>
        <v>54126</v>
      </c>
      <c r="AI11" s="37">
        <f t="shared" si="4"/>
        <v>3.7608302841933054E-2</v>
      </c>
      <c r="AJ11">
        <v>84.423100000000005</v>
      </c>
      <c r="AK11"/>
      <c r="AL11"/>
      <c r="AM11"/>
      <c r="AN11"/>
      <c r="AO11"/>
      <c r="AP11">
        <v>111.86234</v>
      </c>
      <c r="AQ11"/>
      <c r="AR11">
        <v>141.68304000000001</v>
      </c>
      <c r="AS11"/>
      <c r="AT11"/>
      <c r="AU11">
        <v>146.04195999999999</v>
      </c>
      <c r="AX11" s="4">
        <f t="shared" si="1"/>
        <v>84.423100000000005</v>
      </c>
      <c r="AY11" s="4">
        <f t="shared" si="2"/>
        <v>146.04195999999999</v>
      </c>
      <c r="AZ11" s="37">
        <f t="shared" si="5"/>
        <v>6.6352864861093042E-2</v>
      </c>
    </row>
    <row r="12" spans="1:52" x14ac:dyDescent="0.25">
      <c r="A12" s="5" t="s">
        <v>10</v>
      </c>
      <c r="B12">
        <v>0.65700000000000003</v>
      </c>
      <c r="H12">
        <v>0.52500000000000002</v>
      </c>
      <c r="J12">
        <v>0.46100000000000002</v>
      </c>
      <c r="M12">
        <v>0.45600000000000002</v>
      </c>
      <c r="P12" s="3">
        <f>MIN(F12:M12)*1000</f>
        <v>456</v>
      </c>
      <c r="Q12" s="3">
        <f>MAX(B12:M12)*1000</f>
        <v>657</v>
      </c>
      <c r="R12" s="32">
        <f t="shared" si="3"/>
        <v>-2.7812370278123701E-2</v>
      </c>
      <c r="S12">
        <v>42.755000000000003</v>
      </c>
      <c r="T12"/>
      <c r="U12"/>
      <c r="V12"/>
      <c r="W12"/>
      <c r="X12"/>
      <c r="Y12">
        <v>82.658000000000001</v>
      </c>
      <c r="Z12"/>
      <c r="AA12">
        <v>78.823999999999998</v>
      </c>
      <c r="AB12"/>
      <c r="AC12"/>
      <c r="AD12">
        <v>79.37</v>
      </c>
      <c r="AG12" s="3">
        <f t="shared" si="0"/>
        <v>42755</v>
      </c>
      <c r="AH12" s="3">
        <f>MAX(S12:AD12)*1000</f>
        <v>82658</v>
      </c>
      <c r="AI12" s="37">
        <f t="shared" si="4"/>
        <v>7.7853733215679177E-2</v>
      </c>
      <c r="AJ12">
        <v>183.62334000000001</v>
      </c>
      <c r="AK12"/>
      <c r="AL12"/>
      <c r="AM12"/>
      <c r="AN12"/>
      <c r="AO12"/>
      <c r="AP12">
        <v>258.46188999999998</v>
      </c>
      <c r="AQ12"/>
      <c r="AR12">
        <v>378.96767999999997</v>
      </c>
      <c r="AS12"/>
      <c r="AT12"/>
      <c r="AU12">
        <v>458.95006000000001</v>
      </c>
      <c r="AX12" s="4">
        <f t="shared" si="1"/>
        <v>183.62334000000001</v>
      </c>
      <c r="AY12" s="4">
        <f t="shared" si="2"/>
        <v>458.95006000000001</v>
      </c>
      <c r="AZ12" s="37">
        <f t="shared" si="5"/>
        <v>0.13631002365048919</v>
      </c>
    </row>
    <row r="13" spans="1:52" x14ac:dyDescent="0.25">
      <c r="A13" s="5" t="s">
        <v>11</v>
      </c>
      <c r="B13">
        <v>0.46700000000000003</v>
      </c>
      <c r="H13">
        <v>0.54200000000000004</v>
      </c>
      <c r="J13">
        <v>0.55600000000000005</v>
      </c>
      <c r="M13">
        <v>0.65500000000000003</v>
      </c>
      <c r="P13" s="3">
        <f>MIN(F13:M13)*1000</f>
        <v>542</v>
      </c>
      <c r="Q13" s="3">
        <f>MAX(B13:M13)*1000</f>
        <v>655</v>
      </c>
      <c r="R13" s="32">
        <f t="shared" si="3"/>
        <v>3.6597235740704691E-2</v>
      </c>
      <c r="S13">
        <v>31.38</v>
      </c>
      <c r="T13"/>
      <c r="U13"/>
      <c r="V13"/>
      <c r="W13"/>
      <c r="X13"/>
      <c r="Y13">
        <v>46.539000000000001</v>
      </c>
      <c r="Z13"/>
      <c r="AA13">
        <v>54.366</v>
      </c>
      <c r="AB13"/>
      <c r="AC13"/>
      <c r="AD13">
        <v>82.186999999999998</v>
      </c>
      <c r="AG13" s="3">
        <f t="shared" si="0"/>
        <v>31380</v>
      </c>
      <c r="AH13" s="3">
        <f>MAX(S13:AD13)*1000</f>
        <v>82187</v>
      </c>
      <c r="AI13" s="37">
        <f t="shared" si="4"/>
        <v>0.14718987195086622</v>
      </c>
      <c r="AJ13">
        <v>85.971260000000001</v>
      </c>
      <c r="AK13"/>
      <c r="AL13"/>
      <c r="AM13"/>
      <c r="AN13"/>
      <c r="AO13"/>
      <c r="AP13">
        <v>102.33901</v>
      </c>
      <c r="AQ13"/>
      <c r="AR13">
        <v>137.21832000000001</v>
      </c>
      <c r="AS13"/>
      <c r="AT13"/>
      <c r="AU13">
        <v>161.33941999999999</v>
      </c>
      <c r="AX13" s="4">
        <f t="shared" si="1"/>
        <v>85.971260000000001</v>
      </c>
      <c r="AY13" s="4">
        <f t="shared" si="2"/>
        <v>161.33941999999999</v>
      </c>
      <c r="AZ13" s="37">
        <f t="shared" si="5"/>
        <v>7.9696993031053723E-2</v>
      </c>
    </row>
    <row r="14" spans="1:52" x14ac:dyDescent="0.25">
      <c r="A14" s="5" t="s">
        <v>13</v>
      </c>
      <c r="B14">
        <v>0.55000000000000004</v>
      </c>
      <c r="H14">
        <v>0.51200000000000001</v>
      </c>
      <c r="J14">
        <v>0.54500000000000004</v>
      </c>
      <c r="M14">
        <v>0.63500000000000001</v>
      </c>
      <c r="P14" s="3">
        <f>MIN(F14:M14)*1000</f>
        <v>512</v>
      </c>
      <c r="Q14" s="3">
        <f>MAX(B14:M14)*1000</f>
        <v>635</v>
      </c>
      <c r="R14" s="32">
        <f t="shared" si="3"/>
        <v>1.4049586776859496E-2</v>
      </c>
      <c r="S14">
        <v>49.566000000000003</v>
      </c>
      <c r="T14"/>
      <c r="U14"/>
      <c r="V14"/>
      <c r="W14"/>
      <c r="X14"/>
      <c r="Y14">
        <v>53.86</v>
      </c>
      <c r="Z14"/>
      <c r="AA14">
        <v>52.89</v>
      </c>
      <c r="AB14"/>
      <c r="AC14"/>
      <c r="AD14">
        <v>70.028000000000006</v>
      </c>
      <c r="AG14" s="3">
        <f t="shared" si="0"/>
        <v>49566</v>
      </c>
      <c r="AH14" s="3">
        <f>MAX(S14:AD14)*1000</f>
        <v>70028</v>
      </c>
      <c r="AI14" s="37">
        <f t="shared" si="4"/>
        <v>3.7529391481697504E-2</v>
      </c>
      <c r="AJ14">
        <v>81.48254</v>
      </c>
      <c r="AK14"/>
      <c r="AL14"/>
      <c r="AM14"/>
      <c r="AN14"/>
      <c r="AO14"/>
      <c r="AP14">
        <v>100.54378</v>
      </c>
      <c r="AQ14"/>
      <c r="AR14">
        <v>114.99732</v>
      </c>
      <c r="AS14"/>
      <c r="AT14"/>
      <c r="AU14">
        <v>114.74206</v>
      </c>
      <c r="AX14" s="4">
        <f t="shared" si="1"/>
        <v>81.48254</v>
      </c>
      <c r="AY14" s="4">
        <f t="shared" si="2"/>
        <v>114.99732</v>
      </c>
      <c r="AZ14" s="37">
        <f t="shared" si="5"/>
        <v>3.7107246868749139E-2</v>
      </c>
    </row>
    <row r="15" spans="1:52" x14ac:dyDescent="0.25">
      <c r="A15" s="5" t="s">
        <v>55</v>
      </c>
      <c r="B15">
        <v>0.14799999999999999</v>
      </c>
      <c r="H15">
        <v>0.28199999999999997</v>
      </c>
      <c r="J15">
        <v>0.42</v>
      </c>
      <c r="M15">
        <v>0.59499999999999997</v>
      </c>
      <c r="P15" s="3">
        <f>MIN(F15:M15)*1000</f>
        <v>282</v>
      </c>
      <c r="Q15" s="3">
        <f>MAX(B15:M15)*1000</f>
        <v>595</v>
      </c>
      <c r="R15" s="32">
        <f t="shared" si="3"/>
        <v>0.27457002457002455</v>
      </c>
      <c r="S15">
        <v>5.2709999999999999</v>
      </c>
      <c r="T15"/>
      <c r="U15"/>
      <c r="V15"/>
      <c r="W15"/>
      <c r="X15"/>
      <c r="Y15">
        <v>10.647</v>
      </c>
      <c r="Z15"/>
      <c r="AA15">
        <v>17.491</v>
      </c>
      <c r="AB15"/>
      <c r="AC15"/>
      <c r="AD15" s="29">
        <v>14.8</v>
      </c>
      <c r="AG15" s="3">
        <f t="shared" si="0"/>
        <v>5271</v>
      </c>
      <c r="AH15" s="3">
        <f>MAX(S15:AD15)*1000</f>
        <v>17491</v>
      </c>
      <c r="AI15" s="37">
        <f t="shared" si="4"/>
        <v>0.16434694123937152</v>
      </c>
      <c r="AJ15">
        <v>16.374860000000002</v>
      </c>
      <c r="AK15"/>
      <c r="AL15"/>
      <c r="AM15"/>
      <c r="AN15"/>
      <c r="AO15"/>
      <c r="AP15">
        <v>65.231049999999996</v>
      </c>
      <c r="AQ15"/>
      <c r="AR15">
        <v>107.05392000000001</v>
      </c>
      <c r="AS15"/>
      <c r="AT15"/>
      <c r="AU15">
        <v>182.76051000000001</v>
      </c>
      <c r="AX15" s="4">
        <f t="shared" si="1"/>
        <v>16.374860000000002</v>
      </c>
      <c r="AY15" s="4">
        <f t="shared" si="2"/>
        <v>182.76051000000001</v>
      </c>
      <c r="AZ15" s="37">
        <f t="shared" si="5"/>
        <v>0.92373114529334477</v>
      </c>
    </row>
    <row r="16" spans="1:52" x14ac:dyDescent="0.25">
      <c r="A16" s="5" t="s">
        <v>18</v>
      </c>
      <c r="B16">
        <v>0.46100000000000002</v>
      </c>
      <c r="H16">
        <v>0.33200000000000002</v>
      </c>
      <c r="J16">
        <v>0.40200000000000002</v>
      </c>
      <c r="M16">
        <v>0.54100000000000004</v>
      </c>
      <c r="P16" s="3">
        <f>MIN(F16:M16)*1000</f>
        <v>332</v>
      </c>
      <c r="Q16" s="3">
        <f>MAX(B16:M16)*1000</f>
        <v>541</v>
      </c>
      <c r="R16" s="32">
        <f t="shared" si="3"/>
        <v>1.577598106882272E-2</v>
      </c>
      <c r="S16">
        <v>27.597999999999999</v>
      </c>
      <c r="T16"/>
      <c r="U16"/>
      <c r="V16"/>
      <c r="W16"/>
      <c r="X16"/>
      <c r="Y16">
        <v>23.515999999999998</v>
      </c>
      <c r="Z16"/>
      <c r="AA16">
        <v>30.835000000000001</v>
      </c>
      <c r="AB16"/>
      <c r="AC16"/>
      <c r="AD16">
        <v>49.494999999999997</v>
      </c>
      <c r="AG16" s="3">
        <f t="shared" si="0"/>
        <v>23516</v>
      </c>
      <c r="AH16" s="3">
        <f>MAX(S16:AD16)*1000</f>
        <v>49495</v>
      </c>
      <c r="AI16" s="37">
        <f t="shared" si="4"/>
        <v>7.212973272107992E-2</v>
      </c>
      <c r="AJ16">
        <v>83.910979999999995</v>
      </c>
      <c r="AK16"/>
      <c r="AL16"/>
      <c r="AM16"/>
      <c r="AN16"/>
      <c r="AO16"/>
      <c r="AP16">
        <v>135.82708</v>
      </c>
      <c r="AQ16"/>
      <c r="AR16">
        <v>217.15235999999999</v>
      </c>
      <c r="AS16"/>
      <c r="AT16"/>
      <c r="AU16">
        <v>233.26455000000001</v>
      </c>
      <c r="AX16" s="4">
        <f t="shared" si="1"/>
        <v>83.910979999999995</v>
      </c>
      <c r="AY16" s="4">
        <f t="shared" si="2"/>
        <v>233.26455000000001</v>
      </c>
      <c r="AZ16" s="37">
        <f t="shared" si="5"/>
        <v>0.16180954235938222</v>
      </c>
    </row>
    <row r="17" spans="1:52" x14ac:dyDescent="0.25">
      <c r="A17" s="5" t="s">
        <v>26</v>
      </c>
      <c r="B17">
        <v>0.379</v>
      </c>
      <c r="H17">
        <v>0.51700000000000002</v>
      </c>
      <c r="J17">
        <v>0.49399999999999999</v>
      </c>
      <c r="M17">
        <v>0.45600000000000002</v>
      </c>
      <c r="P17" s="3">
        <f>MIN(F17:M17)*1000</f>
        <v>456</v>
      </c>
      <c r="Q17" s="3">
        <f>MAX(B17:M17)*1000</f>
        <v>517</v>
      </c>
      <c r="R17" s="32">
        <f t="shared" si="3"/>
        <v>1.8469656992084436E-2</v>
      </c>
      <c r="S17">
        <v>11.443</v>
      </c>
      <c r="T17"/>
      <c r="U17"/>
      <c r="V17"/>
      <c r="W17"/>
      <c r="X17"/>
      <c r="Y17">
        <v>23.661000000000001</v>
      </c>
      <c r="Z17"/>
      <c r="AA17">
        <v>22.387</v>
      </c>
      <c r="AB17"/>
      <c r="AC17"/>
      <c r="AD17">
        <v>22.373000000000001</v>
      </c>
      <c r="AG17" s="3">
        <f t="shared" si="0"/>
        <v>11443</v>
      </c>
      <c r="AH17" s="3">
        <f>MAX(S17:AD17)*1000</f>
        <v>23661</v>
      </c>
      <c r="AI17" s="37">
        <f t="shared" si="4"/>
        <v>8.6833554455681541E-2</v>
      </c>
      <c r="AJ17">
        <v>36.1965</v>
      </c>
      <c r="AK17"/>
      <c r="AL17"/>
      <c r="AM17"/>
      <c r="AN17"/>
      <c r="AO17"/>
      <c r="AP17">
        <v>59.054020000000001</v>
      </c>
      <c r="AQ17"/>
      <c r="AR17">
        <v>70.899839999999998</v>
      </c>
      <c r="AS17"/>
      <c r="AT17"/>
      <c r="AU17">
        <v>64.458200000000005</v>
      </c>
      <c r="AX17" s="4">
        <f t="shared" si="1"/>
        <v>36.1965</v>
      </c>
      <c r="AY17" s="4">
        <f t="shared" si="2"/>
        <v>70.899839999999998</v>
      </c>
      <c r="AZ17" s="37">
        <f t="shared" si="5"/>
        <v>7.0980494095988708E-2</v>
      </c>
    </row>
    <row r="18" spans="1:52" x14ac:dyDescent="0.25">
      <c r="A18" s="5" t="s">
        <v>6</v>
      </c>
      <c r="B18">
        <v>0.372</v>
      </c>
      <c r="H18">
        <v>0.23400000000000001</v>
      </c>
      <c r="J18">
        <v>0.217</v>
      </c>
      <c r="M18">
        <v>0.23300000000000001</v>
      </c>
      <c r="P18" s="3">
        <f>MIN(F18:M18)*1000</f>
        <v>217</v>
      </c>
      <c r="Q18" s="3">
        <f>MAX(B18:M18)*1000</f>
        <v>372</v>
      </c>
      <c r="R18" s="32">
        <f t="shared" si="3"/>
        <v>-3.3968719452590418E-2</v>
      </c>
      <c r="S18">
        <v>127.238</v>
      </c>
      <c r="T18"/>
      <c r="U18"/>
      <c r="V18"/>
      <c r="W18"/>
      <c r="X18"/>
      <c r="Y18">
        <v>51.271000000000001</v>
      </c>
      <c r="Z18"/>
      <c r="AA18">
        <v>59.411000000000001</v>
      </c>
      <c r="AB18"/>
      <c r="AC18"/>
      <c r="AD18">
        <v>99.718999999999994</v>
      </c>
      <c r="AG18" s="3">
        <f t="shared" si="0"/>
        <v>51271</v>
      </c>
      <c r="AH18" s="3">
        <f>MAX(S18:AD18)*1000</f>
        <v>127238</v>
      </c>
      <c r="AI18" s="37">
        <f t="shared" si="4"/>
        <v>-1.9661793432207933E-2</v>
      </c>
      <c r="AJ18">
        <v>176.20704000000001</v>
      </c>
      <c r="AK18"/>
      <c r="AL18"/>
      <c r="AM18"/>
      <c r="AN18"/>
      <c r="AO18"/>
      <c r="AP18">
        <v>217.01246</v>
      </c>
      <c r="AQ18"/>
      <c r="AR18">
        <v>321.28271999999998</v>
      </c>
      <c r="AS18"/>
      <c r="AT18"/>
      <c r="AU18">
        <v>428.54602999999997</v>
      </c>
      <c r="AX18" s="4">
        <f t="shared" si="1"/>
        <v>176.20704000000001</v>
      </c>
      <c r="AY18" s="4">
        <f t="shared" si="2"/>
        <v>428.54602999999997</v>
      </c>
      <c r="AZ18" s="37">
        <f t="shared" si="5"/>
        <v>0.13018723986180222</v>
      </c>
    </row>
    <row r="19" spans="1:52" x14ac:dyDescent="0.25">
      <c r="A19" s="5" t="s">
        <v>27</v>
      </c>
      <c r="B19">
        <v>0.19700000000000001</v>
      </c>
      <c r="H19">
        <v>0.216</v>
      </c>
      <c r="J19">
        <v>0.30199999999999999</v>
      </c>
      <c r="M19">
        <v>0.35499999999999998</v>
      </c>
      <c r="P19" s="3">
        <f>MIN(F19:M19)*1000</f>
        <v>216</v>
      </c>
      <c r="Q19" s="3">
        <f>MAX(B19:M19)*1000</f>
        <v>355</v>
      </c>
      <c r="R19" s="32">
        <f t="shared" si="3"/>
        <v>7.2911859713890151E-2</v>
      </c>
      <c r="S19">
        <v>12.225</v>
      </c>
      <c r="T19"/>
      <c r="U19"/>
      <c r="V19"/>
      <c r="W19"/>
      <c r="X19"/>
      <c r="Y19">
        <v>20.009</v>
      </c>
      <c r="Z19"/>
      <c r="AA19">
        <v>16.623999999999999</v>
      </c>
      <c r="AB19"/>
      <c r="AC19"/>
      <c r="AD19">
        <v>20.716999999999999</v>
      </c>
      <c r="AG19" s="3">
        <f t="shared" si="0"/>
        <v>12225</v>
      </c>
      <c r="AH19" s="3">
        <f>MAX(S19:AD19)*1000</f>
        <v>20717</v>
      </c>
      <c r="AI19" s="37">
        <f t="shared" si="4"/>
        <v>6.3149284253578727E-2</v>
      </c>
      <c r="AJ19">
        <v>11.002319999999999</v>
      </c>
      <c r="AK19"/>
      <c r="AL19"/>
      <c r="AM19"/>
      <c r="AN19"/>
      <c r="AO19"/>
      <c r="AP19">
        <v>47.168660000000003</v>
      </c>
      <c r="AQ19"/>
      <c r="AR19">
        <v>109.40184000000001</v>
      </c>
      <c r="AS19"/>
      <c r="AT19"/>
      <c r="AU19">
        <v>115.0188</v>
      </c>
      <c r="AX19" s="4">
        <f t="shared" si="1"/>
        <v>11.002319999999999</v>
      </c>
      <c r="AY19" s="4">
        <f t="shared" si="2"/>
        <v>115.0188</v>
      </c>
      <c r="AZ19" s="37">
        <f t="shared" si="5"/>
        <v>0.8594590628488934</v>
      </c>
    </row>
    <row r="20" spans="1:52" x14ac:dyDescent="0.25">
      <c r="A20" s="5" t="s">
        <v>56</v>
      </c>
      <c r="B20">
        <v>0.246</v>
      </c>
      <c r="H20">
        <v>0.26400000000000001</v>
      </c>
      <c r="J20">
        <v>0.247</v>
      </c>
      <c r="M20">
        <v>0.34699999999999998</v>
      </c>
      <c r="P20" s="3">
        <f>MIN(F20:M20)*1000</f>
        <v>247</v>
      </c>
      <c r="Q20" s="3">
        <f>MAX(B20:M20)*1000</f>
        <v>347</v>
      </c>
      <c r="R20" s="32">
        <f t="shared" si="3"/>
        <v>3.7324464153732438E-2</v>
      </c>
      <c r="S20">
        <v>3.8940000000000001</v>
      </c>
      <c r="T20"/>
      <c r="U20"/>
      <c r="V20"/>
      <c r="W20"/>
      <c r="X20"/>
      <c r="Y20">
        <v>8.9849999999999994</v>
      </c>
      <c r="Z20"/>
      <c r="AA20">
        <v>12.87</v>
      </c>
      <c r="AB20"/>
      <c r="AC20"/>
      <c r="AD20">
        <v>17.303999999999998</v>
      </c>
      <c r="AG20" s="3">
        <f t="shared" si="0"/>
        <v>3894</v>
      </c>
      <c r="AH20" s="3">
        <f>MAX(S20:AD20)*1000</f>
        <v>17304</v>
      </c>
      <c r="AI20" s="37">
        <f t="shared" si="4"/>
        <v>0.31306905729093704</v>
      </c>
      <c r="AJ20">
        <v>62.299280000000003</v>
      </c>
      <c r="AK20"/>
      <c r="AL20"/>
      <c r="AM20"/>
      <c r="AN20"/>
      <c r="AO20"/>
      <c r="AP20">
        <v>72.965689999999995</v>
      </c>
      <c r="AQ20"/>
      <c r="AR20">
        <v>156.51035999999999</v>
      </c>
      <c r="AS20"/>
      <c r="AT20"/>
      <c r="AU20">
        <v>373.46568000000002</v>
      </c>
      <c r="AX20" s="4">
        <f t="shared" si="1"/>
        <v>62.299280000000003</v>
      </c>
      <c r="AY20" s="4">
        <f t="shared" si="2"/>
        <v>373.46568000000002</v>
      </c>
      <c r="AZ20" s="37">
        <f t="shared" si="5"/>
        <v>0.45406390804925106</v>
      </c>
    </row>
    <row r="21" spans="1:52" x14ac:dyDescent="0.25">
      <c r="A21" s="5" t="s">
        <v>34</v>
      </c>
      <c r="B21">
        <v>0.33800000000000002</v>
      </c>
      <c r="H21">
        <v>0.16600000000000001</v>
      </c>
      <c r="J21">
        <v>0.113</v>
      </c>
      <c r="M21">
        <v>0.129</v>
      </c>
      <c r="P21" s="3">
        <f>MIN(F21:M21)*1000</f>
        <v>113</v>
      </c>
      <c r="Q21" s="3">
        <f>MAX(B21:M21)*1000</f>
        <v>338</v>
      </c>
      <c r="R21" s="32">
        <f t="shared" si="3"/>
        <v>-5.6213017751479293E-2</v>
      </c>
      <c r="S21">
        <v>4.2729999999999997</v>
      </c>
      <c r="T21"/>
      <c r="U21"/>
      <c r="V21"/>
      <c r="W21"/>
      <c r="X21"/>
      <c r="Y21">
        <v>1.419</v>
      </c>
      <c r="Z21"/>
      <c r="AA21">
        <v>2.899</v>
      </c>
      <c r="AB21"/>
      <c r="AC21"/>
      <c r="AD21">
        <v>1.1299999999999999</v>
      </c>
      <c r="AG21" s="3">
        <f t="shared" si="0"/>
        <v>1130</v>
      </c>
      <c r="AH21" s="3">
        <f>MAX(S21:AD21)*1000</f>
        <v>4273</v>
      </c>
      <c r="AI21" s="37">
        <f t="shared" si="4"/>
        <v>-6.68680722507074E-2</v>
      </c>
      <c r="AJ21">
        <v>11.89204</v>
      </c>
      <c r="AK21"/>
      <c r="AL21"/>
      <c r="AM21"/>
      <c r="AN21"/>
      <c r="AO21"/>
      <c r="AP21">
        <v>14.55804</v>
      </c>
      <c r="AQ21"/>
      <c r="AR21">
        <v>14.480639999999999</v>
      </c>
      <c r="AS21"/>
      <c r="AT21"/>
      <c r="AU21">
        <v>17.455829999999999</v>
      </c>
      <c r="AX21" s="4">
        <f t="shared" si="1"/>
        <v>11.89204</v>
      </c>
      <c r="AY21" s="4">
        <f t="shared" si="2"/>
        <v>17.455829999999999</v>
      </c>
      <c r="AZ21" s="37">
        <f t="shared" si="5"/>
        <v>4.2532575648004112E-2</v>
      </c>
    </row>
    <row r="22" spans="1:52" x14ac:dyDescent="0.25">
      <c r="A22" s="5" t="s">
        <v>25</v>
      </c>
      <c r="B22">
        <v>0.22900000000000001</v>
      </c>
      <c r="H22">
        <v>0.249</v>
      </c>
      <c r="J22">
        <v>0.20499999999999999</v>
      </c>
      <c r="M22">
        <v>0.25800000000000001</v>
      </c>
      <c r="P22" s="3">
        <f>MIN(F22:M22)*1000</f>
        <v>205</v>
      </c>
      <c r="Q22" s="3">
        <f>MAX(B22:M22)*1000</f>
        <v>258</v>
      </c>
      <c r="R22" s="32">
        <f t="shared" si="3"/>
        <v>1.151250496228662E-2</v>
      </c>
      <c r="S22">
        <v>12.414</v>
      </c>
      <c r="T22"/>
      <c r="U22"/>
      <c r="V22"/>
      <c r="W22"/>
      <c r="X22"/>
      <c r="Y22">
        <v>16.620999999999999</v>
      </c>
      <c r="Z22"/>
      <c r="AA22">
        <v>15.845000000000001</v>
      </c>
      <c r="AB22"/>
      <c r="AC22"/>
      <c r="AD22">
        <v>24.57</v>
      </c>
      <c r="AG22" s="3">
        <f t="shared" si="0"/>
        <v>12414</v>
      </c>
      <c r="AH22" s="3">
        <f>MAX(S22:AD22)*1000</f>
        <v>24570</v>
      </c>
      <c r="AI22" s="37">
        <f t="shared" si="4"/>
        <v>8.9019728459071149E-2</v>
      </c>
      <c r="AJ22">
        <v>27.813780000000001</v>
      </c>
      <c r="AK22"/>
      <c r="AL22"/>
      <c r="AM22"/>
      <c r="AN22"/>
      <c r="AO22"/>
      <c r="AP22">
        <v>57.468069999999997</v>
      </c>
      <c r="AQ22"/>
      <c r="AR22">
        <v>56.274479999999997</v>
      </c>
      <c r="AS22"/>
      <c r="AT22"/>
      <c r="AU22">
        <v>73.429019999999994</v>
      </c>
      <c r="AX22" s="4">
        <f t="shared" si="1"/>
        <v>27.813780000000001</v>
      </c>
      <c r="AY22" s="4">
        <f t="shared" si="2"/>
        <v>73.429019999999994</v>
      </c>
      <c r="AZ22" s="37">
        <f t="shared" si="5"/>
        <v>0.1490930035399719</v>
      </c>
    </row>
    <row r="23" spans="1:52" x14ac:dyDescent="0.25">
      <c r="A23" s="5" t="s">
        <v>12</v>
      </c>
      <c r="B23">
        <v>0.254</v>
      </c>
      <c r="H23">
        <v>0.161</v>
      </c>
      <c r="J23">
        <v>0.16600000000000001</v>
      </c>
      <c r="M23">
        <v>0.24</v>
      </c>
      <c r="P23" s="3">
        <f>MIN(F23:M23)*1000</f>
        <v>161</v>
      </c>
      <c r="Q23" s="3">
        <f>MAX(B23:M23)*1000</f>
        <v>254</v>
      </c>
      <c r="R23" s="32">
        <f t="shared" si="3"/>
        <v>-5.0107372942018655E-3</v>
      </c>
      <c r="S23">
        <v>60.091000000000001</v>
      </c>
      <c r="T23"/>
      <c r="U23"/>
      <c r="V23"/>
      <c r="W23"/>
      <c r="X23"/>
      <c r="Y23">
        <v>50.664000000000001</v>
      </c>
      <c r="Z23"/>
      <c r="AA23">
        <v>72.266999999999996</v>
      </c>
      <c r="AB23"/>
      <c r="AC23"/>
      <c r="AD23">
        <v>73.171000000000006</v>
      </c>
      <c r="AG23" s="3">
        <f t="shared" si="0"/>
        <v>50664</v>
      </c>
      <c r="AH23" s="3">
        <f>MAX(S23:AD23)*1000</f>
        <v>73171</v>
      </c>
      <c r="AI23" s="37">
        <f t="shared" si="4"/>
        <v>1.9788169760711412E-2</v>
      </c>
      <c r="AJ23">
        <v>84.075000000000003</v>
      </c>
      <c r="AK23"/>
      <c r="AL23"/>
      <c r="AM23"/>
      <c r="AN23"/>
      <c r="AO23"/>
      <c r="AP23">
        <v>71.608639999999994</v>
      </c>
      <c r="AQ23"/>
      <c r="AR23">
        <v>105.8454</v>
      </c>
      <c r="AS23"/>
      <c r="AT23"/>
      <c r="AU23">
        <v>208.02768</v>
      </c>
      <c r="AX23" s="4">
        <f t="shared" si="1"/>
        <v>71.608639999999994</v>
      </c>
      <c r="AY23" s="4">
        <f t="shared" si="2"/>
        <v>208.02768</v>
      </c>
      <c r="AZ23" s="37">
        <f t="shared" si="5"/>
        <v>0.13402825399399887</v>
      </c>
    </row>
    <row r="24" spans="1:52" x14ac:dyDescent="0.25">
      <c r="A24" s="5" t="s">
        <v>8</v>
      </c>
      <c r="B24">
        <v>0.22</v>
      </c>
      <c r="H24">
        <v>0.157</v>
      </c>
      <c r="J24">
        <v>0.18099999999999999</v>
      </c>
      <c r="M24">
        <v>0.23799999999999999</v>
      </c>
      <c r="P24" s="3">
        <f>MIN(F24:M24)*1000</f>
        <v>157</v>
      </c>
      <c r="Q24" s="3">
        <f>MAX(B24:M24)*1000</f>
        <v>238</v>
      </c>
      <c r="R24" s="32">
        <f t="shared" si="3"/>
        <v>7.4380165289256147E-3</v>
      </c>
      <c r="S24">
        <v>62.34</v>
      </c>
      <c r="T24"/>
      <c r="U24"/>
      <c r="V24"/>
      <c r="W24"/>
      <c r="X24"/>
      <c r="Y24">
        <v>46.606000000000002</v>
      </c>
      <c r="Z24"/>
      <c r="AA24">
        <v>71.427999999999997</v>
      </c>
      <c r="AB24"/>
      <c r="AC24"/>
      <c r="AD24">
        <v>67.813999999999993</v>
      </c>
      <c r="AG24" s="3">
        <f t="shared" si="0"/>
        <v>46606</v>
      </c>
      <c r="AH24" s="3">
        <f>MAX(S24:AD24)*1000</f>
        <v>71428</v>
      </c>
      <c r="AI24" s="37">
        <f t="shared" si="4"/>
        <v>7.9826173185172065E-3</v>
      </c>
      <c r="AJ24">
        <v>82.872579999999999</v>
      </c>
      <c r="AK24"/>
      <c r="AL24"/>
      <c r="AM24"/>
      <c r="AN24"/>
      <c r="AO24"/>
      <c r="AP24">
        <v>160.01091</v>
      </c>
      <c r="AQ24"/>
      <c r="AR24">
        <v>195.80076</v>
      </c>
      <c r="AS24"/>
      <c r="AT24"/>
      <c r="AU24">
        <v>185.96019000000001</v>
      </c>
      <c r="AX24" s="4">
        <f t="shared" si="1"/>
        <v>82.872579999999999</v>
      </c>
      <c r="AY24" s="4">
        <f t="shared" si="2"/>
        <v>195.80076</v>
      </c>
      <c r="AZ24" s="37">
        <f t="shared" si="5"/>
        <v>0.11308445940853912</v>
      </c>
    </row>
    <row r="25" spans="1:52" x14ac:dyDescent="0.25">
      <c r="A25" s="5" t="s">
        <v>9</v>
      </c>
      <c r="B25">
        <v>0.16200000000000001</v>
      </c>
      <c r="H25">
        <v>0.17</v>
      </c>
      <c r="J25">
        <v>0.16200000000000001</v>
      </c>
      <c r="M25">
        <v>0.23799999999999999</v>
      </c>
      <c r="P25" s="3">
        <f>MIN(F25:M25)*1000</f>
        <v>162</v>
      </c>
      <c r="Q25" s="3">
        <f>MAX(B25:M25)*1000</f>
        <v>238</v>
      </c>
      <c r="R25" s="32">
        <f t="shared" si="3"/>
        <v>4.2648709315375968E-2</v>
      </c>
      <c r="S25">
        <v>59.185000000000002</v>
      </c>
      <c r="T25"/>
      <c r="U25"/>
      <c r="V25"/>
      <c r="W25"/>
      <c r="X25"/>
      <c r="Y25">
        <v>44.755000000000003</v>
      </c>
      <c r="Z25"/>
      <c r="AA25">
        <v>43.453000000000003</v>
      </c>
      <c r="AB25"/>
      <c r="AC25"/>
      <c r="AD25">
        <v>93.86</v>
      </c>
      <c r="AG25" s="3">
        <f t="shared" si="0"/>
        <v>43453</v>
      </c>
      <c r="AH25" s="3">
        <f>MAX(S25:AD25)*1000</f>
        <v>93860</v>
      </c>
      <c r="AI25" s="37">
        <f t="shared" si="4"/>
        <v>5.3261345396176857E-2</v>
      </c>
      <c r="AJ25">
        <v>57.390479999999997</v>
      </c>
      <c r="AK25"/>
      <c r="AL25"/>
      <c r="AM25"/>
      <c r="AN25"/>
      <c r="AO25"/>
      <c r="AP25">
        <v>82.749529999999993</v>
      </c>
      <c r="AQ25"/>
      <c r="AR25">
        <v>103.64868</v>
      </c>
      <c r="AS25"/>
      <c r="AT25"/>
      <c r="AU25">
        <v>186.48034000000001</v>
      </c>
      <c r="AX25" s="4">
        <f t="shared" si="1"/>
        <v>57.390479999999997</v>
      </c>
      <c r="AY25" s="4">
        <f t="shared" si="2"/>
        <v>186.48034000000001</v>
      </c>
      <c r="AZ25" s="37">
        <f t="shared" si="5"/>
        <v>0.20448412033113889</v>
      </c>
    </row>
    <row r="26" spans="1:52" x14ac:dyDescent="0.25">
      <c r="A26" s="5" t="s">
        <v>59</v>
      </c>
      <c r="B26">
        <v>0.17299999999999999</v>
      </c>
      <c r="H26">
        <v>0.14699999999999999</v>
      </c>
      <c r="J26">
        <v>0.156</v>
      </c>
      <c r="M26">
        <v>0.20799999999999999</v>
      </c>
      <c r="P26" s="3">
        <f>MIN(F26:M26)*1000</f>
        <v>147</v>
      </c>
      <c r="Q26" s="3">
        <f>MAX(B26:M26)*1000</f>
        <v>208</v>
      </c>
      <c r="R26" s="32">
        <f t="shared" si="3"/>
        <v>1.8392012611665794E-2</v>
      </c>
      <c r="S26">
        <v>115.175</v>
      </c>
      <c r="T26"/>
      <c r="U26"/>
      <c r="V26"/>
      <c r="W26"/>
      <c r="X26"/>
      <c r="Y26">
        <v>128.715</v>
      </c>
      <c r="Z26"/>
      <c r="AA26">
        <v>107.67</v>
      </c>
      <c r="AB26"/>
      <c r="AC26"/>
      <c r="AD26">
        <v>144.017</v>
      </c>
      <c r="AG26" s="3">
        <f t="shared" si="0"/>
        <v>107670</v>
      </c>
      <c r="AH26" s="3">
        <f>MAX(S26:AD26)*1000</f>
        <v>144017</v>
      </c>
      <c r="AI26" s="37">
        <f t="shared" si="4"/>
        <v>2.2765357065335359E-2</v>
      </c>
      <c r="AJ26">
        <v>29.95194</v>
      </c>
      <c r="AK26"/>
      <c r="AL26"/>
      <c r="AM26"/>
      <c r="AN26"/>
      <c r="AO26"/>
      <c r="AP26">
        <v>47.586129999999997</v>
      </c>
      <c r="AQ26"/>
      <c r="AR26">
        <v>57.441960000000002</v>
      </c>
      <c r="AS26"/>
      <c r="AT26"/>
      <c r="AU26">
        <v>66.121669999999995</v>
      </c>
      <c r="AX26" s="4">
        <f t="shared" si="1"/>
        <v>29.95194</v>
      </c>
      <c r="AY26" s="4">
        <f t="shared" si="2"/>
        <v>66.121669999999995</v>
      </c>
      <c r="AZ26" s="37">
        <f t="shared" si="5"/>
        <v>0.1097811117652904</v>
      </c>
    </row>
    <row r="27" spans="1:52" x14ac:dyDescent="0.25">
      <c r="A27" s="5" t="s">
        <v>19</v>
      </c>
      <c r="B27">
        <v>0.19900000000000001</v>
      </c>
      <c r="H27">
        <v>0.11600000000000001</v>
      </c>
      <c r="J27">
        <v>7.4999999999999997E-2</v>
      </c>
      <c r="M27">
        <v>0.10100000000000001</v>
      </c>
      <c r="P27" s="3">
        <f>MIN(F27:M27)*1000</f>
        <v>75</v>
      </c>
      <c r="Q27" s="3">
        <f>MAX(B27:M27)*1000</f>
        <v>199</v>
      </c>
      <c r="R27" s="32">
        <f t="shared" si="3"/>
        <v>-4.4769301050708081E-2</v>
      </c>
      <c r="S27">
        <v>47.642000000000003</v>
      </c>
      <c r="T27"/>
      <c r="U27"/>
      <c r="V27"/>
      <c r="W27"/>
      <c r="X27"/>
      <c r="Y27">
        <v>13.94</v>
      </c>
      <c r="Z27"/>
      <c r="AA27">
        <v>38.1</v>
      </c>
      <c r="AB27"/>
      <c r="AC27"/>
      <c r="AD27">
        <v>15.808</v>
      </c>
      <c r="AG27" s="3">
        <f t="shared" si="0"/>
        <v>13940</v>
      </c>
      <c r="AH27" s="3">
        <f>MAX(S27:AD27)*1000</f>
        <v>47642</v>
      </c>
      <c r="AI27" s="37">
        <f t="shared" si="4"/>
        <v>-6.0744721044456579E-2</v>
      </c>
      <c r="AJ27">
        <v>39.488700000000001</v>
      </c>
      <c r="AK27"/>
      <c r="AL27"/>
      <c r="AM27"/>
      <c r="AN27"/>
      <c r="AO27"/>
      <c r="AP27">
        <v>23.827400000000001</v>
      </c>
      <c r="AQ27"/>
      <c r="AR27">
        <v>48.57732</v>
      </c>
      <c r="AS27"/>
      <c r="AT27"/>
      <c r="AU27">
        <v>71.47972</v>
      </c>
      <c r="AX27" s="4">
        <f t="shared" si="1"/>
        <v>23.827400000000001</v>
      </c>
      <c r="AY27" s="4">
        <f t="shared" si="2"/>
        <v>71.47972</v>
      </c>
      <c r="AZ27" s="37">
        <f t="shared" si="5"/>
        <v>7.3648272681920271E-2</v>
      </c>
    </row>
    <row r="28" spans="1:52" x14ac:dyDescent="0.25">
      <c r="A28" s="5" t="s">
        <v>32</v>
      </c>
      <c r="B28">
        <v>0.10299999999999999</v>
      </c>
      <c r="H28">
        <v>0.107</v>
      </c>
      <c r="J28">
        <v>0.1</v>
      </c>
      <c r="M28">
        <v>0.185</v>
      </c>
      <c r="P28" s="3">
        <f>MIN(F28:M28)*1000</f>
        <v>100</v>
      </c>
      <c r="Q28" s="3">
        <f>MAX(B28:M28)*1000</f>
        <v>185</v>
      </c>
      <c r="R28" s="32">
        <f t="shared" si="3"/>
        <v>7.2374227714033554E-2</v>
      </c>
      <c r="S28">
        <v>2.74</v>
      </c>
      <c r="T28"/>
      <c r="U28"/>
      <c r="V28"/>
      <c r="W28"/>
      <c r="X28"/>
      <c r="Y28">
        <v>2.91</v>
      </c>
      <c r="Z28"/>
      <c r="AA28">
        <v>4.1500000000000004</v>
      </c>
      <c r="AB28"/>
      <c r="AC28"/>
      <c r="AD28">
        <v>7.8940000000000001</v>
      </c>
      <c r="AG28" s="3">
        <f t="shared" si="0"/>
        <v>2740</v>
      </c>
      <c r="AH28" s="3">
        <f>MAX(S28:AD28)*1000</f>
        <v>7894</v>
      </c>
      <c r="AI28" s="37">
        <f t="shared" si="4"/>
        <v>0.1710019907100199</v>
      </c>
      <c r="AJ28">
        <v>2.8851</v>
      </c>
      <c r="AK28"/>
      <c r="AL28"/>
      <c r="AM28"/>
      <c r="AN28"/>
      <c r="AO28"/>
      <c r="AP28">
        <v>8.4551300000000005</v>
      </c>
      <c r="AQ28"/>
      <c r="AR28">
        <v>13.155480000000001</v>
      </c>
      <c r="AS28"/>
      <c r="AT28"/>
      <c r="AU28">
        <v>38.843589999999999</v>
      </c>
      <c r="AX28" s="4">
        <f t="shared" si="1"/>
        <v>2.8851</v>
      </c>
      <c r="AY28" s="4">
        <f t="shared" si="2"/>
        <v>38.843589999999999</v>
      </c>
      <c r="AZ28" s="37">
        <f t="shared" si="5"/>
        <v>1.1330469087253947</v>
      </c>
    </row>
    <row r="29" spans="1:52" x14ac:dyDescent="0.25">
      <c r="A29" s="5" t="s">
        <v>30</v>
      </c>
      <c r="B29">
        <v>0.18</v>
      </c>
      <c r="H29">
        <v>0.16700000000000001</v>
      </c>
      <c r="J29">
        <v>0.16500000000000001</v>
      </c>
      <c r="M29">
        <v>0.16300000000000001</v>
      </c>
      <c r="P29" s="3">
        <f>MIN(F29:M29)*1000</f>
        <v>163</v>
      </c>
      <c r="Q29" s="3">
        <f>MAX(B29:M29)*1000</f>
        <v>180</v>
      </c>
      <c r="R29" s="32">
        <f t="shared" si="3"/>
        <v>-8.5858585858585787E-3</v>
      </c>
      <c r="S29">
        <v>4.9829999999999997</v>
      </c>
      <c r="T29"/>
      <c r="U29"/>
      <c r="V29"/>
      <c r="W29"/>
      <c r="X29"/>
      <c r="Y29">
        <v>11.503</v>
      </c>
      <c r="Z29"/>
      <c r="AA29">
        <v>10.055999999999999</v>
      </c>
      <c r="AB29"/>
      <c r="AC29"/>
      <c r="AD29">
        <v>11.477</v>
      </c>
      <c r="AG29" s="3">
        <f t="shared" si="0"/>
        <v>4983</v>
      </c>
      <c r="AH29" s="3">
        <f>MAX(S29:AD29)*1000</f>
        <v>11503</v>
      </c>
      <c r="AI29" s="37">
        <f t="shared" si="4"/>
        <v>0.11847554412274462</v>
      </c>
      <c r="AJ29">
        <v>22.645379999999999</v>
      </c>
      <c r="AK29"/>
      <c r="AL29"/>
      <c r="AM29"/>
      <c r="AN29"/>
      <c r="AO29"/>
      <c r="AP29">
        <v>45.019179999999999</v>
      </c>
      <c r="AQ29"/>
      <c r="AR29">
        <v>60.387120000000003</v>
      </c>
      <c r="AS29"/>
      <c r="AT29"/>
      <c r="AU29">
        <v>63.418909999999997</v>
      </c>
      <c r="AX29" s="4">
        <f t="shared" si="1"/>
        <v>22.645379999999999</v>
      </c>
      <c r="AY29" s="4">
        <f t="shared" si="2"/>
        <v>63.418909999999997</v>
      </c>
      <c r="AZ29" s="37">
        <f t="shared" si="5"/>
        <v>0.16368391899162413</v>
      </c>
    </row>
    <row r="30" spans="1:52" x14ac:dyDescent="0.25">
      <c r="A30" s="5" t="s">
        <v>38</v>
      </c>
      <c r="B30">
        <v>0.17399999999999999</v>
      </c>
      <c r="H30">
        <v>0.17899999999999999</v>
      </c>
      <c r="J30">
        <v>0.127</v>
      </c>
      <c r="M30">
        <v>0.13300000000000001</v>
      </c>
      <c r="P30" s="3">
        <f>MIN(F30:M30)*1000</f>
        <v>127</v>
      </c>
      <c r="Q30" s="3">
        <f>MAX(B30:M30)*1000</f>
        <v>179</v>
      </c>
      <c r="R30" s="32">
        <f t="shared" si="3"/>
        <v>-2.1421107628004171E-2</v>
      </c>
      <c r="S30">
        <v>1.7829999999999999</v>
      </c>
      <c r="T30"/>
      <c r="U30"/>
      <c r="V30"/>
      <c r="W30"/>
      <c r="X30"/>
      <c r="Y30">
        <v>3.2559999999999998</v>
      </c>
      <c r="Z30"/>
      <c r="AA30">
        <v>2.931</v>
      </c>
      <c r="AB30"/>
      <c r="AC30"/>
      <c r="AD30">
        <v>3.3079999999999998</v>
      </c>
      <c r="AG30" s="3">
        <f t="shared" si="0"/>
        <v>1783</v>
      </c>
      <c r="AH30" s="3">
        <f>MAX(S30:AD30)*1000</f>
        <v>3308</v>
      </c>
      <c r="AI30" s="37">
        <f t="shared" si="4"/>
        <v>7.7754550553204516E-2</v>
      </c>
      <c r="AJ30">
        <v>17.796759999999999</v>
      </c>
      <c r="AK30"/>
      <c r="AL30"/>
      <c r="AM30"/>
      <c r="AN30"/>
      <c r="AO30"/>
      <c r="AP30">
        <v>27.004750000000001</v>
      </c>
      <c r="AQ30"/>
      <c r="AR30">
        <v>28.215</v>
      </c>
      <c r="AS30"/>
      <c r="AT30"/>
      <c r="AU30">
        <v>33.223950000000002</v>
      </c>
      <c r="AX30" s="4">
        <f t="shared" si="1"/>
        <v>17.796759999999999</v>
      </c>
      <c r="AY30" s="4">
        <f t="shared" si="2"/>
        <v>33.223950000000002</v>
      </c>
      <c r="AZ30" s="37">
        <f t="shared" si="5"/>
        <v>7.8804895845188586E-2</v>
      </c>
    </row>
    <row r="31" spans="1:52" x14ac:dyDescent="0.25">
      <c r="A31" s="5" t="s">
        <v>28</v>
      </c>
      <c r="B31">
        <v>0.17199999999999999</v>
      </c>
      <c r="H31">
        <v>0.16600000000000001</v>
      </c>
      <c r="J31">
        <v>0.123</v>
      </c>
      <c r="M31">
        <v>0.126</v>
      </c>
      <c r="P31" s="3">
        <f>MIN(F31:M31)*1000</f>
        <v>123</v>
      </c>
      <c r="Q31" s="3">
        <f>MAX(B31:M31)*1000</f>
        <v>172</v>
      </c>
      <c r="R31" s="32">
        <f t="shared" si="3"/>
        <v>-2.4312896405919656E-2</v>
      </c>
      <c r="S31">
        <v>3.2709999999999999</v>
      </c>
      <c r="T31"/>
      <c r="U31"/>
      <c r="V31"/>
      <c r="W31"/>
      <c r="X31"/>
      <c r="Y31">
        <v>7.84</v>
      </c>
      <c r="Z31"/>
      <c r="AA31">
        <v>4.7270000000000003</v>
      </c>
      <c r="AB31"/>
      <c r="AC31"/>
      <c r="AD31">
        <v>7.2519999999999998</v>
      </c>
      <c r="AG31" s="3">
        <f t="shared" si="0"/>
        <v>3271</v>
      </c>
      <c r="AH31" s="3">
        <f>MAX(S31:AD31)*1000</f>
        <v>7840</v>
      </c>
      <c r="AI31" s="37">
        <f t="shared" si="4"/>
        <v>0.11064172757844416</v>
      </c>
      <c r="AJ31">
        <v>51.212000000000003</v>
      </c>
      <c r="AK31"/>
      <c r="AL31"/>
      <c r="AM31"/>
      <c r="AN31"/>
      <c r="AO31"/>
      <c r="AP31">
        <v>62.328380000000003</v>
      </c>
      <c r="AQ31"/>
      <c r="AR31">
        <v>78.139080000000007</v>
      </c>
      <c r="AS31"/>
      <c r="AT31"/>
      <c r="AU31">
        <v>87.322580000000002</v>
      </c>
      <c r="AX31" s="4">
        <f t="shared" si="1"/>
        <v>51.212000000000003</v>
      </c>
      <c r="AY31" s="4">
        <f t="shared" si="2"/>
        <v>87.322580000000002</v>
      </c>
      <c r="AZ31" s="37">
        <f t="shared" si="5"/>
        <v>6.4101773021947972E-2</v>
      </c>
    </row>
    <row r="32" spans="1:52" x14ac:dyDescent="0.25">
      <c r="A32" s="5" t="s">
        <v>35</v>
      </c>
      <c r="B32">
        <v>0.10199999999999999</v>
      </c>
      <c r="H32">
        <v>0.15</v>
      </c>
      <c r="J32">
        <v>0.107</v>
      </c>
      <c r="M32">
        <v>0.08</v>
      </c>
      <c r="P32" s="3">
        <f>MIN(F32:M32)*1000</f>
        <v>80</v>
      </c>
      <c r="Q32" s="3">
        <f>MAX(B32:M32)*1000</f>
        <v>150</v>
      </c>
      <c r="R32" s="32">
        <f t="shared" si="3"/>
        <v>-1.9607843137254895E-2</v>
      </c>
      <c r="S32">
        <v>3.42</v>
      </c>
      <c r="T32"/>
      <c r="U32"/>
      <c r="V32"/>
      <c r="W32"/>
      <c r="X32"/>
      <c r="Y32">
        <v>3.2549999999999999</v>
      </c>
      <c r="Z32"/>
      <c r="AA32">
        <v>3.18</v>
      </c>
      <c r="AB32"/>
      <c r="AC32"/>
      <c r="AD32">
        <v>4.74</v>
      </c>
      <c r="AG32" s="3">
        <f t="shared" si="0"/>
        <v>3180</v>
      </c>
      <c r="AH32" s="3">
        <f>MAX(S32:AD32)*1000</f>
        <v>4740</v>
      </c>
      <c r="AI32" s="37">
        <f t="shared" si="4"/>
        <v>3.5087719298245619E-2</v>
      </c>
      <c r="AJ32">
        <v>12.650779999999999</v>
      </c>
      <c r="AK32"/>
      <c r="AL32"/>
      <c r="AM32"/>
      <c r="AN32"/>
      <c r="AO32"/>
      <c r="AP32">
        <v>22.72541</v>
      </c>
      <c r="AQ32"/>
      <c r="AR32">
        <v>9.7739999999999991</v>
      </c>
      <c r="AS32"/>
      <c r="AT32"/>
      <c r="AU32">
        <v>11.38674</v>
      </c>
      <c r="AX32" s="4">
        <f t="shared" si="1"/>
        <v>9.7739999999999991</v>
      </c>
      <c r="AY32" s="4">
        <f t="shared" si="2"/>
        <v>22.72541</v>
      </c>
      <c r="AZ32" s="37">
        <f t="shared" si="5"/>
        <v>-9.0834499748416488E-3</v>
      </c>
    </row>
    <row r="33" spans="1:52" x14ac:dyDescent="0.25">
      <c r="A33" s="5" t="s">
        <v>33</v>
      </c>
      <c r="B33">
        <v>0.129</v>
      </c>
      <c r="H33">
        <v>0.12</v>
      </c>
      <c r="J33">
        <v>0.111</v>
      </c>
      <c r="M33">
        <v>0.121</v>
      </c>
      <c r="P33" s="3">
        <f>MIN(F33:M33)*1000</f>
        <v>111</v>
      </c>
      <c r="Q33" s="3">
        <f>MAX(B33:M33)*1000</f>
        <v>129</v>
      </c>
      <c r="R33" s="32">
        <f t="shared" si="3"/>
        <v>-5.6377730796335493E-3</v>
      </c>
      <c r="S33">
        <v>3.7050000000000001</v>
      </c>
      <c r="T33"/>
      <c r="U33"/>
      <c r="V33"/>
      <c r="W33"/>
      <c r="X33"/>
      <c r="Y33">
        <v>5.6719999999999997</v>
      </c>
      <c r="Z33"/>
      <c r="AA33">
        <v>5.0389999999999997</v>
      </c>
      <c r="AB33"/>
      <c r="AC33"/>
      <c r="AD33">
        <v>6.9619999999999997</v>
      </c>
      <c r="AG33" s="3">
        <f t="shared" si="0"/>
        <v>3705</v>
      </c>
      <c r="AH33" s="3">
        <f>MAX(S33:AD33)*1000</f>
        <v>6962</v>
      </c>
      <c r="AI33" s="37">
        <f t="shared" si="4"/>
        <v>7.9916574653416741E-2</v>
      </c>
      <c r="AJ33">
        <v>12.275539999999999</v>
      </c>
      <c r="AK33"/>
      <c r="AL33"/>
      <c r="AM33"/>
      <c r="AN33"/>
      <c r="AO33"/>
      <c r="AP33">
        <v>20.680569999999999</v>
      </c>
      <c r="AQ33"/>
      <c r="AR33">
        <v>19.093319999999999</v>
      </c>
      <c r="AS33"/>
      <c r="AT33"/>
      <c r="AU33">
        <v>50.580800000000004</v>
      </c>
      <c r="AX33" s="4">
        <f t="shared" si="1"/>
        <v>12.275539999999999</v>
      </c>
      <c r="AY33" s="4">
        <f t="shared" si="2"/>
        <v>50.580800000000004</v>
      </c>
      <c r="AZ33" s="37">
        <f t="shared" si="5"/>
        <v>0.28367765195147132</v>
      </c>
    </row>
    <row r="34" spans="1:52" x14ac:dyDescent="0.25">
      <c r="A34" s="5" t="s">
        <v>14</v>
      </c>
      <c r="B34">
        <v>0.127</v>
      </c>
      <c r="H34">
        <v>9.4E-2</v>
      </c>
      <c r="J34">
        <v>0.114</v>
      </c>
      <c r="M34">
        <v>0.11700000000000001</v>
      </c>
      <c r="P34" s="3">
        <f>MIN(F34:M34)*1000</f>
        <v>94</v>
      </c>
      <c r="Q34" s="3">
        <f>MAX(B34:M34)*1000</f>
        <v>127</v>
      </c>
      <c r="R34" s="32">
        <f t="shared" si="3"/>
        <v>-7.1581961345740831E-3</v>
      </c>
      <c r="S34">
        <v>61.832999999999998</v>
      </c>
      <c r="T34"/>
      <c r="U34"/>
      <c r="V34"/>
      <c r="W34"/>
      <c r="X34"/>
      <c r="Y34">
        <v>54.506999999999998</v>
      </c>
      <c r="Z34"/>
      <c r="AA34">
        <v>47.069000000000003</v>
      </c>
      <c r="AB34"/>
      <c r="AC34"/>
      <c r="AD34">
        <v>45.951999999999998</v>
      </c>
      <c r="AG34" s="3">
        <f t="shared" si="0"/>
        <v>45952</v>
      </c>
      <c r="AH34" s="3">
        <f>MAX(S34:AD34)*1000</f>
        <v>61833</v>
      </c>
      <c r="AI34" s="37">
        <f t="shared" si="4"/>
        <v>-2.3348814916424446E-2</v>
      </c>
      <c r="AJ34">
        <v>23.211780000000001</v>
      </c>
      <c r="AK34"/>
      <c r="AL34"/>
      <c r="AM34"/>
      <c r="AN34"/>
      <c r="AO34"/>
      <c r="AP34">
        <v>29.734110000000001</v>
      </c>
      <c r="AQ34"/>
      <c r="AR34">
        <v>24.560279999999999</v>
      </c>
      <c r="AS34"/>
      <c r="AT34"/>
      <c r="AU34">
        <v>26.863980000000002</v>
      </c>
      <c r="AX34" s="4">
        <f t="shared" si="1"/>
        <v>23.211780000000001</v>
      </c>
      <c r="AY34" s="4">
        <f t="shared" si="2"/>
        <v>29.734110000000001</v>
      </c>
      <c r="AZ34" s="37">
        <f t="shared" si="5"/>
        <v>1.4303865615570278E-2</v>
      </c>
    </row>
    <row r="35" spans="1:52" x14ac:dyDescent="0.25">
      <c r="A35" s="5" t="s">
        <v>43</v>
      </c>
      <c r="B35">
        <v>8.2000000000000003E-2</v>
      </c>
      <c r="H35">
        <v>0.122</v>
      </c>
      <c r="J35">
        <v>5.7000000000000002E-2</v>
      </c>
      <c r="M35">
        <v>6.3E-2</v>
      </c>
      <c r="P35" s="3">
        <f>MIN(F35:M35)*1000</f>
        <v>57</v>
      </c>
      <c r="Q35" s="3">
        <f>MAX(B35:M35)*1000</f>
        <v>122</v>
      </c>
      <c r="R35" s="32">
        <f t="shared" si="3"/>
        <v>-2.1064301552106434E-2</v>
      </c>
      <c r="S35">
        <v>0.45400000000000001</v>
      </c>
      <c r="T35"/>
      <c r="U35"/>
      <c r="V35"/>
      <c r="W35"/>
      <c r="X35"/>
      <c r="Y35">
        <v>1.0449999999999999</v>
      </c>
      <c r="Z35"/>
      <c r="AA35">
        <v>0.68400000000000005</v>
      </c>
      <c r="AB35"/>
      <c r="AC35"/>
      <c r="AD35">
        <v>0.72899999999999998</v>
      </c>
      <c r="AG35" s="3">
        <f t="shared" si="0"/>
        <v>454</v>
      </c>
      <c r="AH35" s="3">
        <f>MAX(S35:AD35)*1000</f>
        <v>1045</v>
      </c>
      <c r="AI35" s="37">
        <f t="shared" si="4"/>
        <v>5.5066079295154176E-2</v>
      </c>
      <c r="AJ35">
        <v>6.0923400000000001</v>
      </c>
      <c r="AK35"/>
      <c r="AL35"/>
      <c r="AM35"/>
      <c r="AN35"/>
      <c r="AO35"/>
      <c r="AP35">
        <v>4.0133799999999997</v>
      </c>
      <c r="AQ35"/>
      <c r="AR35">
        <v>7.4984400000000004</v>
      </c>
      <c r="AS35"/>
      <c r="AT35"/>
      <c r="AU35">
        <v>6.2135199999999999</v>
      </c>
      <c r="AX35" s="4">
        <f t="shared" si="1"/>
        <v>4.0133799999999997</v>
      </c>
      <c r="AY35" s="4">
        <f t="shared" si="2"/>
        <v>7.4984400000000004</v>
      </c>
      <c r="AZ35" s="37">
        <f t="shared" si="5"/>
        <v>1.8082319168601264E-3</v>
      </c>
    </row>
    <row r="36" spans="1:52" x14ac:dyDescent="0.25">
      <c r="A36" s="5" t="s">
        <v>41</v>
      </c>
      <c r="B36">
        <v>0.122</v>
      </c>
      <c r="H36">
        <v>8.6999999999999994E-2</v>
      </c>
      <c r="J36">
        <v>5.2999999999999999E-2</v>
      </c>
      <c r="M36">
        <v>6.8000000000000005E-2</v>
      </c>
      <c r="P36" s="3">
        <f>MIN(F36:M36)*1000</f>
        <v>53</v>
      </c>
      <c r="Q36" s="3">
        <f>MAX(B36:M36)*1000</f>
        <v>122</v>
      </c>
      <c r="R36" s="32">
        <f t="shared" si="3"/>
        <v>-4.0238450074515646E-2</v>
      </c>
      <c r="S36">
        <v>1.3480000000000001</v>
      </c>
      <c r="T36"/>
      <c r="U36"/>
      <c r="V36"/>
      <c r="W36"/>
      <c r="X36"/>
      <c r="Y36">
        <v>1.077</v>
      </c>
      <c r="Z36"/>
      <c r="AA36">
        <v>0.61599999999999999</v>
      </c>
      <c r="AB36"/>
      <c r="AC36"/>
      <c r="AD36">
        <v>1.5940000000000001</v>
      </c>
      <c r="AG36" s="3">
        <f t="shared" si="0"/>
        <v>616</v>
      </c>
      <c r="AH36" s="3">
        <f>MAX(S36:AD36)*1000</f>
        <v>1594</v>
      </c>
      <c r="AI36" s="37">
        <f t="shared" si="4"/>
        <v>1.6590234691124896E-2</v>
      </c>
      <c r="AJ36">
        <v>3.07036</v>
      </c>
      <c r="AK36"/>
      <c r="AL36"/>
      <c r="AM36"/>
      <c r="AN36"/>
      <c r="AO36"/>
      <c r="AP36">
        <v>8.4867399999999993</v>
      </c>
      <c r="AQ36"/>
      <c r="AR36">
        <v>9.5374800000000004</v>
      </c>
      <c r="AS36"/>
      <c r="AT36"/>
      <c r="AU36">
        <v>26.508459999999999</v>
      </c>
      <c r="AX36" s="4">
        <f t="shared" si="1"/>
        <v>3.07036</v>
      </c>
      <c r="AY36" s="4">
        <f t="shared" si="2"/>
        <v>26.508459999999999</v>
      </c>
      <c r="AZ36" s="37">
        <f t="shared" si="5"/>
        <v>0.69396955524315185</v>
      </c>
    </row>
    <row r="37" spans="1:52" x14ac:dyDescent="0.25">
      <c r="A37" s="5" t="s">
        <v>36</v>
      </c>
      <c r="B37">
        <v>0.10299999999999999</v>
      </c>
      <c r="H37">
        <v>0.11700000000000001</v>
      </c>
      <c r="J37">
        <v>8.3000000000000004E-2</v>
      </c>
      <c r="M37">
        <v>0.10199999999999999</v>
      </c>
      <c r="P37" s="3">
        <f>MIN(F37:M37)*1000</f>
        <v>83</v>
      </c>
      <c r="Q37" s="3">
        <f>MAX(B37:M37)*1000</f>
        <v>117</v>
      </c>
      <c r="R37" s="32">
        <f t="shared" si="3"/>
        <v>-8.8261253309797089E-4</v>
      </c>
      <c r="S37">
        <v>1.8360000000000001</v>
      </c>
      <c r="T37"/>
      <c r="U37"/>
      <c r="V37"/>
      <c r="W37"/>
      <c r="X37"/>
      <c r="Y37">
        <v>3.637</v>
      </c>
      <c r="Z37"/>
      <c r="AA37">
        <v>2.1640000000000001</v>
      </c>
      <c r="AB37"/>
      <c r="AC37"/>
      <c r="AD37">
        <v>2.883</v>
      </c>
      <c r="AG37" s="3">
        <f t="shared" si="0"/>
        <v>1836</v>
      </c>
      <c r="AH37" s="3">
        <f>MAX(S37:AD37)*1000</f>
        <v>3637</v>
      </c>
      <c r="AI37" s="37">
        <f t="shared" si="4"/>
        <v>5.1841948900772428E-2</v>
      </c>
      <c r="AJ37">
        <v>6.8982799999999997</v>
      </c>
      <c r="AK37"/>
      <c r="AL37"/>
      <c r="AM37"/>
      <c r="AN37"/>
      <c r="AO37"/>
      <c r="AP37">
        <v>13.57704</v>
      </c>
      <c r="AQ37"/>
      <c r="AR37">
        <v>52.091639999999998</v>
      </c>
      <c r="AS37"/>
      <c r="AT37"/>
      <c r="AU37">
        <v>52.734119999999997</v>
      </c>
      <c r="AX37" s="4">
        <f t="shared" si="1"/>
        <v>6.8982799999999997</v>
      </c>
      <c r="AY37" s="4">
        <f t="shared" si="2"/>
        <v>52.734119999999997</v>
      </c>
      <c r="AZ37" s="37">
        <f t="shared" si="5"/>
        <v>0.60404833457826379</v>
      </c>
    </row>
    <row r="38" spans="1:52" x14ac:dyDescent="0.25">
      <c r="A38" s="5" t="s">
        <v>24</v>
      </c>
      <c r="B38">
        <v>0.109</v>
      </c>
      <c r="H38">
        <v>8.3000000000000004E-2</v>
      </c>
      <c r="J38">
        <v>8.5999999999999993E-2</v>
      </c>
      <c r="M38">
        <v>0.11</v>
      </c>
      <c r="P38" s="3">
        <f>MIN(F38:M38)*1000</f>
        <v>83</v>
      </c>
      <c r="Q38" s="3">
        <f>MAX(B38:M38)*1000</f>
        <v>110</v>
      </c>
      <c r="R38" s="32">
        <f t="shared" si="3"/>
        <v>8.3402835696413751E-4</v>
      </c>
      <c r="S38">
        <v>21.513999999999999</v>
      </c>
      <c r="T38"/>
      <c r="U38"/>
      <c r="V38"/>
      <c r="W38"/>
      <c r="X38"/>
      <c r="Y38">
        <v>17.052</v>
      </c>
      <c r="Z38"/>
      <c r="AA38">
        <v>21.937999999999999</v>
      </c>
      <c r="AB38"/>
      <c r="AC38"/>
      <c r="AD38">
        <v>34.68</v>
      </c>
      <c r="AG38" s="3">
        <f t="shared" si="0"/>
        <v>17052</v>
      </c>
      <c r="AH38" s="3">
        <f>MAX(S38:AD38)*1000</f>
        <v>34680</v>
      </c>
      <c r="AI38" s="37">
        <f t="shared" si="4"/>
        <v>5.5633963507906059E-2</v>
      </c>
      <c r="AJ38">
        <v>17.069880000000001</v>
      </c>
      <c r="AK38"/>
      <c r="AL38"/>
      <c r="AM38"/>
      <c r="AN38"/>
      <c r="AO38"/>
      <c r="AP38">
        <v>18.76435</v>
      </c>
      <c r="AQ38"/>
      <c r="AR38">
        <v>54.021599999999999</v>
      </c>
      <c r="AS38"/>
      <c r="AT38"/>
      <c r="AU38">
        <v>69.738479999999996</v>
      </c>
      <c r="AX38" s="4">
        <f t="shared" si="1"/>
        <v>17.069880000000001</v>
      </c>
      <c r="AY38" s="4">
        <f t="shared" si="2"/>
        <v>69.738479999999996</v>
      </c>
      <c r="AZ38" s="37">
        <f t="shared" si="5"/>
        <v>0.28049725864824737</v>
      </c>
    </row>
    <row r="39" spans="1:52" x14ac:dyDescent="0.25">
      <c r="A39" s="5" t="s">
        <v>17</v>
      </c>
      <c r="B39">
        <v>0.10299999999999999</v>
      </c>
      <c r="H39">
        <v>0.08</v>
      </c>
      <c r="J39">
        <v>8.5999999999999993E-2</v>
      </c>
      <c r="M39">
        <v>6.8000000000000005E-2</v>
      </c>
      <c r="P39" s="3">
        <f>MIN(F39:M39)*1000</f>
        <v>68</v>
      </c>
      <c r="Q39" s="3">
        <f>MAX(B39:M39)*1000</f>
        <v>103</v>
      </c>
      <c r="R39" s="32">
        <f t="shared" si="3"/>
        <v>-3.089143865842894E-2</v>
      </c>
      <c r="S39">
        <v>53.46</v>
      </c>
      <c r="T39"/>
      <c r="U39"/>
      <c r="V39"/>
      <c r="W39"/>
      <c r="X39"/>
      <c r="Y39">
        <v>31.725999999999999</v>
      </c>
      <c r="Z39"/>
      <c r="AA39">
        <v>46.856000000000002</v>
      </c>
      <c r="AB39"/>
      <c r="AC39"/>
      <c r="AD39">
        <v>29.617000000000001</v>
      </c>
      <c r="AG39" s="3">
        <f t="shared" si="0"/>
        <v>29617</v>
      </c>
      <c r="AH39" s="3">
        <f>MAX(S39:AD39)*1000</f>
        <v>53460</v>
      </c>
      <c r="AI39" s="37">
        <f t="shared" si="4"/>
        <v>-4.0545182464374385E-2</v>
      </c>
      <c r="AJ39">
        <v>17.874639999999999</v>
      </c>
      <c r="AK39"/>
      <c r="AL39"/>
      <c r="AM39"/>
      <c r="AN39"/>
      <c r="AO39"/>
      <c r="AP39">
        <v>17.440000000000001</v>
      </c>
      <c r="AQ39"/>
      <c r="AR39">
        <v>18.7056</v>
      </c>
      <c r="AS39"/>
      <c r="AT39"/>
      <c r="AU39">
        <v>14.5642</v>
      </c>
      <c r="AX39" s="4">
        <f t="shared" si="1"/>
        <v>14.5642</v>
      </c>
      <c r="AY39" s="4">
        <f t="shared" si="2"/>
        <v>18.7056</v>
      </c>
      <c r="AZ39" s="37">
        <f t="shared" si="5"/>
        <v>-1.6836651865944765E-2</v>
      </c>
    </row>
    <row r="40" spans="1:52" x14ac:dyDescent="0.25">
      <c r="A40" s="5" t="s">
        <v>15</v>
      </c>
      <c r="B40">
        <v>9.5000000000000001E-2</v>
      </c>
      <c r="H40">
        <v>0.06</v>
      </c>
      <c r="J40">
        <v>5.0999999999999997E-2</v>
      </c>
      <c r="M40">
        <v>4.8000000000000001E-2</v>
      </c>
      <c r="P40" s="3">
        <f>MIN(F40:M40)*1000</f>
        <v>48</v>
      </c>
      <c r="Q40" s="3">
        <f>MAX(B40:M40)*1000</f>
        <v>95</v>
      </c>
      <c r="R40" s="32">
        <f t="shared" si="3"/>
        <v>-4.4976076555023919E-2</v>
      </c>
      <c r="S40">
        <v>58.392000000000003</v>
      </c>
      <c r="T40"/>
      <c r="U40"/>
      <c r="V40"/>
      <c r="W40"/>
      <c r="X40"/>
      <c r="Y40">
        <v>48.76</v>
      </c>
      <c r="Z40"/>
      <c r="AA40">
        <v>39.628</v>
      </c>
      <c r="AB40"/>
      <c r="AC40"/>
      <c r="AD40">
        <v>38.295999999999999</v>
      </c>
      <c r="AG40" s="3">
        <f t="shared" si="0"/>
        <v>38296</v>
      </c>
      <c r="AH40" s="3">
        <f>MAX(S40:AD40)*1000</f>
        <v>58392</v>
      </c>
      <c r="AI40" s="37">
        <f t="shared" si="4"/>
        <v>-3.1286975799922782E-2</v>
      </c>
      <c r="AJ40">
        <v>15.05326</v>
      </c>
      <c r="AK40"/>
      <c r="AL40"/>
      <c r="AM40"/>
      <c r="AN40"/>
      <c r="AO40"/>
      <c r="AP40">
        <v>20.119219999999999</v>
      </c>
      <c r="AQ40"/>
      <c r="AR40">
        <v>28.207439999999998</v>
      </c>
      <c r="AS40"/>
      <c r="AT40"/>
      <c r="AU40">
        <v>27.172029999999999</v>
      </c>
      <c r="AX40" s="4">
        <f t="shared" si="1"/>
        <v>15.05326</v>
      </c>
      <c r="AY40" s="4">
        <f t="shared" si="2"/>
        <v>28.207439999999998</v>
      </c>
      <c r="AZ40" s="37">
        <f t="shared" si="5"/>
        <v>7.3187227460122503E-2</v>
      </c>
    </row>
    <row r="41" spans="1:52" x14ac:dyDescent="0.25">
      <c r="A41" s="5" t="s">
        <v>29</v>
      </c>
      <c r="B41">
        <v>8.7999999999999995E-2</v>
      </c>
      <c r="H41">
        <v>4.4999999999999998E-2</v>
      </c>
      <c r="J41">
        <v>3.4000000000000002E-2</v>
      </c>
      <c r="M41">
        <v>3.4000000000000002E-2</v>
      </c>
      <c r="P41" s="3">
        <f>MIN(F41:M41)*1000</f>
        <v>34</v>
      </c>
      <c r="Q41" s="3">
        <f>MAX(B41:M41)*1000</f>
        <v>88</v>
      </c>
      <c r="R41" s="32">
        <f t="shared" si="3"/>
        <v>-5.5785123966942136E-2</v>
      </c>
      <c r="S41">
        <v>11.98</v>
      </c>
      <c r="T41"/>
      <c r="U41"/>
      <c r="V41"/>
      <c r="W41"/>
      <c r="X41"/>
      <c r="Y41">
        <v>4.4489999999999998</v>
      </c>
      <c r="Z41"/>
      <c r="AA41">
        <v>7.2880000000000003</v>
      </c>
      <c r="AB41"/>
      <c r="AC41"/>
      <c r="AD41">
        <v>6.5030000000000001</v>
      </c>
      <c r="AG41" s="3">
        <f t="shared" si="0"/>
        <v>4449</v>
      </c>
      <c r="AH41" s="3">
        <f>MAX(S41:AD41)*1000</f>
        <v>11980</v>
      </c>
      <c r="AI41" s="37">
        <f t="shared" si="4"/>
        <v>-4.1561693731977538E-2</v>
      </c>
      <c r="AJ41">
        <v>6.6127200000000004</v>
      </c>
      <c r="AK41"/>
      <c r="AL41"/>
      <c r="AM41"/>
      <c r="AN41"/>
      <c r="AO41"/>
      <c r="AP41" s="29">
        <v>6.6</v>
      </c>
      <c r="AQ41"/>
      <c r="AR41">
        <v>4.9766399999999997</v>
      </c>
      <c r="AS41"/>
      <c r="AT41"/>
      <c r="AU41">
        <v>10.25352</v>
      </c>
      <c r="AX41" s="4">
        <f t="shared" si="1"/>
        <v>4.9766399999999997</v>
      </c>
      <c r="AY41" s="4">
        <f t="shared" si="2"/>
        <v>10.25352</v>
      </c>
      <c r="AZ41" s="37">
        <f t="shared" si="5"/>
        <v>5.0052295905741985E-2</v>
      </c>
    </row>
    <row r="42" spans="1:52" x14ac:dyDescent="0.25">
      <c r="A42" s="5" t="s">
        <v>40</v>
      </c>
      <c r="B42">
        <v>8.3000000000000004E-2</v>
      </c>
      <c r="H42">
        <v>5.3999999999999999E-2</v>
      </c>
      <c r="J42">
        <v>3.7999999999999999E-2</v>
      </c>
      <c r="M42">
        <v>3.7999999999999999E-2</v>
      </c>
      <c r="P42" s="3">
        <f>MIN(F42:M42)*1000</f>
        <v>38</v>
      </c>
      <c r="Q42" s="3">
        <f>MAX(B42:M42)*1000</f>
        <v>83</v>
      </c>
      <c r="R42" s="32">
        <f t="shared" si="3"/>
        <v>-4.9288061336254116E-2</v>
      </c>
      <c r="S42">
        <v>0.81</v>
      </c>
      <c r="T42"/>
      <c r="U42"/>
      <c r="V42"/>
      <c r="W42"/>
      <c r="X42"/>
      <c r="Y42">
        <v>1.4850000000000001</v>
      </c>
      <c r="Z42"/>
      <c r="AA42">
        <v>1.3520000000000001</v>
      </c>
      <c r="AB42"/>
      <c r="AC42"/>
      <c r="AD42">
        <v>2.0230000000000001</v>
      </c>
      <c r="AG42" s="3">
        <f t="shared" si="0"/>
        <v>810</v>
      </c>
      <c r="AH42" s="3">
        <f>MAX(S42:AD42)*1000</f>
        <v>2023.0000000000002</v>
      </c>
      <c r="AI42" s="37">
        <f t="shared" si="4"/>
        <v>0.13613916947250282</v>
      </c>
      <c r="AJ42">
        <v>1.44668</v>
      </c>
      <c r="AK42"/>
      <c r="AL42"/>
      <c r="AM42"/>
      <c r="AN42"/>
      <c r="AO42"/>
      <c r="AP42">
        <v>4.3850699999999998</v>
      </c>
      <c r="AQ42"/>
      <c r="AR42">
        <v>6.0631199999999996</v>
      </c>
      <c r="AS42"/>
      <c r="AT42"/>
      <c r="AU42">
        <v>9.1213099999999994</v>
      </c>
      <c r="AX42" s="4">
        <f t="shared" si="1"/>
        <v>1.44668</v>
      </c>
      <c r="AY42" s="4">
        <f t="shared" si="2"/>
        <v>9.1213099999999994</v>
      </c>
      <c r="AZ42" s="37">
        <f t="shared" si="5"/>
        <v>0.482272262258161</v>
      </c>
    </row>
    <row r="43" spans="1:52" x14ac:dyDescent="0.25">
      <c r="A43" s="5" t="s">
        <v>31</v>
      </c>
      <c r="B43">
        <v>3.5999999999999997E-2</v>
      </c>
      <c r="H43">
        <v>3.4000000000000002E-2</v>
      </c>
      <c r="J43">
        <v>6.4000000000000001E-2</v>
      </c>
      <c r="M43">
        <v>6.7000000000000004E-2</v>
      </c>
      <c r="P43" s="3">
        <f>MIN(F43:M43)*1000</f>
        <v>34</v>
      </c>
      <c r="Q43" s="3">
        <f>MAX(B43:M43)*1000</f>
        <v>67</v>
      </c>
      <c r="R43" s="32">
        <f t="shared" si="3"/>
        <v>7.8282828282828301E-2</v>
      </c>
      <c r="S43">
        <v>2.5529999999999999</v>
      </c>
      <c r="T43"/>
      <c r="U43"/>
      <c r="V43"/>
      <c r="W43"/>
      <c r="X43"/>
      <c r="Y43">
        <v>0.32800000000000001</v>
      </c>
      <c r="Z43"/>
      <c r="AA43">
        <v>1.9710000000000001</v>
      </c>
      <c r="AB43"/>
      <c r="AC43"/>
      <c r="AD43">
        <v>8.5060000000000002</v>
      </c>
      <c r="AG43" s="3">
        <f t="shared" si="0"/>
        <v>328</v>
      </c>
      <c r="AH43" s="3">
        <f>MAX(S43:AD43)*1000</f>
        <v>8506</v>
      </c>
      <c r="AI43" s="37">
        <f t="shared" si="4"/>
        <v>0.21197877719616853</v>
      </c>
      <c r="AJ43">
        <v>15.160640000000001</v>
      </c>
      <c r="AK43"/>
      <c r="AL43"/>
      <c r="AM43"/>
      <c r="AN43"/>
      <c r="AO43"/>
      <c r="AP43" s="29">
        <v>25.2</v>
      </c>
      <c r="AQ43"/>
      <c r="AR43">
        <v>42.949440000000003</v>
      </c>
      <c r="AS43"/>
      <c r="AT43"/>
      <c r="AU43">
        <v>55.884309999999999</v>
      </c>
      <c r="AX43" s="4">
        <f t="shared" si="1"/>
        <v>15.160640000000001</v>
      </c>
      <c r="AY43" s="4">
        <f t="shared" si="2"/>
        <v>55.884309999999999</v>
      </c>
      <c r="AZ43" s="37">
        <f t="shared" si="5"/>
        <v>0.24419495602968067</v>
      </c>
    </row>
    <row r="44" spans="1:52" x14ac:dyDescent="0.25">
      <c r="A44" s="11" t="s">
        <v>4</v>
      </c>
      <c r="B44">
        <v>6.0999999999999999E-2</v>
      </c>
      <c r="C44" s="12"/>
      <c r="D44" s="12"/>
      <c r="E44" s="12"/>
      <c r="F44" s="12"/>
      <c r="G44" s="12"/>
      <c r="H44">
        <v>4.9000000000000002E-2</v>
      </c>
      <c r="I44" s="12"/>
      <c r="J44">
        <v>4.8000000000000001E-2</v>
      </c>
      <c r="K44" s="12"/>
      <c r="L44" s="12"/>
      <c r="M44">
        <v>6.4000000000000001E-2</v>
      </c>
      <c r="N44" s="12"/>
      <c r="O44" s="12"/>
      <c r="P44" s="13">
        <f>MIN(F44:M44)*1000</f>
        <v>48</v>
      </c>
      <c r="Q44" s="13">
        <f>MAX(B44:M44)*1000</f>
        <v>64</v>
      </c>
      <c r="R44" s="32">
        <f t="shared" si="3"/>
        <v>4.4709388971684097E-3</v>
      </c>
      <c r="S44">
        <v>274.149</v>
      </c>
      <c r="T44"/>
      <c r="U44"/>
      <c r="V44"/>
      <c r="W44"/>
      <c r="X44"/>
      <c r="Y44">
        <v>52.024999999999999</v>
      </c>
      <c r="Z44"/>
      <c r="AA44">
        <v>48.512</v>
      </c>
      <c r="AB44"/>
      <c r="AC44"/>
      <c r="AD44">
        <v>52.658999999999999</v>
      </c>
      <c r="AE44" s="14"/>
      <c r="AF44" s="12"/>
      <c r="AG44" s="13">
        <f t="shared" si="0"/>
        <v>48512</v>
      </c>
      <c r="AH44" s="13">
        <f>MAX(S44:AD44)*1000</f>
        <v>274149</v>
      </c>
      <c r="AI44" s="37">
        <f t="shared" si="4"/>
        <v>-7.3447120162592416E-2</v>
      </c>
      <c r="AJ44">
        <v>15.957140000000001</v>
      </c>
      <c r="AK44"/>
      <c r="AL44"/>
      <c r="AM44"/>
      <c r="AN44"/>
      <c r="AO44"/>
      <c r="AP44">
        <v>18.217169999999999</v>
      </c>
      <c r="AQ44"/>
      <c r="AR44">
        <v>16.266960000000001</v>
      </c>
      <c r="AS44"/>
      <c r="AT44"/>
      <c r="AU44">
        <v>15.795389999999999</v>
      </c>
      <c r="AV44" s="12"/>
      <c r="AW44" s="12"/>
      <c r="AX44" s="15">
        <f t="shared" si="1"/>
        <v>15.795389999999999</v>
      </c>
      <c r="AY44" s="15">
        <f t="shared" si="2"/>
        <v>18.217169999999999</v>
      </c>
      <c r="AZ44" s="37">
        <f t="shared" si="5"/>
        <v>-9.2150256590752347E-4</v>
      </c>
    </row>
    <row r="45" spans="1:52" x14ac:dyDescent="0.25">
      <c r="A45" s="5" t="s">
        <v>57</v>
      </c>
      <c r="B45">
        <v>6.3E-2</v>
      </c>
      <c r="H45">
        <v>6.0999999999999999E-2</v>
      </c>
      <c r="J45">
        <v>3.7999999999999999E-2</v>
      </c>
      <c r="M45">
        <v>6.2E-2</v>
      </c>
      <c r="P45" s="3">
        <f>MIN(F45:M45)*1000</f>
        <v>38</v>
      </c>
      <c r="Q45" s="3">
        <f>MAX(B45:M45)*1000</f>
        <v>63</v>
      </c>
      <c r="R45" s="32">
        <f t="shared" si="3"/>
        <v>-1.4430014430014441E-3</v>
      </c>
      <c r="S45">
        <v>8.5009999999999994</v>
      </c>
      <c r="T45"/>
      <c r="U45"/>
      <c r="V45"/>
      <c r="W45"/>
      <c r="X45"/>
      <c r="Y45">
        <v>7.2110000000000003</v>
      </c>
      <c r="Z45"/>
      <c r="AA45">
        <v>13.429</v>
      </c>
      <c r="AB45"/>
      <c r="AC45"/>
      <c r="AD45">
        <v>10.808999999999999</v>
      </c>
      <c r="AG45" s="3">
        <f t="shared" si="0"/>
        <v>7211</v>
      </c>
      <c r="AH45" s="3">
        <f>MAX(S45:AD45)*1000</f>
        <v>13429</v>
      </c>
      <c r="AI45" s="37">
        <f t="shared" si="4"/>
        <v>2.4681588262343467E-2</v>
      </c>
      <c r="AJ45">
        <v>49.650860000000002</v>
      </c>
      <c r="AK45"/>
      <c r="AL45"/>
      <c r="AM45"/>
      <c r="AN45"/>
      <c r="AO45"/>
      <c r="AP45">
        <v>101.87685</v>
      </c>
      <c r="AQ45"/>
      <c r="AR45">
        <v>127.2132</v>
      </c>
      <c r="AS45"/>
      <c r="AT45"/>
      <c r="AU45">
        <v>204.53106</v>
      </c>
      <c r="AX45" s="4">
        <f t="shared" si="1"/>
        <v>49.650860000000002</v>
      </c>
      <c r="AY45" s="4">
        <f t="shared" si="2"/>
        <v>204.53106</v>
      </c>
      <c r="AZ45" s="37">
        <f t="shared" si="5"/>
        <v>0.28358054990020681</v>
      </c>
    </row>
    <row r="46" spans="1:52" x14ac:dyDescent="0.25">
      <c r="A46" s="5" t="s">
        <v>42</v>
      </c>
      <c r="B46">
        <v>5.5E-2</v>
      </c>
      <c r="H46">
        <v>2.4E-2</v>
      </c>
      <c r="J46">
        <v>1.4E-2</v>
      </c>
      <c r="M46">
        <v>2.7E-2</v>
      </c>
      <c r="P46" s="3">
        <f>MIN(F46:M46)*1000</f>
        <v>14</v>
      </c>
      <c r="Q46" s="3">
        <f>MAX(B46:M46)*1000</f>
        <v>55</v>
      </c>
      <c r="R46" s="32">
        <f t="shared" si="3"/>
        <v>-4.6280991735537194E-2</v>
      </c>
      <c r="S46">
        <v>0.79100000000000004</v>
      </c>
      <c r="T46"/>
      <c r="U46"/>
      <c r="V46"/>
      <c r="W46"/>
      <c r="X46"/>
      <c r="Y46">
        <v>0.85799999999999998</v>
      </c>
      <c r="Z46"/>
      <c r="AA46">
        <v>0.95599999999999996</v>
      </c>
      <c r="AB46"/>
      <c r="AC46"/>
      <c r="AD46">
        <v>1.236</v>
      </c>
      <c r="AG46" s="3">
        <f t="shared" si="0"/>
        <v>791</v>
      </c>
      <c r="AH46" s="3">
        <f>MAX(S46:AD46)*1000</f>
        <v>1236</v>
      </c>
      <c r="AI46" s="37">
        <f t="shared" si="4"/>
        <v>5.1143546718767953E-2</v>
      </c>
      <c r="AJ46">
        <v>0.48261999999999999</v>
      </c>
      <c r="AK46"/>
      <c r="AL46"/>
      <c r="AM46"/>
      <c r="AN46"/>
      <c r="AO46"/>
      <c r="AP46" s="29">
        <v>2.5</v>
      </c>
      <c r="AQ46"/>
      <c r="AR46">
        <v>2.1869999999999998</v>
      </c>
      <c r="AS46"/>
      <c r="AT46"/>
      <c r="AU46">
        <v>13.487539999999999</v>
      </c>
      <c r="AX46" s="4">
        <f t="shared" si="1"/>
        <v>0.48261999999999999</v>
      </c>
      <c r="AY46" s="4">
        <f t="shared" si="2"/>
        <v>13.487539999999999</v>
      </c>
      <c r="AZ46" s="37">
        <f t="shared" si="5"/>
        <v>2.4496818502039996</v>
      </c>
    </row>
    <row r="47" spans="1:52" x14ac:dyDescent="0.25">
      <c r="A47" s="5" t="s">
        <v>23</v>
      </c>
      <c r="B47">
        <v>2.5999999999999999E-2</v>
      </c>
      <c r="H47">
        <v>4.9000000000000002E-2</v>
      </c>
      <c r="J47">
        <v>3.4000000000000002E-2</v>
      </c>
      <c r="M47">
        <v>0.04</v>
      </c>
      <c r="P47" s="3">
        <f>MIN(F47:M47)*1000</f>
        <v>34</v>
      </c>
      <c r="Q47" s="3">
        <f>MAX(B47:M47)*1000</f>
        <v>49</v>
      </c>
      <c r="R47" s="32">
        <f t="shared" si="3"/>
        <v>4.8951048951048959E-2</v>
      </c>
      <c r="S47">
        <v>1.681</v>
      </c>
      <c r="T47"/>
      <c r="U47"/>
      <c r="V47"/>
      <c r="W47"/>
      <c r="X47"/>
      <c r="Y47">
        <v>2.86</v>
      </c>
      <c r="Z47"/>
      <c r="AA47">
        <v>4.9390000000000001</v>
      </c>
      <c r="AB47"/>
      <c r="AC47"/>
      <c r="AD47">
        <v>39.622999999999998</v>
      </c>
      <c r="AG47" s="3">
        <f t="shared" si="0"/>
        <v>1681</v>
      </c>
      <c r="AH47" s="3">
        <f>MAX(S47:AD47)*1000</f>
        <v>39623</v>
      </c>
      <c r="AI47" s="37">
        <f t="shared" si="4"/>
        <v>2.0519171488832404</v>
      </c>
      <c r="AJ47">
        <v>3.30518</v>
      </c>
      <c r="AK47"/>
      <c r="AL47"/>
      <c r="AM47"/>
      <c r="AN47"/>
      <c r="AO47"/>
      <c r="AP47">
        <v>22.251259999999998</v>
      </c>
      <c r="AQ47"/>
      <c r="AR47">
        <v>31.418279999999999</v>
      </c>
      <c r="AS47"/>
      <c r="AT47"/>
      <c r="AU47">
        <v>67.471029999999999</v>
      </c>
      <c r="AX47" s="4">
        <f t="shared" si="1"/>
        <v>3.30518</v>
      </c>
      <c r="AY47" s="4">
        <f t="shared" si="2"/>
        <v>67.471029999999999</v>
      </c>
      <c r="AZ47" s="37">
        <f t="shared" si="5"/>
        <v>1.7648839370046687</v>
      </c>
    </row>
    <row r="48" spans="1:52" x14ac:dyDescent="0.25">
      <c r="A48" s="5" t="s">
        <v>58</v>
      </c>
      <c r="B48">
        <v>3.4000000000000002E-2</v>
      </c>
      <c r="H48">
        <v>4.7E-2</v>
      </c>
      <c r="J48">
        <v>4.3999999999999997E-2</v>
      </c>
      <c r="M48">
        <v>3.9E-2</v>
      </c>
      <c r="P48" s="3">
        <f>MIN(F48:M48)*1000</f>
        <v>39</v>
      </c>
      <c r="Q48" s="3">
        <f>MAX(B48:M48)*1000</f>
        <v>47</v>
      </c>
      <c r="R48" s="32">
        <f t="shared" si="3"/>
        <v>1.3368983957219244E-2</v>
      </c>
      <c r="S48">
        <v>0.41499999999999998</v>
      </c>
      <c r="T48"/>
      <c r="U48"/>
      <c r="V48"/>
      <c r="W48"/>
      <c r="X48"/>
      <c r="Y48">
        <v>1.089</v>
      </c>
      <c r="Z48"/>
      <c r="AA48">
        <v>1.28</v>
      </c>
      <c r="AB48"/>
      <c r="AC48"/>
      <c r="AD48">
        <v>1.946</v>
      </c>
      <c r="AG48" s="3">
        <f t="shared" si="0"/>
        <v>415</v>
      </c>
      <c r="AH48" s="3">
        <f>MAX(S48:AD48)*1000</f>
        <v>1946</v>
      </c>
      <c r="AI48" s="37">
        <f t="shared" si="4"/>
        <v>0.33537787513691125</v>
      </c>
      <c r="AJ48">
        <v>2.0225200000000001</v>
      </c>
      <c r="AK48"/>
      <c r="AL48"/>
      <c r="AM48"/>
      <c r="AN48"/>
      <c r="AO48"/>
      <c r="AP48" s="29">
        <v>8.5</v>
      </c>
      <c r="AQ48"/>
      <c r="AR48">
        <v>12.47724</v>
      </c>
      <c r="AS48"/>
      <c r="AT48"/>
      <c r="AU48">
        <v>21.896799999999999</v>
      </c>
      <c r="AX48" s="4">
        <f t="shared" si="1"/>
        <v>2.0225200000000001</v>
      </c>
      <c r="AY48" s="4">
        <f t="shared" si="2"/>
        <v>21.896799999999999</v>
      </c>
      <c r="AZ48" s="37">
        <f t="shared" si="5"/>
        <v>0.89331760737729515</v>
      </c>
    </row>
    <row r="49" spans="1:52" x14ac:dyDescent="0.25">
      <c r="A49" s="11" t="s">
        <v>39</v>
      </c>
      <c r="B49">
        <v>3.1E-2</v>
      </c>
      <c r="C49" s="12"/>
      <c r="D49" s="12"/>
      <c r="E49" s="12"/>
      <c r="F49" s="12"/>
      <c r="G49" s="12"/>
      <c r="H49">
        <v>2.8000000000000001E-2</v>
      </c>
      <c r="I49" s="12"/>
      <c r="J49">
        <v>1.7999999999999999E-2</v>
      </c>
      <c r="K49" s="12"/>
      <c r="L49" s="12"/>
      <c r="M49">
        <v>1.0999999999999999E-2</v>
      </c>
      <c r="N49" s="12"/>
      <c r="O49" s="12"/>
      <c r="P49" s="13">
        <f>MIN(F49:M49)*1000</f>
        <v>11</v>
      </c>
      <c r="Q49" s="13">
        <f>MAX(B49:M49)*1000</f>
        <v>31</v>
      </c>
      <c r="R49" s="32">
        <f t="shared" si="3"/>
        <v>-5.8651026392961873E-2</v>
      </c>
      <c r="S49">
        <v>0.438</v>
      </c>
      <c r="T49"/>
      <c r="U49"/>
      <c r="V49"/>
      <c r="W49"/>
      <c r="X49"/>
      <c r="Y49">
        <v>0.626</v>
      </c>
      <c r="Z49"/>
      <c r="AA49">
        <v>0.81499999999999995</v>
      </c>
      <c r="AB49"/>
      <c r="AC49"/>
      <c r="AD49">
        <v>0.879</v>
      </c>
      <c r="AE49" s="14"/>
      <c r="AF49" s="12"/>
      <c r="AG49" s="13">
        <f t="shared" si="0"/>
        <v>438</v>
      </c>
      <c r="AH49" s="13">
        <f>MAX(S49:AD49)*1000</f>
        <v>879</v>
      </c>
      <c r="AI49" s="37">
        <f t="shared" si="4"/>
        <v>9.1531755915317564E-2</v>
      </c>
      <c r="AJ49" s="29">
        <v>0.9</v>
      </c>
      <c r="AK49"/>
      <c r="AL49"/>
      <c r="AM49"/>
      <c r="AN49"/>
      <c r="AO49"/>
      <c r="AP49">
        <v>1.5216400000000001</v>
      </c>
      <c r="AQ49"/>
      <c r="AR49">
        <v>2.0682</v>
      </c>
      <c r="AS49"/>
      <c r="AT49"/>
      <c r="AU49" s="29">
        <v>3</v>
      </c>
      <c r="AV49" s="12"/>
      <c r="AW49" s="12"/>
      <c r="AX49" s="15">
        <f t="shared" si="1"/>
        <v>0.9</v>
      </c>
      <c r="AY49" s="15">
        <f t="shared" si="2"/>
        <v>3</v>
      </c>
      <c r="AZ49" s="37">
        <f t="shared" si="5"/>
        <v>0.21212121212121213</v>
      </c>
    </row>
    <row r="50" spans="1:52" x14ac:dyDescent="0.25">
      <c r="A50" s="5" t="s">
        <v>37</v>
      </c>
      <c r="B50">
        <v>3.1E-2</v>
      </c>
      <c r="H50">
        <v>8.0000000000000002E-3</v>
      </c>
      <c r="J50">
        <v>2.9000000000000001E-2</v>
      </c>
      <c r="M50">
        <v>2.9000000000000001E-2</v>
      </c>
      <c r="P50" s="3">
        <f>MIN(F50:M50)*1000</f>
        <v>8</v>
      </c>
      <c r="Q50" s="3">
        <f>MAX(B50:M50)*1000</f>
        <v>31</v>
      </c>
      <c r="R50" s="32">
        <f t="shared" si="3"/>
        <v>-5.8651026392961825E-3</v>
      </c>
      <c r="S50">
        <v>0.54600000000000004</v>
      </c>
      <c r="T50"/>
      <c r="U50"/>
      <c r="V50"/>
      <c r="W50"/>
      <c r="X50"/>
      <c r="Y50">
        <v>1.1339999999999999</v>
      </c>
      <c r="Z50"/>
      <c r="AA50">
        <v>9.4760000000000009</v>
      </c>
      <c r="AB50"/>
      <c r="AC50"/>
      <c r="AD50">
        <v>3.5979999999999999</v>
      </c>
      <c r="AG50" s="3">
        <f t="shared" si="0"/>
        <v>546</v>
      </c>
      <c r="AH50" s="3">
        <f>MAX(S50:AD50)*1000</f>
        <v>9476</v>
      </c>
      <c r="AI50" s="37">
        <f t="shared" si="4"/>
        <v>0.50815850815850805</v>
      </c>
      <c r="AJ50" s="29">
        <v>5.7</v>
      </c>
      <c r="AK50"/>
      <c r="AL50"/>
      <c r="AM50"/>
      <c r="AN50"/>
      <c r="AO50"/>
      <c r="AP50">
        <v>6.54</v>
      </c>
      <c r="AQ50"/>
      <c r="AR50">
        <v>17.691479999999999</v>
      </c>
      <c r="AS50"/>
      <c r="AT50"/>
      <c r="AU50">
        <v>29.82227</v>
      </c>
      <c r="AX50" s="4">
        <f t="shared" si="1"/>
        <v>5.7</v>
      </c>
      <c r="AY50" s="4">
        <f t="shared" si="2"/>
        <v>29.82227</v>
      </c>
      <c r="AZ50" s="37">
        <f t="shared" si="5"/>
        <v>0.38472519936204147</v>
      </c>
    </row>
    <row r="51" spans="1:52" x14ac:dyDescent="0.25">
      <c r="A51" s="5" t="s">
        <v>45</v>
      </c>
      <c r="B51">
        <v>2.8000000000000001E-2</v>
      </c>
      <c r="H51">
        <v>2.4E-2</v>
      </c>
      <c r="J51">
        <v>2.5000000000000001E-2</v>
      </c>
      <c r="M51">
        <v>0.02</v>
      </c>
      <c r="P51" s="3">
        <f>MIN(F51:M51)*1000</f>
        <v>20</v>
      </c>
      <c r="Q51" s="3">
        <f>MAX(B51:M51)*1000</f>
        <v>28</v>
      </c>
      <c r="R51" s="32">
        <f t="shared" si="3"/>
        <v>-2.5974025974025972E-2</v>
      </c>
      <c r="S51">
        <v>8.3000000000000004E-2</v>
      </c>
      <c r="T51"/>
      <c r="U51"/>
      <c r="V51"/>
      <c r="W51"/>
      <c r="X51"/>
      <c r="Y51">
        <v>3.2000000000000001E-2</v>
      </c>
      <c r="Z51"/>
      <c r="AA51">
        <v>5.5E-2</v>
      </c>
      <c r="AB51"/>
      <c r="AC51"/>
      <c r="AD51">
        <v>0.06</v>
      </c>
      <c r="AG51" s="3">
        <f t="shared" si="0"/>
        <v>32</v>
      </c>
      <c r="AH51" s="3">
        <f>MAX(S51:AD51)*1000</f>
        <v>83</v>
      </c>
      <c r="AI51" s="37">
        <f t="shared" si="4"/>
        <v>-2.5191675794085436E-2</v>
      </c>
      <c r="AJ51">
        <v>1.31806</v>
      </c>
      <c r="AK51"/>
      <c r="AL51"/>
      <c r="AM51"/>
      <c r="AN51"/>
      <c r="AO51"/>
      <c r="AP51">
        <v>0.98318000000000005</v>
      </c>
      <c r="AQ51"/>
      <c r="AR51">
        <v>2.4569999999999999</v>
      </c>
      <c r="AS51"/>
      <c r="AT51"/>
      <c r="AU51">
        <v>2.20079</v>
      </c>
      <c r="AX51" s="4">
        <f t="shared" si="1"/>
        <v>0.98318000000000005</v>
      </c>
      <c r="AY51" s="4">
        <f t="shared" si="2"/>
        <v>2.4569999999999999</v>
      </c>
      <c r="AZ51" s="37">
        <f t="shared" si="5"/>
        <v>6.0883557514970349E-2</v>
      </c>
    </row>
    <row r="52" spans="1:52" x14ac:dyDescent="0.25">
      <c r="A52" s="5" t="s">
        <v>54</v>
      </c>
      <c r="B52">
        <v>2.3E-2</v>
      </c>
      <c r="H52">
        <v>2.3E-2</v>
      </c>
      <c r="J52">
        <v>2.1000000000000001E-2</v>
      </c>
      <c r="M52">
        <v>0.01</v>
      </c>
      <c r="P52" s="3">
        <f>MIN(F52:M52)*1000</f>
        <v>10</v>
      </c>
      <c r="Q52" s="3">
        <f>MAX(B52:M52)*1000</f>
        <v>23</v>
      </c>
      <c r="R52" s="32">
        <f t="shared" si="3"/>
        <v>-5.1383399209486161E-2</v>
      </c>
      <c r="S52">
        <v>0.871</v>
      </c>
      <c r="T52"/>
      <c r="U52"/>
      <c r="V52"/>
      <c r="W52"/>
      <c r="X52"/>
      <c r="Y52">
        <v>1.742</v>
      </c>
      <c r="Z52"/>
      <c r="AA52">
        <v>2.1960000000000002</v>
      </c>
      <c r="AB52"/>
      <c r="AC52"/>
      <c r="AD52">
        <v>1.353</v>
      </c>
      <c r="AG52" s="3">
        <f t="shared" si="0"/>
        <v>871</v>
      </c>
      <c r="AH52" s="3">
        <f>MAX(S52:AD52)*1000</f>
        <v>2196</v>
      </c>
      <c r="AI52" s="37">
        <f t="shared" si="4"/>
        <v>5.0307901054169712E-2</v>
      </c>
      <c r="AJ52">
        <v>2.4555799999999999</v>
      </c>
      <c r="AK52"/>
      <c r="AL52"/>
      <c r="AM52"/>
      <c r="AN52"/>
      <c r="AO52"/>
      <c r="AP52">
        <v>6.0178900000000004</v>
      </c>
      <c r="AQ52"/>
      <c r="AR52">
        <v>12.009600000000001</v>
      </c>
      <c r="AS52"/>
      <c r="AT52"/>
      <c r="AU52">
        <v>14.476330000000001</v>
      </c>
      <c r="AX52" s="4">
        <f t="shared" si="1"/>
        <v>2.4555799999999999</v>
      </c>
      <c r="AY52" s="4">
        <f t="shared" si="2"/>
        <v>14.476330000000001</v>
      </c>
      <c r="AZ52" s="37">
        <f t="shared" si="5"/>
        <v>0.44502539300102412</v>
      </c>
    </row>
    <row r="53" spans="1:52" x14ac:dyDescent="0.25">
      <c r="A53" s="5" t="s">
        <v>3</v>
      </c>
      <c r="B53">
        <v>1.6E-2</v>
      </c>
      <c r="H53">
        <v>1.7000000000000001E-2</v>
      </c>
      <c r="J53">
        <v>8.0000000000000002E-3</v>
      </c>
      <c r="M53">
        <v>8.0000000000000002E-3</v>
      </c>
      <c r="P53" s="3">
        <f>MIN(F53:M53)*1000</f>
        <v>8</v>
      </c>
      <c r="Q53" s="3">
        <f>MAX(B53:M53)*1000</f>
        <v>17</v>
      </c>
      <c r="R53" s="32">
        <f t="shared" si="3"/>
        <v>-4.5454545454545456E-2</v>
      </c>
      <c r="S53">
        <v>0.17899999999999999</v>
      </c>
      <c r="T53"/>
      <c r="U53"/>
      <c r="V53"/>
      <c r="W53"/>
      <c r="X53"/>
      <c r="Y53">
        <v>0.152</v>
      </c>
      <c r="Z53"/>
      <c r="AA53" s="29">
        <v>0.19500000000000001</v>
      </c>
      <c r="AB53"/>
      <c r="AC53"/>
      <c r="AD53" s="29">
        <v>0.222</v>
      </c>
      <c r="AG53" s="3">
        <f t="shared" si="0"/>
        <v>152</v>
      </c>
      <c r="AH53" s="3">
        <f>MAX(S53:AD53)*1000</f>
        <v>222</v>
      </c>
      <c r="AI53" s="37">
        <f t="shared" si="4"/>
        <v>2.1838496698831901E-2</v>
      </c>
      <c r="AJ53">
        <v>0.55696000000000001</v>
      </c>
      <c r="AK53"/>
      <c r="AL53"/>
      <c r="AM53"/>
      <c r="AN53"/>
      <c r="AO53"/>
      <c r="AP53">
        <v>1.01261</v>
      </c>
      <c r="AQ53"/>
      <c r="AR53" s="29">
        <v>1.35</v>
      </c>
      <c r="AS53"/>
      <c r="AT53"/>
      <c r="AU53">
        <v>1.9</v>
      </c>
      <c r="AX53" s="4">
        <f t="shared" si="1"/>
        <v>0.55696000000000001</v>
      </c>
      <c r="AY53" s="4">
        <f t="shared" si="2"/>
        <v>1.9</v>
      </c>
      <c r="AZ53" s="37">
        <f t="shared" si="5"/>
        <v>0.21921600376067477</v>
      </c>
    </row>
    <row r="54" spans="1:52" x14ac:dyDescent="0.25">
      <c r="A54" s="6" t="s">
        <v>44</v>
      </c>
      <c r="B54">
        <v>8.0000000000000002E-3</v>
      </c>
      <c r="C54" s="7"/>
      <c r="D54" s="7"/>
      <c r="E54" s="7"/>
      <c r="F54" s="7"/>
      <c r="G54" s="7"/>
      <c r="H54">
        <v>0.01</v>
      </c>
      <c r="I54" s="7"/>
      <c r="J54">
        <v>2E-3</v>
      </c>
      <c r="K54" s="7"/>
      <c r="L54" s="7"/>
      <c r="M54">
        <v>1.2E-2</v>
      </c>
      <c r="N54" s="7"/>
      <c r="O54" s="7"/>
      <c r="P54" s="24">
        <f>MIN(F54:M54)*1000</f>
        <v>2</v>
      </c>
      <c r="Q54" s="24">
        <f>MAX(B54:M54)*1000</f>
        <v>12</v>
      </c>
      <c r="R54" s="33">
        <f t="shared" si="3"/>
        <v>4.5454545454545456E-2</v>
      </c>
      <c r="S54">
        <v>0.105</v>
      </c>
      <c r="T54"/>
      <c r="U54"/>
      <c r="V54"/>
      <c r="W54"/>
      <c r="X54"/>
      <c r="Y54">
        <v>0.104</v>
      </c>
      <c r="Z54"/>
      <c r="AA54" s="29">
        <v>0.13200000000000001</v>
      </c>
      <c r="AB54"/>
      <c r="AC54"/>
      <c r="AD54">
        <v>0.215</v>
      </c>
      <c r="AE54" s="8"/>
      <c r="AF54" s="7"/>
      <c r="AG54" s="24">
        <f t="shared" si="0"/>
        <v>104</v>
      </c>
      <c r="AH54" s="24">
        <f>MAX(S54:AD54)*1000</f>
        <v>215</v>
      </c>
      <c r="AI54" s="38">
        <f t="shared" si="4"/>
        <v>9.5238095238095247E-2</v>
      </c>
      <c r="AJ54" s="29">
        <v>0.8</v>
      </c>
      <c r="AK54"/>
      <c r="AL54"/>
      <c r="AM54"/>
      <c r="AN54"/>
      <c r="AO54"/>
      <c r="AP54">
        <v>0.27577000000000002</v>
      </c>
      <c r="AQ54"/>
      <c r="AR54" s="29">
        <v>1.8</v>
      </c>
      <c r="AS54"/>
      <c r="AT54"/>
      <c r="AU54">
        <v>13.69964</v>
      </c>
      <c r="AV54" s="7"/>
      <c r="AW54" s="7"/>
      <c r="AX54" s="25">
        <f t="shared" si="1"/>
        <v>0.27577000000000002</v>
      </c>
      <c r="AY54" s="25">
        <f t="shared" si="2"/>
        <v>13.69964</v>
      </c>
      <c r="AZ54" s="38">
        <f t="shared" si="5"/>
        <v>1.4658681818181818</v>
      </c>
    </row>
  </sheetData>
  <mergeCells count="3">
    <mergeCell ref="O2:R2"/>
    <mergeCell ref="AF2:AI2"/>
    <mergeCell ref="AW2:AZ2"/>
  </mergeCells>
  <conditionalFormatting sqref="AZ4:AZ54">
    <cfRule type="cellIs" dxfId="9" priority="6" operator="greaterThan">
      <formula>0</formula>
    </cfRule>
    <cfRule type="cellIs" dxfId="8" priority="5" operator="lessThan">
      <formula>0</formula>
    </cfRule>
  </conditionalFormatting>
  <conditionalFormatting sqref="R4:R54">
    <cfRule type="cellIs" dxfId="5" priority="3" operator="lessThan">
      <formula>0</formula>
    </cfRule>
    <cfRule type="cellIs" dxfId="4" priority="4" operator="greaterThan">
      <formula>0</formula>
    </cfRule>
  </conditionalFormatting>
  <conditionalFormatting sqref="AI4:AI54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scale="68" fitToHeight="0" orientation="portrait" horizontalDpi="1200" verticalDpi="1200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high="1" low="1" displayHidden="1" minAxisType="group" xr2:uid="{FA464487-42E3-4EEA-8A51-B19C3DDC0D8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4"/>
          <x14:colorLow rgb="FFC00000"/>
          <x14:sparklines>
            <x14:sparkline>
              <xm:f>all_sparklines_estimates!AJ4:AU4</xm:f>
              <xm:sqref>AW4</xm:sqref>
            </x14:sparkline>
          </x14:sparklines>
        </x14:sparklineGroup>
        <x14:sparklineGroup displayEmptyCellsAs="span" high="1" low="1" displayHidden="1" minAxisType="group" xr2:uid="{760B1C67-4792-4ECD-91C3-AEC956E2609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4"/>
          <x14:colorLow rgb="FFC00000"/>
          <x14:sparklines>
            <x14:sparkline>
              <xm:f>all_sparklines_estimates!S5:AD5</xm:f>
              <xm:sqref>AF5</xm:sqref>
            </x14:sparkline>
            <x14:sparkline>
              <xm:f>all_sparklines_estimates!S6:AD6</xm:f>
              <xm:sqref>AF6</xm:sqref>
            </x14:sparkline>
            <x14:sparkline>
              <xm:f>all_sparklines_estimates!S7:AD7</xm:f>
              <xm:sqref>AF7</xm:sqref>
            </x14:sparkline>
            <x14:sparkline>
              <xm:f>all_sparklines_estimates!S8:AD8</xm:f>
              <xm:sqref>AF8</xm:sqref>
            </x14:sparkline>
            <x14:sparkline>
              <xm:f>all_sparklines_estimates!S9:AD9</xm:f>
              <xm:sqref>AF9</xm:sqref>
            </x14:sparkline>
            <x14:sparkline>
              <xm:f>all_sparklines_estimates!S10:AD10</xm:f>
              <xm:sqref>AF10</xm:sqref>
            </x14:sparkline>
            <x14:sparkline>
              <xm:f>all_sparklines_estimates!S11:AD11</xm:f>
              <xm:sqref>AF11</xm:sqref>
            </x14:sparkline>
            <x14:sparkline>
              <xm:f>all_sparklines_estimates!S12:AD12</xm:f>
              <xm:sqref>AF12</xm:sqref>
            </x14:sparkline>
            <x14:sparkline>
              <xm:f>all_sparklines_estimates!S13:AD13</xm:f>
              <xm:sqref>AF13</xm:sqref>
            </x14:sparkline>
            <x14:sparkline>
              <xm:f>all_sparklines_estimates!S14:AD14</xm:f>
              <xm:sqref>AF14</xm:sqref>
            </x14:sparkline>
            <x14:sparkline>
              <xm:f>all_sparklines_estimates!S15:AD15</xm:f>
              <xm:sqref>AF15</xm:sqref>
            </x14:sparkline>
            <x14:sparkline>
              <xm:f>all_sparklines_estimates!S16:AD16</xm:f>
              <xm:sqref>AF16</xm:sqref>
            </x14:sparkline>
            <x14:sparkline>
              <xm:f>all_sparklines_estimates!S17:AD17</xm:f>
              <xm:sqref>AF17</xm:sqref>
            </x14:sparkline>
            <x14:sparkline>
              <xm:f>all_sparklines_estimates!S18:AD18</xm:f>
              <xm:sqref>AF18</xm:sqref>
            </x14:sparkline>
            <x14:sparkline>
              <xm:f>all_sparklines_estimates!S19:AD19</xm:f>
              <xm:sqref>AF19</xm:sqref>
            </x14:sparkline>
            <x14:sparkline>
              <xm:f>all_sparklines_estimates!S20:AD20</xm:f>
              <xm:sqref>AF20</xm:sqref>
            </x14:sparkline>
            <x14:sparkline>
              <xm:f>all_sparklines_estimates!S21:AD21</xm:f>
              <xm:sqref>AF21</xm:sqref>
            </x14:sparkline>
            <x14:sparkline>
              <xm:f>all_sparklines_estimates!S22:AD22</xm:f>
              <xm:sqref>AF22</xm:sqref>
            </x14:sparkline>
            <x14:sparkline>
              <xm:f>all_sparklines_estimates!S23:AD23</xm:f>
              <xm:sqref>AF23</xm:sqref>
            </x14:sparkline>
            <x14:sparkline>
              <xm:f>all_sparklines_estimates!S24:AD24</xm:f>
              <xm:sqref>AF24</xm:sqref>
            </x14:sparkline>
            <x14:sparkline>
              <xm:f>all_sparklines_estimates!S25:AD25</xm:f>
              <xm:sqref>AF25</xm:sqref>
            </x14:sparkline>
            <x14:sparkline>
              <xm:f>all_sparklines_estimates!S26:AD26</xm:f>
              <xm:sqref>AF26</xm:sqref>
            </x14:sparkline>
            <x14:sparkline>
              <xm:f>all_sparklines_estimates!S27:AD27</xm:f>
              <xm:sqref>AF27</xm:sqref>
            </x14:sparkline>
            <x14:sparkline>
              <xm:f>all_sparklines_estimates!S28:AD28</xm:f>
              <xm:sqref>AF28</xm:sqref>
            </x14:sparkline>
            <x14:sparkline>
              <xm:f>all_sparklines_estimates!S29:AD29</xm:f>
              <xm:sqref>AF29</xm:sqref>
            </x14:sparkline>
            <x14:sparkline>
              <xm:f>all_sparklines_estimates!S30:AD30</xm:f>
              <xm:sqref>AF30</xm:sqref>
            </x14:sparkline>
            <x14:sparkline>
              <xm:f>all_sparklines_estimates!S31:AD31</xm:f>
              <xm:sqref>AF31</xm:sqref>
            </x14:sparkline>
            <x14:sparkline>
              <xm:f>all_sparklines_estimates!S32:AD32</xm:f>
              <xm:sqref>AF32</xm:sqref>
            </x14:sparkline>
            <x14:sparkline>
              <xm:f>all_sparklines_estimates!S33:AD33</xm:f>
              <xm:sqref>AF33</xm:sqref>
            </x14:sparkline>
            <x14:sparkline>
              <xm:f>all_sparklines_estimates!S34:AD34</xm:f>
              <xm:sqref>AF34</xm:sqref>
            </x14:sparkline>
            <x14:sparkline>
              <xm:f>all_sparklines_estimates!S35:AD35</xm:f>
              <xm:sqref>AF35</xm:sqref>
            </x14:sparkline>
            <x14:sparkline>
              <xm:f>all_sparklines_estimates!S36:AD36</xm:f>
              <xm:sqref>AF36</xm:sqref>
            </x14:sparkline>
            <x14:sparkline>
              <xm:f>all_sparklines_estimates!S37:AD37</xm:f>
              <xm:sqref>AF37</xm:sqref>
            </x14:sparkline>
            <x14:sparkline>
              <xm:f>all_sparklines_estimates!S38:AD38</xm:f>
              <xm:sqref>AF38</xm:sqref>
            </x14:sparkline>
            <x14:sparkline>
              <xm:f>all_sparklines_estimates!S39:AD39</xm:f>
              <xm:sqref>AF39</xm:sqref>
            </x14:sparkline>
            <x14:sparkline>
              <xm:f>all_sparklines_estimates!S40:AD40</xm:f>
              <xm:sqref>AF40</xm:sqref>
            </x14:sparkline>
            <x14:sparkline>
              <xm:f>all_sparklines_estimates!S41:AD41</xm:f>
              <xm:sqref>AF41</xm:sqref>
            </x14:sparkline>
            <x14:sparkline>
              <xm:f>all_sparklines_estimates!S42:AD42</xm:f>
              <xm:sqref>AF42</xm:sqref>
            </x14:sparkline>
            <x14:sparkline>
              <xm:f>all_sparklines_estimates!S43:AD43</xm:f>
              <xm:sqref>AF43</xm:sqref>
            </x14:sparkline>
            <x14:sparkline>
              <xm:f>all_sparklines_estimates!S44:AD44</xm:f>
              <xm:sqref>AF44</xm:sqref>
            </x14:sparkline>
            <x14:sparkline>
              <xm:f>all_sparklines_estimates!S45:AD45</xm:f>
              <xm:sqref>AF45</xm:sqref>
            </x14:sparkline>
            <x14:sparkline>
              <xm:f>all_sparklines_estimates!S46:AD46</xm:f>
              <xm:sqref>AF46</xm:sqref>
            </x14:sparkline>
            <x14:sparkline>
              <xm:f>all_sparklines_estimates!S47:AD47</xm:f>
              <xm:sqref>AF47</xm:sqref>
            </x14:sparkline>
            <x14:sparkline>
              <xm:f>all_sparklines_estimates!S48:AD48</xm:f>
              <xm:sqref>AF48</xm:sqref>
            </x14:sparkline>
            <x14:sparkline>
              <xm:f>all_sparklines_estimates!S49:AD49</xm:f>
              <xm:sqref>AF49</xm:sqref>
            </x14:sparkline>
            <x14:sparkline>
              <xm:f>all_sparklines_estimates!S50:AD50</xm:f>
              <xm:sqref>AF50</xm:sqref>
            </x14:sparkline>
            <x14:sparkline>
              <xm:f>all_sparklines_estimates!S51:AD51</xm:f>
              <xm:sqref>AF51</xm:sqref>
            </x14:sparkline>
            <x14:sparkline>
              <xm:f>all_sparklines_estimates!S52:AD52</xm:f>
              <xm:sqref>AF52</xm:sqref>
            </x14:sparkline>
            <x14:sparkline>
              <xm:f>all_sparklines_estimates!S53:AD53</xm:f>
              <xm:sqref>AF53</xm:sqref>
            </x14:sparkline>
            <x14:sparkline>
              <xm:f>all_sparklines_estimates!S54:AD54</xm:f>
              <xm:sqref>AF54</xm:sqref>
            </x14:sparkline>
          </x14:sparklines>
        </x14:sparklineGroup>
        <x14:sparklineGroup displayEmptyCellsAs="span" high="1" low="1" displayHidden="1" minAxisType="group" xr2:uid="{CF8DBF79-2F52-4BEC-9393-B5BA30E6EC3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4"/>
          <x14:colorLow rgb="FFC00000"/>
          <x14:sparklines>
            <x14:sparkline>
              <xm:f>all_sparklines_estimates!B4:M4</xm:f>
              <xm:sqref>O4</xm:sqref>
            </x14:sparkline>
          </x14:sparklines>
        </x14:sparklineGroup>
        <x14:sparklineGroup displayEmptyCellsAs="span" high="1" low="1" displayHidden="1" minAxisType="group" xr2:uid="{66B11653-9259-4A24-A205-02DC9BD1D21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4"/>
          <x14:colorLow rgb="FFC00000"/>
          <x14:sparklines>
            <x14:sparkline>
              <xm:f>all_sparklines_estimates!S4:AD4</xm:f>
              <xm:sqref>AF4</xm:sqref>
            </x14:sparkline>
          </x14:sparklines>
        </x14:sparklineGroup>
        <x14:sparklineGroup displayEmptyCellsAs="span" high="1" low="1" displayHidden="1" minAxisType="group" xr2:uid="{637D966D-96BD-42C0-80E4-45A820A0BE8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4"/>
          <x14:colorLow rgb="FFC00000"/>
          <x14:sparklines>
            <x14:sparkline>
              <xm:f>all_sparklines_estimates!B5:M5</xm:f>
              <xm:sqref>O5</xm:sqref>
            </x14:sparkline>
            <x14:sparkline>
              <xm:f>all_sparklines_estimates!B6:M6</xm:f>
              <xm:sqref>O6</xm:sqref>
            </x14:sparkline>
            <x14:sparkline>
              <xm:f>all_sparklines_estimates!B7:M7</xm:f>
              <xm:sqref>O7</xm:sqref>
            </x14:sparkline>
            <x14:sparkline>
              <xm:f>all_sparklines_estimates!B8:M8</xm:f>
              <xm:sqref>O8</xm:sqref>
            </x14:sparkline>
            <x14:sparkline>
              <xm:f>all_sparklines_estimates!B9:M9</xm:f>
              <xm:sqref>O9</xm:sqref>
            </x14:sparkline>
            <x14:sparkline>
              <xm:f>all_sparklines_estimates!B10:M10</xm:f>
              <xm:sqref>O10</xm:sqref>
            </x14:sparkline>
            <x14:sparkline>
              <xm:f>all_sparklines_estimates!B11:M11</xm:f>
              <xm:sqref>O11</xm:sqref>
            </x14:sparkline>
            <x14:sparkline>
              <xm:f>all_sparklines_estimates!B12:M12</xm:f>
              <xm:sqref>O12</xm:sqref>
            </x14:sparkline>
            <x14:sparkline>
              <xm:f>all_sparklines_estimates!B13:M13</xm:f>
              <xm:sqref>O13</xm:sqref>
            </x14:sparkline>
            <x14:sparkline>
              <xm:f>all_sparklines_estimates!B14:M14</xm:f>
              <xm:sqref>O14</xm:sqref>
            </x14:sparkline>
            <x14:sparkline>
              <xm:f>all_sparklines_estimates!B15:M15</xm:f>
              <xm:sqref>O15</xm:sqref>
            </x14:sparkline>
            <x14:sparkline>
              <xm:f>all_sparklines_estimates!B16:M16</xm:f>
              <xm:sqref>O16</xm:sqref>
            </x14:sparkline>
            <x14:sparkline>
              <xm:f>all_sparklines_estimates!B17:M17</xm:f>
              <xm:sqref>O17</xm:sqref>
            </x14:sparkline>
            <x14:sparkline>
              <xm:f>all_sparklines_estimates!B18:M18</xm:f>
              <xm:sqref>O18</xm:sqref>
            </x14:sparkline>
            <x14:sparkline>
              <xm:f>all_sparklines_estimates!B19:M19</xm:f>
              <xm:sqref>O19</xm:sqref>
            </x14:sparkline>
            <x14:sparkline>
              <xm:f>all_sparklines_estimates!B20:M20</xm:f>
              <xm:sqref>O20</xm:sqref>
            </x14:sparkline>
            <x14:sparkline>
              <xm:f>all_sparklines_estimates!B21:M21</xm:f>
              <xm:sqref>O21</xm:sqref>
            </x14:sparkline>
            <x14:sparkline>
              <xm:f>all_sparklines_estimates!B22:M22</xm:f>
              <xm:sqref>O22</xm:sqref>
            </x14:sparkline>
            <x14:sparkline>
              <xm:f>all_sparklines_estimates!B23:M23</xm:f>
              <xm:sqref>O23</xm:sqref>
            </x14:sparkline>
            <x14:sparkline>
              <xm:f>all_sparklines_estimates!B24:M24</xm:f>
              <xm:sqref>O24</xm:sqref>
            </x14:sparkline>
            <x14:sparkline>
              <xm:f>all_sparklines_estimates!B25:M25</xm:f>
              <xm:sqref>O25</xm:sqref>
            </x14:sparkline>
            <x14:sparkline>
              <xm:f>all_sparklines_estimates!B26:M26</xm:f>
              <xm:sqref>O26</xm:sqref>
            </x14:sparkline>
            <x14:sparkline>
              <xm:f>all_sparklines_estimates!B27:M27</xm:f>
              <xm:sqref>O27</xm:sqref>
            </x14:sparkline>
            <x14:sparkline>
              <xm:f>all_sparklines_estimates!B28:M28</xm:f>
              <xm:sqref>O28</xm:sqref>
            </x14:sparkline>
            <x14:sparkline>
              <xm:f>all_sparklines_estimates!B29:M29</xm:f>
              <xm:sqref>O29</xm:sqref>
            </x14:sparkline>
            <x14:sparkline>
              <xm:f>all_sparklines_estimates!B30:M30</xm:f>
              <xm:sqref>O30</xm:sqref>
            </x14:sparkline>
            <x14:sparkline>
              <xm:f>all_sparklines_estimates!B31:M31</xm:f>
              <xm:sqref>O31</xm:sqref>
            </x14:sparkline>
            <x14:sparkline>
              <xm:f>all_sparklines_estimates!B32:M32</xm:f>
              <xm:sqref>O32</xm:sqref>
            </x14:sparkline>
            <x14:sparkline>
              <xm:f>all_sparklines_estimates!B33:M33</xm:f>
              <xm:sqref>O33</xm:sqref>
            </x14:sparkline>
            <x14:sparkline>
              <xm:f>all_sparklines_estimates!B34:M34</xm:f>
              <xm:sqref>O34</xm:sqref>
            </x14:sparkline>
            <x14:sparkline>
              <xm:f>all_sparklines_estimates!B35:M35</xm:f>
              <xm:sqref>O35</xm:sqref>
            </x14:sparkline>
            <x14:sparkline>
              <xm:f>all_sparklines_estimates!B36:M36</xm:f>
              <xm:sqref>O36</xm:sqref>
            </x14:sparkline>
            <x14:sparkline>
              <xm:f>all_sparklines_estimates!B37:M37</xm:f>
              <xm:sqref>O37</xm:sqref>
            </x14:sparkline>
            <x14:sparkline>
              <xm:f>all_sparklines_estimates!B38:M38</xm:f>
              <xm:sqref>O38</xm:sqref>
            </x14:sparkline>
            <x14:sparkline>
              <xm:f>all_sparklines_estimates!B39:M39</xm:f>
              <xm:sqref>O39</xm:sqref>
            </x14:sparkline>
            <x14:sparkline>
              <xm:f>all_sparklines_estimates!B40:M40</xm:f>
              <xm:sqref>O40</xm:sqref>
            </x14:sparkline>
            <x14:sparkline>
              <xm:f>all_sparklines_estimates!B41:M41</xm:f>
              <xm:sqref>O41</xm:sqref>
            </x14:sparkline>
            <x14:sparkline>
              <xm:f>all_sparklines_estimates!B42:M42</xm:f>
              <xm:sqref>O42</xm:sqref>
            </x14:sparkline>
            <x14:sparkline>
              <xm:f>all_sparklines_estimates!B43:M43</xm:f>
              <xm:sqref>O43</xm:sqref>
            </x14:sparkline>
            <x14:sparkline>
              <xm:f>all_sparklines_estimates!B44:M44</xm:f>
              <xm:sqref>O44</xm:sqref>
            </x14:sparkline>
            <x14:sparkline>
              <xm:f>all_sparklines_estimates!B45:M45</xm:f>
              <xm:sqref>O45</xm:sqref>
            </x14:sparkline>
            <x14:sparkline>
              <xm:f>all_sparklines_estimates!B46:M46</xm:f>
              <xm:sqref>O46</xm:sqref>
            </x14:sparkline>
            <x14:sparkline>
              <xm:f>all_sparklines_estimates!B47:M47</xm:f>
              <xm:sqref>O47</xm:sqref>
            </x14:sparkline>
            <x14:sparkline>
              <xm:f>all_sparklines_estimates!B48:M48</xm:f>
              <xm:sqref>O48</xm:sqref>
            </x14:sparkline>
            <x14:sparkline>
              <xm:f>all_sparklines_estimates!B49:M49</xm:f>
              <xm:sqref>O49</xm:sqref>
            </x14:sparkline>
            <x14:sparkline>
              <xm:f>all_sparklines_estimates!B50:M50</xm:f>
              <xm:sqref>O50</xm:sqref>
            </x14:sparkline>
            <x14:sparkline>
              <xm:f>all_sparklines_estimates!B51:M51</xm:f>
              <xm:sqref>O51</xm:sqref>
            </x14:sparkline>
            <x14:sparkline>
              <xm:f>all_sparklines_estimates!B52:M52</xm:f>
              <xm:sqref>O52</xm:sqref>
            </x14:sparkline>
            <x14:sparkline>
              <xm:f>all_sparklines_estimates!B53:M53</xm:f>
              <xm:sqref>O53</xm:sqref>
            </x14:sparkline>
            <x14:sparkline>
              <xm:f>all_sparklines_estimates!B54:M54</xm:f>
              <xm:sqref>O54</xm:sqref>
            </x14:sparkline>
          </x14:sparklines>
        </x14:sparklineGroup>
        <x14:sparklineGroup displayEmptyCellsAs="span" high="1" low="1" displayHidden="1" minAxisType="group" xr2:uid="{FE327BBA-A057-4D37-AD5E-0A5C3B6AF2F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4"/>
          <x14:colorLow rgb="FFC00000"/>
          <x14:sparklines>
            <x14:sparkline>
              <xm:f>all_sparklines_estimates!AJ5:AU5</xm:f>
              <xm:sqref>AW5</xm:sqref>
            </x14:sparkline>
            <x14:sparkline>
              <xm:f>all_sparklines_estimates!AJ6:AU6</xm:f>
              <xm:sqref>AW6</xm:sqref>
            </x14:sparkline>
            <x14:sparkline>
              <xm:f>all_sparklines_estimates!AJ7:AU7</xm:f>
              <xm:sqref>AW7</xm:sqref>
            </x14:sparkline>
            <x14:sparkline>
              <xm:f>all_sparklines_estimates!AJ8:AU8</xm:f>
              <xm:sqref>AW8</xm:sqref>
            </x14:sparkline>
            <x14:sparkline>
              <xm:f>all_sparklines_estimates!AJ9:AU9</xm:f>
              <xm:sqref>AW9</xm:sqref>
            </x14:sparkline>
            <x14:sparkline>
              <xm:f>all_sparklines_estimates!AJ10:AU10</xm:f>
              <xm:sqref>AW10</xm:sqref>
            </x14:sparkline>
            <x14:sparkline>
              <xm:f>all_sparklines_estimates!AJ11:AU11</xm:f>
              <xm:sqref>AW11</xm:sqref>
            </x14:sparkline>
            <x14:sparkline>
              <xm:f>all_sparklines_estimates!AJ12:AU12</xm:f>
              <xm:sqref>AW12</xm:sqref>
            </x14:sparkline>
            <x14:sparkline>
              <xm:f>all_sparklines_estimates!AJ13:AU13</xm:f>
              <xm:sqref>AW13</xm:sqref>
            </x14:sparkline>
            <x14:sparkline>
              <xm:f>all_sparklines_estimates!AJ14:AU14</xm:f>
              <xm:sqref>AW14</xm:sqref>
            </x14:sparkline>
            <x14:sparkline>
              <xm:f>all_sparklines_estimates!AJ15:AU15</xm:f>
              <xm:sqref>AW15</xm:sqref>
            </x14:sparkline>
            <x14:sparkline>
              <xm:f>all_sparklines_estimates!AJ16:AU16</xm:f>
              <xm:sqref>AW16</xm:sqref>
            </x14:sparkline>
            <x14:sparkline>
              <xm:f>all_sparklines_estimates!AJ17:AU17</xm:f>
              <xm:sqref>AW17</xm:sqref>
            </x14:sparkline>
            <x14:sparkline>
              <xm:f>all_sparklines_estimates!AJ18:AU18</xm:f>
              <xm:sqref>AW18</xm:sqref>
            </x14:sparkline>
            <x14:sparkline>
              <xm:f>all_sparklines_estimates!AJ19:AU19</xm:f>
              <xm:sqref>AW19</xm:sqref>
            </x14:sparkline>
            <x14:sparkline>
              <xm:f>all_sparklines_estimates!AJ20:AU20</xm:f>
              <xm:sqref>AW20</xm:sqref>
            </x14:sparkline>
            <x14:sparkline>
              <xm:f>all_sparklines_estimates!AJ21:AU21</xm:f>
              <xm:sqref>AW21</xm:sqref>
            </x14:sparkline>
            <x14:sparkline>
              <xm:f>all_sparklines_estimates!AJ22:AU22</xm:f>
              <xm:sqref>AW22</xm:sqref>
            </x14:sparkline>
            <x14:sparkline>
              <xm:f>all_sparklines_estimates!AJ23:AU23</xm:f>
              <xm:sqref>AW23</xm:sqref>
            </x14:sparkline>
            <x14:sparkline>
              <xm:f>all_sparklines_estimates!AJ24:AU24</xm:f>
              <xm:sqref>AW24</xm:sqref>
            </x14:sparkline>
            <x14:sparkline>
              <xm:f>all_sparklines_estimates!AJ25:AU25</xm:f>
              <xm:sqref>AW25</xm:sqref>
            </x14:sparkline>
            <x14:sparkline>
              <xm:f>all_sparklines_estimates!AJ26:AU26</xm:f>
              <xm:sqref>AW26</xm:sqref>
            </x14:sparkline>
            <x14:sparkline>
              <xm:f>all_sparklines_estimates!AJ27:AU27</xm:f>
              <xm:sqref>AW27</xm:sqref>
            </x14:sparkline>
            <x14:sparkline>
              <xm:f>all_sparklines_estimates!AJ28:AU28</xm:f>
              <xm:sqref>AW28</xm:sqref>
            </x14:sparkline>
            <x14:sparkline>
              <xm:f>all_sparklines_estimates!AJ29:AU29</xm:f>
              <xm:sqref>AW29</xm:sqref>
            </x14:sparkline>
            <x14:sparkline>
              <xm:f>all_sparklines_estimates!AJ30:AU30</xm:f>
              <xm:sqref>AW30</xm:sqref>
            </x14:sparkline>
            <x14:sparkline>
              <xm:f>all_sparklines_estimates!AJ31:AU31</xm:f>
              <xm:sqref>AW31</xm:sqref>
            </x14:sparkline>
            <x14:sparkline>
              <xm:f>all_sparklines_estimates!AJ32:AU32</xm:f>
              <xm:sqref>AW32</xm:sqref>
            </x14:sparkline>
            <x14:sparkline>
              <xm:f>all_sparklines_estimates!AJ33:AU33</xm:f>
              <xm:sqref>AW33</xm:sqref>
            </x14:sparkline>
            <x14:sparkline>
              <xm:f>all_sparklines_estimates!AJ34:AU34</xm:f>
              <xm:sqref>AW34</xm:sqref>
            </x14:sparkline>
            <x14:sparkline>
              <xm:f>all_sparklines_estimates!AJ35:AU35</xm:f>
              <xm:sqref>AW35</xm:sqref>
            </x14:sparkline>
            <x14:sparkline>
              <xm:f>all_sparklines_estimates!AJ36:AU36</xm:f>
              <xm:sqref>AW36</xm:sqref>
            </x14:sparkline>
            <x14:sparkline>
              <xm:f>all_sparklines_estimates!AJ37:AU37</xm:f>
              <xm:sqref>AW37</xm:sqref>
            </x14:sparkline>
            <x14:sparkline>
              <xm:f>all_sparklines_estimates!AJ38:AU38</xm:f>
              <xm:sqref>AW38</xm:sqref>
            </x14:sparkline>
            <x14:sparkline>
              <xm:f>all_sparklines_estimates!AJ39:AU39</xm:f>
              <xm:sqref>AW39</xm:sqref>
            </x14:sparkline>
            <x14:sparkline>
              <xm:f>all_sparklines_estimates!AJ40:AU40</xm:f>
              <xm:sqref>AW40</xm:sqref>
            </x14:sparkline>
            <x14:sparkline>
              <xm:f>all_sparklines_estimates!AJ41:AU41</xm:f>
              <xm:sqref>AW41</xm:sqref>
            </x14:sparkline>
            <x14:sparkline>
              <xm:f>all_sparklines_estimates!AJ42:AU42</xm:f>
              <xm:sqref>AW42</xm:sqref>
            </x14:sparkline>
            <x14:sparkline>
              <xm:f>all_sparklines_estimates!AJ43:AU43</xm:f>
              <xm:sqref>AW43</xm:sqref>
            </x14:sparkline>
            <x14:sparkline>
              <xm:f>all_sparklines_estimates!AJ44:AU44</xm:f>
              <xm:sqref>AW44</xm:sqref>
            </x14:sparkline>
            <x14:sparkline>
              <xm:f>all_sparklines_estimates!AJ45:AU45</xm:f>
              <xm:sqref>AW45</xm:sqref>
            </x14:sparkline>
            <x14:sparkline>
              <xm:f>all_sparklines_estimates!AJ46:AU46</xm:f>
              <xm:sqref>AW46</xm:sqref>
            </x14:sparkline>
            <x14:sparkline>
              <xm:f>all_sparklines_estimates!AJ47:AU47</xm:f>
              <xm:sqref>AW47</xm:sqref>
            </x14:sparkline>
            <x14:sparkline>
              <xm:f>all_sparklines_estimates!AJ48:AU48</xm:f>
              <xm:sqref>AW48</xm:sqref>
            </x14:sparkline>
            <x14:sparkline>
              <xm:f>all_sparklines_estimates!AJ49:AU49</xm:f>
              <xm:sqref>AW49</xm:sqref>
            </x14:sparkline>
            <x14:sparkline>
              <xm:f>all_sparklines_estimates!AJ50:AU50</xm:f>
              <xm:sqref>AW50</xm:sqref>
            </x14:sparkline>
            <x14:sparkline>
              <xm:f>all_sparklines_estimates!AJ51:AU51</xm:f>
              <xm:sqref>AW51</xm:sqref>
            </x14:sparkline>
            <x14:sparkline>
              <xm:f>all_sparklines_estimates!AJ52:AU52</xm:f>
              <xm:sqref>AW52</xm:sqref>
            </x14:sparkline>
            <x14:sparkline>
              <xm:f>all_sparklines_estimates!AJ53:AU53</xm:f>
              <xm:sqref>AW53</xm:sqref>
            </x14:sparkline>
            <x14:sparkline>
              <xm:f>all_sparklines_estimates!AJ54:AU54</xm:f>
              <xm:sqref>AW54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D6589-0E26-4112-8449-00C676A1C756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M F A A B Q S w M E F A A C A A g A k n q X U i e G G u K i A A A A 9 Q A A A B I A H A B D b 2 5 m a W c v U G F j a 2 F n Z S 5 4 b W w g o h g A K K A U A A A A A A A A A A A A A A A A A A A A A A A A A A A A h Y + x D o I w F E V / h X S n L X V R 8 i i D q y Q m R O P a Q I V G e B h a L P / m 4 C f 5 C 2 I U d X O 8 5 5 7 h 3 v v 1 B u n Y N s F F 9 9 Z 0 m J C I c h J o L L r S Y J W Q w R 3 D J U k l b F V x U p U O J h l t P N o y I b V z 5 5 g x 7 z 3 1 C 9 r 1 F R O c R + y Q b f K i 1 q 0 i H 9 n 8 l 0 O D 1 i k s N J G w f 4 2 R g q 4 i K r i g H N j M I D P 4 7 c U 0 9 9 n + Q F g P j R t 6 L T W G u x z Y H I G 9 L 8 g H U E s D B B Q A A g A I A J J 6 l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S e p d S E p a 7 2 7 8 C A A B p H g A A E w A c A E Z v c m 1 1 b G F z L 1 N l Y 3 R p b 2 4 x L m 0 g o h g A K K A U A A A A A A A A A A A A A A A A A A A A A A A A A A A A 7 V f R b t o w F H 1 H 4 h + i 9 A W k C J F Q o H T K w w S b 9 j R t g j 0 1 U + Q m L k R L n M l 2 2 C r U f 6 9 b w 8 w E 1 z e 0 S K u 0 8 A L x O X J 8 j 3 2 P D 4 I m M i u Z M 9 f f / r t 2 q 9 0 S K 8 J p 6 p A 8 j 3 9 l K X V C J 6 e y 3 X L U Z 1 5 W P H k a m Y p 1 b 1 Y m V U G Z 7 H z M c t q b l k y q B 9 F x p 9 f R N 0 G 5 i G Z k n a X R j i a i l K 4 j I Y m k c c m X h G V J T J Z q k G d r m s Y p k S T a v b O X i L X b 9 W 5 m N M + K T F I e u p 7 r O d M y r w o m w i D w n A 8 s K d O M L U M / G K r H r 1 U p 6 V z e 5 z Q 0 P 3 u f S 0 a / d z 2 9 + A v 3 C y 8 L h a X O J 0 r U e 4 W r K l m Q W 0 X c I t v x j q 7 T c 2 6 2 4 + / z f J 6 Q n H A R S l 7 t T z l d E b Z U M y 7 u f 1 I z 3 Y I T J u 5 K X u g V P 4 G i c + T 9 3 m b j P i u i i p O K 5 E j 6 W z 5 4 z s a 9 I 7 y I f 7 C q u K U 8 D v r 9 8 Y 6 h h 4 5 x / K A G p 8 4 8 f g 3 O q A Z n g n H 8 y W Q M V L 4 i 9 q q f c U v F G r f O b u o 8 i o 6 s 6 A R G 4 a o K Q X I q / i o M I J j K I A I 6 A 1 C d I Q A F G g J Q 4 5 Z w U O Z D t 9 3 K 2 N H G 2 P e V C / e P s 3 S C r t v Y y z + 3 F 0 s b n m Z A d Y y j j k n V M Z c 6 6 4 E N y N q m N c 3 H b h + Y N d n t x W 5 c J z b m S / w H d Q / U o F B 7 Q d c w e a 2 9 D N 6 k v Y w H j b 0 c M K 5 Q B n T j G o v q o w y o Z Q 0 D O N Z 7 j A H K u E Q Z Q 5 Q B 2 c N J h t x H V F U M V F U f V f V s t o 8 q 6 6 P K + q i y Z 7 t c U G 3 x / B v 0 A 0 h d 9 I K y 9 I x G L Q n V 0 i s a t V 5 t Y I 9 o F N p F j U I 7 q F F o 9 z R q v T K x 6 x r s B Y 1 a 1 Q J 7 4 B x B w K o X e O I 1 a t X r V R H D q p b t 3 w 9 8 p u v G E / h k G 4 I 9 A c H n 2 x C w g A O d c k M A N s 4 Q g L 0 z B G D 7 D A H L U G i O g 0 6 9 I W B K Q m f / n F E R U x L q A k P A l D x D G s W U R F L 5 Q V + 8 I M 9 e v v 0 8 O x q q 1 m o C b R N o m 0 D b B N o m 0 D a B t g m 0 T a B t A u 3 / H m g f A V B L A Q I t A B Q A A g A I A J J 6 l 1 I n h h r i o g A A A P U A A A A S A A A A A A A A A A A A A A A A A A A A A A B D b 2 5 m a W c v U G F j a 2 F n Z S 5 4 b W x Q S w E C L Q A U A A I A C A C S e p d S D 8 r p q 6 Q A A A D p A A A A E w A A A A A A A A A A A A A A A A D u A A A A W 0 N v b n R l b n R f V H l w Z X N d L n h t b F B L A Q I t A B Q A A g A I A J J 6 l 1 I S l r v b v w I A A G k e A A A T A A A A A A A A A A A A A A A A A N 8 B A A B G b 3 J t d W x h c y 9 T Z W N 0 a W 9 u M S 5 t U E s F B g A A A A A D A A M A w g A A A O s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e e A A A A A A A A 1 Z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f d 2 l k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z V D I x O j E 0 O j I 1 L j M 0 O D A 5 N D N a I i A v P j x F b n R y e S B U e X B l P S J G a W x s Q 2 9 s d W 1 u V H l w Z X M i I F Z h b H V l P S J z Q m d V R k J R V U Z C U V l G Q l F Z R 0 J n W U d C Z 1 l H Q m d Z R 0 J n P T 0 i I C 8 + P E V u d H J 5 I F R 5 c G U 9 I k Z p b G x D b 2 x 1 b W 5 O Y W 1 l c y I g V m F s d W U 9 I n N b J n F 1 b 3 Q 7 c 3 R h d G U m c X V v d D s s J n F 1 b 3 Q 7 Z m F y b V 9 r b n V t Y m V y X z I w M D c m c X V v d D s s J n F 1 b 3 Q 7 Z m F y b V 9 r b n V t Y m V y X z I w M T I m c X V v d D s s J n F 1 b 3 Q 7 Z m F y b V 9 r b n V t Y m V y X z I w M T c m c X V v d D s s J n F 1 b 3 Q 7 Z m F y b V 9 r b n V t Y m V y X z I w M T E m c X V v d D s s J n F 1 b 3 Q 7 Z m F y b V 9 r b n V t Y m V y X z I w M T Y m c X V v d D s s J n F 1 b 3 Q 7 Z m F y b V 9 r b n V t Y m V y X z I w M T k m c X V v d D s s J n F 1 b 3 Q 7 Z m F y b V 9 r b n V t Y m V y X z E 5 O T c m c X V v d D s s J n F 1 b 3 Q 7 Z m F y b V 9 r a G F f M j A w N y Z x d W 9 0 O y w m c X V v d D t m Y X J t X 2 t o Y V 8 y M D E y J n F 1 b 3 Q 7 L C Z x d W 9 0 O 2 Z h c m 1 f a 2 h h X z I w M T c m c X V v d D s s J n F 1 b 3 Q 7 Z m F y b V 9 r a G F f M j A x M S Z x d W 9 0 O y w m c X V v d D t m Y X J t X 2 t o Y V 8 y M D E 2 J n F 1 b 3 Q 7 L C Z x d W 9 0 O 2 Z h c m 1 f a 2 h h X z I w M T k m c X V v d D s s J n F 1 b 3 Q 7 Z m F y b V 9 r a G F f M T k 5 N y Z x d W 9 0 O y w m c X V v d D t m Y X J t X 2 1 z Y W x l c 1 8 y M D A 3 J n F 1 b 3 Q 7 L C Z x d W 9 0 O 2 Z h c m 1 f b X N h b G V z X z I w M T I m c X V v d D s s J n F 1 b 3 Q 7 Z m F y b V 9 t c 2 F s Z X N f M j A x N y Z x d W 9 0 O y w m c X V v d D t m Y X J t X 2 1 z Y W x l c 1 8 y M D E x J n F 1 b 3 Q 7 L C Z x d W 9 0 O 2 Z h c m 1 f b X N h b G V z X z I w M T Y m c X V v d D s s J n F 1 b 3 Q 7 Z m F y b V 9 t c 2 F s Z X N f M j A x O S Z x d W 9 0 O y w m c X V v d D t m Y X J t X 2 1 z Y W x l c 1 8 x O T k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b F 9 3 a W R l L 0 F 1 d G 9 S Z W 1 v d m V k Q 2 9 s d W 1 u c z E u e 3 N 0 Y X R l L D B 9 J n F 1 b 3 Q 7 L C Z x d W 9 0 O 1 N l Y 3 R p b 2 4 x L 2 F s b F 9 3 a W R l L 0 F 1 d G 9 S Z W 1 v d m V k Q 2 9 s d W 1 u c z E u e 2 Z h c m 1 f a 2 5 1 b W J l c l 8 y M D A 3 L D F 9 J n F 1 b 3 Q 7 L C Z x d W 9 0 O 1 N l Y 3 R p b 2 4 x L 2 F s b F 9 3 a W R l L 0 F 1 d G 9 S Z W 1 v d m V k Q 2 9 s d W 1 u c z E u e 2 Z h c m 1 f a 2 5 1 b W J l c l 8 y M D E y L D J 9 J n F 1 b 3 Q 7 L C Z x d W 9 0 O 1 N l Y 3 R p b 2 4 x L 2 F s b F 9 3 a W R l L 0 F 1 d G 9 S Z W 1 v d m V k Q 2 9 s d W 1 u c z E u e 2 Z h c m 1 f a 2 5 1 b W J l c l 8 y M D E 3 L D N 9 J n F 1 b 3 Q 7 L C Z x d W 9 0 O 1 N l Y 3 R p b 2 4 x L 2 F s b F 9 3 a W R l L 0 F 1 d G 9 S Z W 1 v d m V k Q 2 9 s d W 1 u c z E u e 2 Z h c m 1 f a 2 5 1 b W J l c l 8 y M D E x L D R 9 J n F 1 b 3 Q 7 L C Z x d W 9 0 O 1 N l Y 3 R p b 2 4 x L 2 F s b F 9 3 a W R l L 0 F 1 d G 9 S Z W 1 v d m V k Q 2 9 s d W 1 u c z E u e 2 Z h c m 1 f a 2 5 1 b W J l c l 8 y M D E 2 L D V 9 J n F 1 b 3 Q 7 L C Z x d W 9 0 O 1 N l Y 3 R p b 2 4 x L 2 F s b F 9 3 a W R l L 0 F 1 d G 9 S Z W 1 v d m V k Q 2 9 s d W 1 u c z E u e 2 Z h c m 1 f a 2 5 1 b W J l c l 8 y M D E 5 L D Z 9 J n F 1 b 3 Q 7 L C Z x d W 9 0 O 1 N l Y 3 R p b 2 4 x L 2 F s b F 9 3 a W R l L 0 F 1 d G 9 S Z W 1 v d m V k Q 2 9 s d W 1 u c z E u e 2 Z h c m 1 f a 2 5 1 b W J l c l 8 x O T k 3 L D d 9 J n F 1 b 3 Q 7 L C Z x d W 9 0 O 1 N l Y 3 R p b 2 4 x L 2 F s b F 9 3 a W R l L 0 F 1 d G 9 S Z W 1 v d m V k Q 2 9 s d W 1 u c z E u e 2 Z h c m 1 f a 2 h h X z I w M D c s O H 0 m c X V v d D s s J n F 1 b 3 Q 7 U 2 V j d G l v b j E v Y W x s X 3 d p Z G U v Q X V 0 b 1 J l b W 9 2 Z W R D b 2 x 1 b W 5 z M S 5 7 Z m F y b V 9 r a G F f M j A x M i w 5 f S Z x d W 9 0 O y w m c X V v d D t T Z W N 0 a W 9 u M S 9 h b G x f d 2 l k Z S 9 B d X R v U m V t b 3 Z l Z E N v b H V t b n M x L n t m Y X J t X 2 t o Y V 8 y M D E 3 L D E w f S Z x d W 9 0 O y w m c X V v d D t T Z W N 0 a W 9 u M S 9 h b G x f d 2 l k Z S 9 B d X R v U m V t b 3 Z l Z E N v b H V t b n M x L n t m Y X J t X 2 t o Y V 8 y M D E x L D E x f S Z x d W 9 0 O y w m c X V v d D t T Z W N 0 a W 9 u M S 9 h b G x f d 2 l k Z S 9 B d X R v U m V t b 3 Z l Z E N v b H V t b n M x L n t m Y X J t X 2 t o Y V 8 y M D E 2 L D E y f S Z x d W 9 0 O y w m c X V v d D t T Z W N 0 a W 9 u M S 9 h b G x f d 2 l k Z S 9 B d X R v U m V t b 3 Z l Z E N v b H V t b n M x L n t m Y X J t X 2 t o Y V 8 y M D E 5 L D E z f S Z x d W 9 0 O y w m c X V v d D t T Z W N 0 a W 9 u M S 9 h b G x f d 2 l k Z S 9 B d X R v U m V t b 3 Z l Z E N v b H V t b n M x L n t m Y X J t X 2 t o Y V 8 x O T k 3 L D E 0 f S Z x d W 9 0 O y w m c X V v d D t T Z W N 0 a W 9 u M S 9 h b G x f d 2 l k Z S 9 B d X R v U m V t b 3 Z l Z E N v b H V t b n M x L n t m Y X J t X 2 1 z Y W x l c 1 8 y M D A 3 L D E 1 f S Z x d W 9 0 O y w m c X V v d D t T Z W N 0 a W 9 u M S 9 h b G x f d 2 l k Z S 9 B d X R v U m V t b 3 Z l Z E N v b H V t b n M x L n t m Y X J t X 2 1 z Y W x l c 1 8 y M D E y L D E 2 f S Z x d W 9 0 O y w m c X V v d D t T Z W N 0 a W 9 u M S 9 h b G x f d 2 l k Z S 9 B d X R v U m V t b 3 Z l Z E N v b H V t b n M x L n t m Y X J t X 2 1 z Y W x l c 1 8 y M D E 3 L D E 3 f S Z x d W 9 0 O y w m c X V v d D t T Z W N 0 a W 9 u M S 9 h b G x f d 2 l k Z S 9 B d X R v U m V t b 3 Z l Z E N v b H V t b n M x L n t m Y X J t X 2 1 z Y W x l c 1 8 y M D E x L D E 4 f S Z x d W 9 0 O y w m c X V v d D t T Z W N 0 a W 9 u M S 9 h b G x f d 2 l k Z S 9 B d X R v U m V t b 3 Z l Z E N v b H V t b n M x L n t m Y X J t X 2 1 z Y W x l c 1 8 y M D E 2 L D E 5 f S Z x d W 9 0 O y w m c X V v d D t T Z W N 0 a W 9 u M S 9 h b G x f d 2 l k Z S 9 B d X R v U m V t b 3 Z l Z E N v b H V t b n M x L n t m Y X J t X 2 1 z Y W x l c 1 8 y M D E 5 L D I w f S Z x d W 9 0 O y w m c X V v d D t T Z W N 0 a W 9 u M S 9 h b G x f d 2 l k Z S 9 B d X R v U m V t b 3 Z l Z E N v b H V t b n M x L n t m Y X J t X 2 1 z Y W x l c 1 8 x O T k 3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Y W x s X 3 d p Z G U v Q X V 0 b 1 J l b W 9 2 Z W R D b 2 x 1 b W 5 z M S 5 7 c 3 R h d G U s M H 0 m c X V v d D s s J n F 1 b 3 Q 7 U 2 V j d G l v b j E v Y W x s X 3 d p Z G U v Q X V 0 b 1 J l b W 9 2 Z W R D b 2 x 1 b W 5 z M S 5 7 Z m F y b V 9 r b n V t Y m V y X z I w M D c s M X 0 m c X V v d D s s J n F 1 b 3 Q 7 U 2 V j d G l v b j E v Y W x s X 3 d p Z G U v Q X V 0 b 1 J l b W 9 2 Z W R D b 2 x 1 b W 5 z M S 5 7 Z m F y b V 9 r b n V t Y m V y X z I w M T I s M n 0 m c X V v d D s s J n F 1 b 3 Q 7 U 2 V j d G l v b j E v Y W x s X 3 d p Z G U v Q X V 0 b 1 J l b W 9 2 Z W R D b 2 x 1 b W 5 z M S 5 7 Z m F y b V 9 r b n V t Y m V y X z I w M T c s M 3 0 m c X V v d D s s J n F 1 b 3 Q 7 U 2 V j d G l v b j E v Y W x s X 3 d p Z G U v Q X V 0 b 1 J l b W 9 2 Z W R D b 2 x 1 b W 5 z M S 5 7 Z m F y b V 9 r b n V t Y m V y X z I w M T E s N H 0 m c X V v d D s s J n F 1 b 3 Q 7 U 2 V j d G l v b j E v Y W x s X 3 d p Z G U v Q X V 0 b 1 J l b W 9 2 Z W R D b 2 x 1 b W 5 z M S 5 7 Z m F y b V 9 r b n V t Y m V y X z I w M T Y s N X 0 m c X V v d D s s J n F 1 b 3 Q 7 U 2 V j d G l v b j E v Y W x s X 3 d p Z G U v Q X V 0 b 1 J l b W 9 2 Z W R D b 2 x 1 b W 5 z M S 5 7 Z m F y b V 9 r b n V t Y m V y X z I w M T k s N n 0 m c X V v d D s s J n F 1 b 3 Q 7 U 2 V j d G l v b j E v Y W x s X 3 d p Z G U v Q X V 0 b 1 J l b W 9 2 Z W R D b 2 x 1 b W 5 z M S 5 7 Z m F y b V 9 r b n V t Y m V y X z E 5 O T c s N 3 0 m c X V v d D s s J n F 1 b 3 Q 7 U 2 V j d G l v b j E v Y W x s X 3 d p Z G U v Q X V 0 b 1 J l b W 9 2 Z W R D b 2 x 1 b W 5 z M S 5 7 Z m F y b V 9 r a G F f M j A w N y w 4 f S Z x d W 9 0 O y w m c X V v d D t T Z W N 0 a W 9 u M S 9 h b G x f d 2 l k Z S 9 B d X R v U m V t b 3 Z l Z E N v b H V t b n M x L n t m Y X J t X 2 t o Y V 8 y M D E y L D l 9 J n F 1 b 3 Q 7 L C Z x d W 9 0 O 1 N l Y 3 R p b 2 4 x L 2 F s b F 9 3 a W R l L 0 F 1 d G 9 S Z W 1 v d m V k Q 2 9 s d W 1 u c z E u e 2 Z h c m 1 f a 2 h h X z I w M T c s M T B 9 J n F 1 b 3 Q 7 L C Z x d W 9 0 O 1 N l Y 3 R p b 2 4 x L 2 F s b F 9 3 a W R l L 0 F 1 d G 9 S Z W 1 v d m V k Q 2 9 s d W 1 u c z E u e 2 Z h c m 1 f a 2 h h X z I w M T E s M T F 9 J n F 1 b 3 Q 7 L C Z x d W 9 0 O 1 N l Y 3 R p b 2 4 x L 2 F s b F 9 3 a W R l L 0 F 1 d G 9 S Z W 1 v d m V k Q 2 9 s d W 1 u c z E u e 2 Z h c m 1 f a 2 h h X z I w M T Y s M T J 9 J n F 1 b 3 Q 7 L C Z x d W 9 0 O 1 N l Y 3 R p b 2 4 x L 2 F s b F 9 3 a W R l L 0 F 1 d G 9 S Z W 1 v d m V k Q 2 9 s d W 1 u c z E u e 2 Z h c m 1 f a 2 h h X z I w M T k s M T N 9 J n F 1 b 3 Q 7 L C Z x d W 9 0 O 1 N l Y 3 R p b 2 4 x L 2 F s b F 9 3 a W R l L 0 F 1 d G 9 S Z W 1 v d m V k Q 2 9 s d W 1 u c z E u e 2 Z h c m 1 f a 2 h h X z E 5 O T c s M T R 9 J n F 1 b 3 Q 7 L C Z x d W 9 0 O 1 N l Y 3 R p b 2 4 x L 2 F s b F 9 3 a W R l L 0 F 1 d G 9 S Z W 1 v d m V k Q 2 9 s d W 1 u c z E u e 2 Z h c m 1 f b X N h b G V z X z I w M D c s M T V 9 J n F 1 b 3 Q 7 L C Z x d W 9 0 O 1 N l Y 3 R p b 2 4 x L 2 F s b F 9 3 a W R l L 0 F 1 d G 9 S Z W 1 v d m V k Q 2 9 s d W 1 u c z E u e 2 Z h c m 1 f b X N h b G V z X z I w M T I s M T Z 9 J n F 1 b 3 Q 7 L C Z x d W 9 0 O 1 N l Y 3 R p b 2 4 x L 2 F s b F 9 3 a W R l L 0 F 1 d G 9 S Z W 1 v d m V k Q 2 9 s d W 1 u c z E u e 2 Z h c m 1 f b X N h b G V z X z I w M T c s M T d 9 J n F 1 b 3 Q 7 L C Z x d W 9 0 O 1 N l Y 3 R p b 2 4 x L 2 F s b F 9 3 a W R l L 0 F 1 d G 9 S Z W 1 v d m V k Q 2 9 s d W 1 u c z E u e 2 Z h c m 1 f b X N h b G V z X z I w M T E s M T h 9 J n F 1 b 3 Q 7 L C Z x d W 9 0 O 1 N l Y 3 R p b 2 4 x L 2 F s b F 9 3 a W R l L 0 F 1 d G 9 S Z W 1 v d m V k Q 2 9 s d W 1 u c z E u e 2 Z h c m 1 f b X N h b G V z X z I w M T Y s M T l 9 J n F 1 b 3 Q 7 L C Z x d W 9 0 O 1 N l Y 3 R p b 2 4 x L 2 F s b F 9 3 a W R l L 0 F 1 d G 9 S Z W 1 v d m V k Q 2 9 s d W 1 u c z E u e 2 Z h c m 1 f b X N h b G V z X z I w M T k s M j B 9 J n F 1 b 3 Q 7 L C Z x d W 9 0 O 1 N l Y 3 R p b 2 4 x L 2 F s b F 9 3 a W R l L 0 F 1 d G 9 S Z W 1 v d m V k Q 2 9 s d W 1 u c z E u e 2 Z h c m 1 f b X N h b G V z X z E 5 O T c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G x f d 2 l k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f d 2 l k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f d 2 l k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F 9 3 a W R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j N U M j E 6 M T U 6 N T E u N z I x N D c 1 M 1 o i I C 8 + P E V u d H J 5 I F R 5 c G U 9 I k Z p b G x D b 2 x 1 b W 5 U e X B l c y I g V m F s d W U 9 I n N C Z 1 l G Q l F V R k J R V U d C U V l G Q m d Z R 0 J n W U d C Z 1 l H Q m c 9 P S I g L z 4 8 R W 5 0 c n k g V H l w Z T 0 i R m l s b E N v b H V t b k 5 h b W V z I i B W Y W x 1 Z T 0 i c 1 s m c X V v d D t z d G F 0 Z S Z x d W 9 0 O y w m c X V v d D t m Y X J t X 2 t u d W 1 i Z X J f M T k 5 N y Z x d W 9 0 O y w m c X V v d D t m Y X J t X 2 t u d W 1 i Z X J f M j A w N y Z x d W 9 0 O y w m c X V v d D t m Y X J t X 2 t u d W 1 i Z X J f M j A x M S Z x d W 9 0 O y w m c X V v d D t m Y X J t X 2 t u d W 1 i Z X J f M j A x M i Z x d W 9 0 O y w m c X V v d D t m Y X J t X 2 t u d W 1 i Z X J f M j A x N i Z x d W 9 0 O y w m c X V v d D t m Y X J t X 2 t u d W 1 i Z X J f M j A x N y Z x d W 9 0 O y w m c X V v d D t m Y X J t X 2 t u d W 1 i Z X J f M j A x O S Z x d W 9 0 O y w m c X V v d D t m Y X J t X 2 t o Y V 8 x O T k 3 J n F 1 b 3 Q 7 L C Z x d W 9 0 O 2 Z h c m 1 f a 2 h h X z I w M D c m c X V v d D s s J n F 1 b 3 Q 7 Z m F y b V 9 r a G F f M j A x M S Z x d W 9 0 O y w m c X V v d D t m Y X J t X 2 t o Y V 8 y M D E y J n F 1 b 3 Q 7 L C Z x d W 9 0 O 2 Z h c m 1 f a 2 h h X z I w M T Y m c X V v d D s s J n F 1 b 3 Q 7 Z m F y b V 9 r a G F f M j A x N y Z x d W 9 0 O y w m c X V v d D t m Y X J t X 2 t o Y V 8 y M D E 5 J n F 1 b 3 Q 7 L C Z x d W 9 0 O 2 Z h c m 1 f b X N h b G V z X z E 5 O T c m c X V v d D s s J n F 1 b 3 Q 7 Z m F y b V 9 t c 2 F s Z X N f M j A w N y Z x d W 9 0 O y w m c X V v d D t m Y X J t X 2 1 z Y W x l c 1 8 y M D E x J n F 1 b 3 Q 7 L C Z x d W 9 0 O 2 Z h c m 1 f b X N h b G V z X z I w M T I m c X V v d D s s J n F 1 b 3 Q 7 Z m F y b V 9 t c 2 F s Z X N f M j A x N i Z x d W 9 0 O y w m c X V v d D t m Y X J t X 2 1 z Y W x l c 1 8 y M D E 3 J n F 1 b 3 Q 7 L C Z x d W 9 0 O 2 Z h c m 1 f b X N h b G V z X z I w M T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s X 3 d p Z G U g K D I p L 0 F 1 d G 9 S Z W 1 v d m V k Q 2 9 s d W 1 u c z E u e 3 N 0 Y X R l L D B 9 J n F 1 b 3 Q 7 L C Z x d W 9 0 O 1 N l Y 3 R p b 2 4 x L 2 F s b F 9 3 a W R l I C g y K S 9 B d X R v U m V t b 3 Z l Z E N v b H V t b n M x L n t m Y X J t X 2 t u d W 1 i Z X J f M T k 5 N y w x f S Z x d W 9 0 O y w m c X V v d D t T Z W N 0 a W 9 u M S 9 h b G x f d 2 l k Z S A o M i k v Q X V 0 b 1 J l b W 9 2 Z W R D b 2 x 1 b W 5 z M S 5 7 Z m F y b V 9 r b n V t Y m V y X z I w M D c s M n 0 m c X V v d D s s J n F 1 b 3 Q 7 U 2 V j d G l v b j E v Y W x s X 3 d p Z G U g K D I p L 0 F 1 d G 9 S Z W 1 v d m V k Q 2 9 s d W 1 u c z E u e 2 Z h c m 1 f a 2 5 1 b W J l c l 8 y M D E x L D N 9 J n F 1 b 3 Q 7 L C Z x d W 9 0 O 1 N l Y 3 R p b 2 4 x L 2 F s b F 9 3 a W R l I C g y K S 9 B d X R v U m V t b 3 Z l Z E N v b H V t b n M x L n t m Y X J t X 2 t u d W 1 i Z X J f M j A x M i w 0 f S Z x d W 9 0 O y w m c X V v d D t T Z W N 0 a W 9 u M S 9 h b G x f d 2 l k Z S A o M i k v Q X V 0 b 1 J l b W 9 2 Z W R D b 2 x 1 b W 5 z M S 5 7 Z m F y b V 9 r b n V t Y m V y X z I w M T Y s N X 0 m c X V v d D s s J n F 1 b 3 Q 7 U 2 V j d G l v b j E v Y W x s X 3 d p Z G U g K D I p L 0 F 1 d G 9 S Z W 1 v d m V k Q 2 9 s d W 1 u c z E u e 2 Z h c m 1 f a 2 5 1 b W J l c l 8 y M D E 3 L D Z 9 J n F 1 b 3 Q 7 L C Z x d W 9 0 O 1 N l Y 3 R p b 2 4 x L 2 F s b F 9 3 a W R l I C g y K S 9 B d X R v U m V t b 3 Z l Z E N v b H V t b n M x L n t m Y X J t X 2 t u d W 1 i Z X J f M j A x O S w 3 f S Z x d W 9 0 O y w m c X V v d D t T Z W N 0 a W 9 u M S 9 h b G x f d 2 l k Z S A o M i k v Q X V 0 b 1 J l b W 9 2 Z W R D b 2 x 1 b W 5 z M S 5 7 Z m F y b V 9 r a G F f M T k 5 N y w 4 f S Z x d W 9 0 O y w m c X V v d D t T Z W N 0 a W 9 u M S 9 h b G x f d 2 l k Z S A o M i k v Q X V 0 b 1 J l b W 9 2 Z W R D b 2 x 1 b W 5 z M S 5 7 Z m F y b V 9 r a G F f M j A w N y w 5 f S Z x d W 9 0 O y w m c X V v d D t T Z W N 0 a W 9 u M S 9 h b G x f d 2 l k Z S A o M i k v Q X V 0 b 1 J l b W 9 2 Z W R D b 2 x 1 b W 5 z M S 5 7 Z m F y b V 9 r a G F f M j A x M S w x M H 0 m c X V v d D s s J n F 1 b 3 Q 7 U 2 V j d G l v b j E v Y W x s X 3 d p Z G U g K D I p L 0 F 1 d G 9 S Z W 1 v d m V k Q 2 9 s d W 1 u c z E u e 2 Z h c m 1 f a 2 h h X z I w M T I s M T F 9 J n F 1 b 3 Q 7 L C Z x d W 9 0 O 1 N l Y 3 R p b 2 4 x L 2 F s b F 9 3 a W R l I C g y K S 9 B d X R v U m V t b 3 Z l Z E N v b H V t b n M x L n t m Y X J t X 2 t o Y V 8 y M D E 2 L D E y f S Z x d W 9 0 O y w m c X V v d D t T Z W N 0 a W 9 u M S 9 h b G x f d 2 l k Z S A o M i k v Q X V 0 b 1 J l b W 9 2 Z W R D b 2 x 1 b W 5 z M S 5 7 Z m F y b V 9 r a G F f M j A x N y w x M 3 0 m c X V v d D s s J n F 1 b 3 Q 7 U 2 V j d G l v b j E v Y W x s X 3 d p Z G U g K D I p L 0 F 1 d G 9 S Z W 1 v d m V k Q 2 9 s d W 1 u c z E u e 2 Z h c m 1 f a 2 h h X z I w M T k s M T R 9 J n F 1 b 3 Q 7 L C Z x d W 9 0 O 1 N l Y 3 R p b 2 4 x L 2 F s b F 9 3 a W R l I C g y K S 9 B d X R v U m V t b 3 Z l Z E N v b H V t b n M x L n t m Y X J t X 2 1 z Y W x l c 1 8 x O T k 3 L D E 1 f S Z x d W 9 0 O y w m c X V v d D t T Z W N 0 a W 9 u M S 9 h b G x f d 2 l k Z S A o M i k v Q X V 0 b 1 J l b W 9 2 Z W R D b 2 x 1 b W 5 z M S 5 7 Z m F y b V 9 t c 2 F s Z X N f M j A w N y w x N n 0 m c X V v d D s s J n F 1 b 3 Q 7 U 2 V j d G l v b j E v Y W x s X 3 d p Z G U g K D I p L 0 F 1 d G 9 S Z W 1 v d m V k Q 2 9 s d W 1 u c z E u e 2 Z h c m 1 f b X N h b G V z X z I w M T E s M T d 9 J n F 1 b 3 Q 7 L C Z x d W 9 0 O 1 N l Y 3 R p b 2 4 x L 2 F s b F 9 3 a W R l I C g y K S 9 B d X R v U m V t b 3 Z l Z E N v b H V t b n M x L n t m Y X J t X 2 1 z Y W x l c 1 8 y M D E y L D E 4 f S Z x d W 9 0 O y w m c X V v d D t T Z W N 0 a W 9 u M S 9 h b G x f d 2 l k Z S A o M i k v Q X V 0 b 1 J l b W 9 2 Z W R D b 2 x 1 b W 5 z M S 5 7 Z m F y b V 9 t c 2 F s Z X N f M j A x N i w x O X 0 m c X V v d D s s J n F 1 b 3 Q 7 U 2 V j d G l v b j E v Y W x s X 3 d p Z G U g K D I p L 0 F 1 d G 9 S Z W 1 v d m V k Q 2 9 s d W 1 u c z E u e 2 Z h c m 1 f b X N h b G V z X z I w M T c s M j B 9 J n F 1 b 3 Q 7 L C Z x d W 9 0 O 1 N l Y 3 R p b 2 4 x L 2 F s b F 9 3 a W R l I C g y K S 9 B d X R v U m V t b 3 Z l Z E N v b H V t b n M x L n t m Y X J t X 2 1 z Y W x l c 1 8 y M D E 5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Y W x s X 3 d p Z G U g K D I p L 0 F 1 d G 9 S Z W 1 v d m V k Q 2 9 s d W 1 u c z E u e 3 N 0 Y X R l L D B 9 J n F 1 b 3 Q 7 L C Z x d W 9 0 O 1 N l Y 3 R p b 2 4 x L 2 F s b F 9 3 a W R l I C g y K S 9 B d X R v U m V t b 3 Z l Z E N v b H V t b n M x L n t m Y X J t X 2 t u d W 1 i Z X J f M T k 5 N y w x f S Z x d W 9 0 O y w m c X V v d D t T Z W N 0 a W 9 u M S 9 h b G x f d 2 l k Z S A o M i k v Q X V 0 b 1 J l b W 9 2 Z W R D b 2 x 1 b W 5 z M S 5 7 Z m F y b V 9 r b n V t Y m V y X z I w M D c s M n 0 m c X V v d D s s J n F 1 b 3 Q 7 U 2 V j d G l v b j E v Y W x s X 3 d p Z G U g K D I p L 0 F 1 d G 9 S Z W 1 v d m V k Q 2 9 s d W 1 u c z E u e 2 Z h c m 1 f a 2 5 1 b W J l c l 8 y M D E x L D N 9 J n F 1 b 3 Q 7 L C Z x d W 9 0 O 1 N l Y 3 R p b 2 4 x L 2 F s b F 9 3 a W R l I C g y K S 9 B d X R v U m V t b 3 Z l Z E N v b H V t b n M x L n t m Y X J t X 2 t u d W 1 i Z X J f M j A x M i w 0 f S Z x d W 9 0 O y w m c X V v d D t T Z W N 0 a W 9 u M S 9 h b G x f d 2 l k Z S A o M i k v Q X V 0 b 1 J l b W 9 2 Z W R D b 2 x 1 b W 5 z M S 5 7 Z m F y b V 9 r b n V t Y m V y X z I w M T Y s N X 0 m c X V v d D s s J n F 1 b 3 Q 7 U 2 V j d G l v b j E v Y W x s X 3 d p Z G U g K D I p L 0 F 1 d G 9 S Z W 1 v d m V k Q 2 9 s d W 1 u c z E u e 2 Z h c m 1 f a 2 5 1 b W J l c l 8 y M D E 3 L D Z 9 J n F 1 b 3 Q 7 L C Z x d W 9 0 O 1 N l Y 3 R p b 2 4 x L 2 F s b F 9 3 a W R l I C g y K S 9 B d X R v U m V t b 3 Z l Z E N v b H V t b n M x L n t m Y X J t X 2 t u d W 1 i Z X J f M j A x O S w 3 f S Z x d W 9 0 O y w m c X V v d D t T Z W N 0 a W 9 u M S 9 h b G x f d 2 l k Z S A o M i k v Q X V 0 b 1 J l b W 9 2 Z W R D b 2 x 1 b W 5 z M S 5 7 Z m F y b V 9 r a G F f M T k 5 N y w 4 f S Z x d W 9 0 O y w m c X V v d D t T Z W N 0 a W 9 u M S 9 h b G x f d 2 l k Z S A o M i k v Q X V 0 b 1 J l b W 9 2 Z W R D b 2 x 1 b W 5 z M S 5 7 Z m F y b V 9 r a G F f M j A w N y w 5 f S Z x d W 9 0 O y w m c X V v d D t T Z W N 0 a W 9 u M S 9 h b G x f d 2 l k Z S A o M i k v Q X V 0 b 1 J l b W 9 2 Z W R D b 2 x 1 b W 5 z M S 5 7 Z m F y b V 9 r a G F f M j A x M S w x M H 0 m c X V v d D s s J n F 1 b 3 Q 7 U 2 V j d G l v b j E v Y W x s X 3 d p Z G U g K D I p L 0 F 1 d G 9 S Z W 1 v d m V k Q 2 9 s d W 1 u c z E u e 2 Z h c m 1 f a 2 h h X z I w M T I s M T F 9 J n F 1 b 3 Q 7 L C Z x d W 9 0 O 1 N l Y 3 R p b 2 4 x L 2 F s b F 9 3 a W R l I C g y K S 9 B d X R v U m V t b 3 Z l Z E N v b H V t b n M x L n t m Y X J t X 2 t o Y V 8 y M D E 2 L D E y f S Z x d W 9 0 O y w m c X V v d D t T Z W N 0 a W 9 u M S 9 h b G x f d 2 l k Z S A o M i k v Q X V 0 b 1 J l b W 9 2 Z W R D b 2 x 1 b W 5 z M S 5 7 Z m F y b V 9 r a G F f M j A x N y w x M 3 0 m c X V v d D s s J n F 1 b 3 Q 7 U 2 V j d G l v b j E v Y W x s X 3 d p Z G U g K D I p L 0 F 1 d G 9 S Z W 1 v d m V k Q 2 9 s d W 1 u c z E u e 2 Z h c m 1 f a 2 h h X z I w M T k s M T R 9 J n F 1 b 3 Q 7 L C Z x d W 9 0 O 1 N l Y 3 R p b 2 4 x L 2 F s b F 9 3 a W R l I C g y K S 9 B d X R v U m V t b 3 Z l Z E N v b H V t b n M x L n t m Y X J t X 2 1 z Y W x l c 1 8 x O T k 3 L D E 1 f S Z x d W 9 0 O y w m c X V v d D t T Z W N 0 a W 9 u M S 9 h b G x f d 2 l k Z S A o M i k v Q X V 0 b 1 J l b W 9 2 Z W R D b 2 x 1 b W 5 z M S 5 7 Z m F y b V 9 t c 2 F s Z X N f M j A w N y w x N n 0 m c X V v d D s s J n F 1 b 3 Q 7 U 2 V j d G l v b j E v Y W x s X 3 d p Z G U g K D I p L 0 F 1 d G 9 S Z W 1 v d m V k Q 2 9 s d W 1 u c z E u e 2 Z h c m 1 f b X N h b G V z X z I w M T E s M T d 9 J n F 1 b 3 Q 7 L C Z x d W 9 0 O 1 N l Y 3 R p b 2 4 x L 2 F s b F 9 3 a W R l I C g y K S 9 B d X R v U m V t b 3 Z l Z E N v b H V t b n M x L n t m Y X J t X 2 1 z Y W x l c 1 8 y M D E y L D E 4 f S Z x d W 9 0 O y w m c X V v d D t T Z W N 0 a W 9 u M S 9 h b G x f d 2 l k Z S A o M i k v Q X V 0 b 1 J l b W 9 2 Z W R D b 2 x 1 b W 5 z M S 5 7 Z m F y b V 9 t c 2 F s Z X N f M j A x N i w x O X 0 m c X V v d D s s J n F 1 b 3 Q 7 U 2 V j d G l v b j E v Y W x s X 3 d p Z G U g K D I p L 0 F 1 d G 9 S Z W 1 v d m V k Q 2 9 s d W 1 u c z E u e 2 Z h c m 1 f b X N h b G V z X z I w M T c s M j B 9 J n F 1 b 3 Q 7 L C Z x d W 9 0 O 1 N l Y 3 R p b 2 4 x L 2 F s b F 9 3 a W R l I C g y K S 9 B d X R v U m V t b 3 Z l Z E N v b H V t b n M x L n t m Y X J t X 2 1 z Y W x l c 1 8 y M D E 5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x s X 3 d p Z G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3 d p Z G U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3 d p Z G U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f d 2 l k Z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z V D I x O j I 2 O j U x L j M 0 M T Q 1 O D R a I i A v P j x F b n R y e S B U e X B l P S J G a W x s Q 2 9 s d W 1 u V H l w Z X M i I F Z h b H V l P S J z Q m d Z R 0 J n W U d C Z 1 l H Q m d Z R k J n W U d C U V V H Q m d Z R k J R W U Z C Z 1 l H Q m d Z R 0 J n W U d C Z 1 l G Q m d Z R 0 J n V U d C Z 1 l H Q m d Z R 0 J n W U d C Z 1 l H Q m d Z R 0 J n W U d C Z 1 l H Q m d Z R 0 J n W U d C Z 1 l H Q m c 9 P S I g L z 4 8 R W 5 0 c n k g V H l w Z T 0 i R m l s b E N v b H V t b k 5 h b W V z I i B W Y W x 1 Z T 0 i c 1 s m c X V v d D t z d G F 0 Z S Z x d W 9 0 O y w m c X V v d D t m Y X J t X 2 t u d W 1 i Z X J f M T k 5 N y Z x d W 9 0 O y w m c X V v d D t m Y X J t X 2 t u d W 1 i Z X J f M T k 5 O C Z x d W 9 0 O y w m c X V v d D t m Y X J t X 2 t u d W 1 i Z X J f M T k 5 O S Z x d W 9 0 O y w m c X V v d D t m Y X J t X 2 t u d W 1 i Z X J f M j A w M C Z x d W 9 0 O y w m c X V v d D t m Y X J t X 2 t u d W 1 i Z X J f M j A w M S Z x d W 9 0 O y w m c X V v d D t m Y X J t X 2 t u d W 1 i Z X J f M j A w M i Z x d W 9 0 O y w m c X V v d D t m Y X J t X 2 t u d W 1 i Z X J f M j A w M y Z x d W 9 0 O y w m c X V v d D t m Y X J t X 2 t u d W 1 i Z X J f M j A w N C Z x d W 9 0 O y w m c X V v d D t m Y X J t X 2 t u d W 1 i Z X J f M j A w N S Z x d W 9 0 O y w m c X V v d D t m Y X J t X 2 t u d W 1 i Z X J f M j A w N i Z x d W 9 0 O y w m c X V v d D t m Y X J t X 2 t u d W 1 i Z X J f M j A w N y Z x d W 9 0 O y w m c X V v d D t m Y X J t X 2 t u d W 1 i Z X J f M j A w O C Z x d W 9 0 O y w m c X V v d D t m Y X J t X 2 t u d W 1 i Z X J f M j A w O S Z x d W 9 0 O y w m c X V v d D t m Y X J t X 2 t u d W 1 i Z X J f M j A x M C Z x d W 9 0 O y w m c X V v d D t m Y X J t X 2 t u d W 1 i Z X J f M j A x M S Z x d W 9 0 O y w m c X V v d D t m Y X J t X 2 t u d W 1 i Z X J f M j A x M i Z x d W 9 0 O y w m c X V v d D t m Y X J t X 2 t u d W 1 i Z X J f M j A x M y Z x d W 9 0 O y w m c X V v d D t m Y X J t X 2 t u d W 1 i Z X J f M j A x N C Z x d W 9 0 O y w m c X V v d D t m Y X J t X 2 t u d W 1 i Z X J f M j A x N S Z x d W 9 0 O y w m c X V v d D t m Y X J t X 2 t u d W 1 i Z X J f M j A x N i Z x d W 9 0 O y w m c X V v d D t m Y X J t X 2 t u d W 1 i Z X J f M j A x N y Z x d W 9 0 O y w m c X V v d D t m Y X J t X 2 t u d W 1 i Z X J f M j A x O C Z x d W 9 0 O y w m c X V v d D t m Y X J t X 2 t u d W 1 i Z X J f M j A x O S Z x d W 9 0 O y w m c X V v d D t m Y X J t X 2 t u d W 1 i Z X J f M j A y M C Z x d W 9 0 O y w m c X V v d D t m Y X J t X 2 t o Y V 8 x O T k 3 J n F 1 b 3 Q 7 L C Z x d W 9 0 O 2 Z h c m 1 f a 2 h h X z E 5 O T g m c X V v d D s s J n F 1 b 3 Q 7 Z m F y b V 9 r a G F f M T k 5 O S Z x d W 9 0 O y w m c X V v d D t m Y X J t X 2 t o Y V 8 y M D A w J n F 1 b 3 Q 7 L C Z x d W 9 0 O 2 Z h c m 1 f a 2 h h X z I w M D E m c X V v d D s s J n F 1 b 3 Q 7 Z m F y b V 9 r a G F f M j A w M i Z x d W 9 0 O y w m c X V v d D t m Y X J t X 2 t o Y V 8 y M D A z J n F 1 b 3 Q 7 L C Z x d W 9 0 O 2 Z h c m 1 f a 2 h h X z I w M D Q m c X V v d D s s J n F 1 b 3 Q 7 Z m F y b V 9 r a G F f M j A w N S Z x d W 9 0 O y w m c X V v d D t m Y X J t X 2 t o Y V 8 y M D A 2 J n F 1 b 3 Q 7 L C Z x d W 9 0 O 2 Z h c m 1 f a 2 h h X z I w M D c m c X V v d D s s J n F 1 b 3 Q 7 Z m F y b V 9 r a G F f M j A w O C Z x d W 9 0 O y w m c X V v d D t m Y X J t X 2 t o Y V 8 y M D A 5 J n F 1 b 3 Q 7 L C Z x d W 9 0 O 2 Z h c m 1 f a 2 h h X z I w M T A m c X V v d D s s J n F 1 b 3 Q 7 Z m F y b V 9 r a G F f M j A x M S Z x d W 9 0 O y w m c X V v d D t m Y X J t X 2 t o Y V 8 y M D E y J n F 1 b 3 Q 7 L C Z x d W 9 0 O 2 Z h c m 1 f a 2 h h X z I w M T M m c X V v d D s s J n F 1 b 3 Q 7 Z m F y b V 9 r a G F f M j A x N C Z x d W 9 0 O y w m c X V v d D t m Y X J t X 2 t o Y V 8 y M D E 1 J n F 1 b 3 Q 7 L C Z x d W 9 0 O 2 Z h c m 1 f a 2 h h X z I w M T Y m c X V v d D s s J n F 1 b 3 Q 7 Z m F y b V 9 r a G F f M j A x N y Z x d W 9 0 O y w m c X V v d D t m Y X J t X 2 t o Y V 8 y M D E 4 J n F 1 b 3 Q 7 L C Z x d W 9 0 O 2 Z h c m 1 f a 2 h h X z I w M T k m c X V v d D s s J n F 1 b 3 Q 7 Z m F y b V 9 r a G F f M j A y M C Z x d W 9 0 O y w m c X V v d D t m Y X J t X 2 1 z Y W x l c 1 8 x O T k 3 J n F 1 b 3 Q 7 L C Z x d W 9 0 O 2 Z h c m 1 f b X N h b G V z X z E 5 O T g m c X V v d D s s J n F 1 b 3 Q 7 Z m F y b V 9 t c 2 F s Z X N f M T k 5 O S Z x d W 9 0 O y w m c X V v d D t m Y X J t X 2 1 z Y W x l c 1 8 y M D A w J n F 1 b 3 Q 7 L C Z x d W 9 0 O 2 Z h c m 1 f b X N h b G V z X z I w M D E m c X V v d D s s J n F 1 b 3 Q 7 Z m F y b V 9 t c 2 F s Z X N f M j A w M i Z x d W 9 0 O y w m c X V v d D t m Y X J t X 2 1 z Y W x l c 1 8 y M D A z J n F 1 b 3 Q 7 L C Z x d W 9 0 O 2 Z h c m 1 f b X N h b G V z X z I w M D Q m c X V v d D s s J n F 1 b 3 Q 7 Z m F y b V 9 t c 2 F s Z X N f M j A w N S Z x d W 9 0 O y w m c X V v d D t m Y X J t X 2 1 z Y W x l c 1 8 y M D A 2 J n F 1 b 3 Q 7 L C Z x d W 9 0 O 2 Z h c m 1 f b X N h b G V z X z I w M D c m c X V v d D s s J n F 1 b 3 Q 7 Z m F y b V 9 t c 2 F s Z X N f M j A w O C Z x d W 9 0 O y w m c X V v d D t m Y X J t X 2 1 z Y W x l c 1 8 y M D A 5 J n F 1 b 3 Q 7 L C Z x d W 9 0 O 2 Z h c m 1 f b X N h b G V z X z I w M T A m c X V v d D s s J n F 1 b 3 Q 7 Z m F y b V 9 t c 2 F s Z X N f M j A x M S Z x d W 9 0 O y w m c X V v d D t m Y X J t X 2 1 z Y W x l c 1 8 y M D E y J n F 1 b 3 Q 7 L C Z x d W 9 0 O 2 Z h c m 1 f b X N h b G V z X z I w M T M m c X V v d D s s J n F 1 b 3 Q 7 Z m F y b V 9 t c 2 F s Z X N f M j A x N C Z x d W 9 0 O y w m c X V v d D t m Y X J t X 2 1 z Y W x l c 1 8 y M D E 1 J n F 1 b 3 Q 7 L C Z x d W 9 0 O 2 Z h c m 1 f b X N h b G V z X z I w M T Y m c X V v d D s s J n F 1 b 3 Q 7 Z m F y b V 9 t c 2 F s Z X N f M j A x N y Z x d W 9 0 O y w m c X V v d D t m Y X J t X 2 1 z Y W x l c 1 8 y M D E 4 J n F 1 b 3 Q 7 L C Z x d W 9 0 O 2 Z h c m 1 f b X N h b G V z X z I w M T k m c X V v d D s s J n F 1 b 3 Q 7 Z m F y b V 9 t c 2 F s Z X N f M j A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G x f d 2 l k Z S A o M y k v Q X V 0 b 1 J l b W 9 2 Z W R D b 2 x 1 b W 5 z M S 5 7 c 3 R h d G U s M H 0 m c X V v d D s s J n F 1 b 3 Q 7 U 2 V j d G l v b j E v Y W x s X 3 d p Z G U g K D M p L 0 F 1 d G 9 S Z W 1 v d m V k Q 2 9 s d W 1 u c z E u e 2 Z h c m 1 f a 2 5 1 b W J l c l 8 x O T k 3 L D F 9 J n F 1 b 3 Q 7 L C Z x d W 9 0 O 1 N l Y 3 R p b 2 4 x L 2 F s b F 9 3 a W R l I C g z K S 9 B d X R v U m V t b 3 Z l Z E N v b H V t b n M x L n t m Y X J t X 2 t u d W 1 i Z X J f M T k 5 O C w y f S Z x d W 9 0 O y w m c X V v d D t T Z W N 0 a W 9 u M S 9 h b G x f d 2 l k Z S A o M y k v Q X V 0 b 1 J l b W 9 2 Z W R D b 2 x 1 b W 5 z M S 5 7 Z m F y b V 9 r b n V t Y m V y X z E 5 O T k s M 3 0 m c X V v d D s s J n F 1 b 3 Q 7 U 2 V j d G l v b j E v Y W x s X 3 d p Z G U g K D M p L 0 F 1 d G 9 S Z W 1 v d m V k Q 2 9 s d W 1 u c z E u e 2 Z h c m 1 f a 2 5 1 b W J l c l 8 y M D A w L D R 9 J n F 1 b 3 Q 7 L C Z x d W 9 0 O 1 N l Y 3 R p b 2 4 x L 2 F s b F 9 3 a W R l I C g z K S 9 B d X R v U m V t b 3 Z l Z E N v b H V t b n M x L n t m Y X J t X 2 t u d W 1 i Z X J f M j A w M S w 1 f S Z x d W 9 0 O y w m c X V v d D t T Z W N 0 a W 9 u M S 9 h b G x f d 2 l k Z S A o M y k v Q X V 0 b 1 J l b W 9 2 Z W R D b 2 x 1 b W 5 z M S 5 7 Z m F y b V 9 r b n V t Y m V y X z I w M D I s N n 0 m c X V v d D s s J n F 1 b 3 Q 7 U 2 V j d G l v b j E v Y W x s X 3 d p Z G U g K D M p L 0 F 1 d G 9 S Z W 1 v d m V k Q 2 9 s d W 1 u c z E u e 2 Z h c m 1 f a 2 5 1 b W J l c l 8 y M D A z L D d 9 J n F 1 b 3 Q 7 L C Z x d W 9 0 O 1 N l Y 3 R p b 2 4 x L 2 F s b F 9 3 a W R l I C g z K S 9 B d X R v U m V t b 3 Z l Z E N v b H V t b n M x L n t m Y X J t X 2 t u d W 1 i Z X J f M j A w N C w 4 f S Z x d W 9 0 O y w m c X V v d D t T Z W N 0 a W 9 u M S 9 h b G x f d 2 l k Z S A o M y k v Q X V 0 b 1 J l b W 9 2 Z W R D b 2 x 1 b W 5 z M S 5 7 Z m F y b V 9 r b n V t Y m V y X z I w M D U s O X 0 m c X V v d D s s J n F 1 b 3 Q 7 U 2 V j d G l v b j E v Y W x s X 3 d p Z G U g K D M p L 0 F 1 d G 9 S Z W 1 v d m V k Q 2 9 s d W 1 u c z E u e 2 Z h c m 1 f a 2 5 1 b W J l c l 8 y M D A 2 L D E w f S Z x d W 9 0 O y w m c X V v d D t T Z W N 0 a W 9 u M S 9 h b G x f d 2 l k Z S A o M y k v Q X V 0 b 1 J l b W 9 2 Z W R D b 2 x 1 b W 5 z M S 5 7 Z m F y b V 9 r b n V t Y m V y X z I w M D c s M T F 9 J n F 1 b 3 Q 7 L C Z x d W 9 0 O 1 N l Y 3 R p b 2 4 x L 2 F s b F 9 3 a W R l I C g z K S 9 B d X R v U m V t b 3 Z l Z E N v b H V t b n M x L n t m Y X J t X 2 t u d W 1 i Z X J f M j A w O C w x M n 0 m c X V v d D s s J n F 1 b 3 Q 7 U 2 V j d G l v b j E v Y W x s X 3 d p Z G U g K D M p L 0 F 1 d G 9 S Z W 1 v d m V k Q 2 9 s d W 1 u c z E u e 2 Z h c m 1 f a 2 5 1 b W J l c l 8 y M D A 5 L D E z f S Z x d W 9 0 O y w m c X V v d D t T Z W N 0 a W 9 u M S 9 h b G x f d 2 l k Z S A o M y k v Q X V 0 b 1 J l b W 9 2 Z W R D b 2 x 1 b W 5 z M S 5 7 Z m F y b V 9 r b n V t Y m V y X z I w M T A s M T R 9 J n F 1 b 3 Q 7 L C Z x d W 9 0 O 1 N l Y 3 R p b 2 4 x L 2 F s b F 9 3 a W R l I C g z K S 9 B d X R v U m V t b 3 Z l Z E N v b H V t b n M x L n t m Y X J t X 2 t u d W 1 i Z X J f M j A x M S w x N X 0 m c X V v d D s s J n F 1 b 3 Q 7 U 2 V j d G l v b j E v Y W x s X 3 d p Z G U g K D M p L 0 F 1 d G 9 S Z W 1 v d m V k Q 2 9 s d W 1 u c z E u e 2 Z h c m 1 f a 2 5 1 b W J l c l 8 y M D E y L D E 2 f S Z x d W 9 0 O y w m c X V v d D t T Z W N 0 a W 9 u M S 9 h b G x f d 2 l k Z S A o M y k v Q X V 0 b 1 J l b W 9 2 Z W R D b 2 x 1 b W 5 z M S 5 7 Z m F y b V 9 r b n V t Y m V y X z I w M T M s M T d 9 J n F 1 b 3 Q 7 L C Z x d W 9 0 O 1 N l Y 3 R p b 2 4 x L 2 F s b F 9 3 a W R l I C g z K S 9 B d X R v U m V t b 3 Z l Z E N v b H V t b n M x L n t m Y X J t X 2 t u d W 1 i Z X J f M j A x N C w x O H 0 m c X V v d D s s J n F 1 b 3 Q 7 U 2 V j d G l v b j E v Y W x s X 3 d p Z G U g K D M p L 0 F 1 d G 9 S Z W 1 v d m V k Q 2 9 s d W 1 u c z E u e 2 Z h c m 1 f a 2 5 1 b W J l c l 8 y M D E 1 L D E 5 f S Z x d W 9 0 O y w m c X V v d D t T Z W N 0 a W 9 u M S 9 h b G x f d 2 l k Z S A o M y k v Q X V 0 b 1 J l b W 9 2 Z W R D b 2 x 1 b W 5 z M S 5 7 Z m F y b V 9 r b n V t Y m V y X z I w M T Y s M j B 9 J n F 1 b 3 Q 7 L C Z x d W 9 0 O 1 N l Y 3 R p b 2 4 x L 2 F s b F 9 3 a W R l I C g z K S 9 B d X R v U m V t b 3 Z l Z E N v b H V t b n M x L n t m Y X J t X 2 t u d W 1 i Z X J f M j A x N y w y M X 0 m c X V v d D s s J n F 1 b 3 Q 7 U 2 V j d G l v b j E v Y W x s X 3 d p Z G U g K D M p L 0 F 1 d G 9 S Z W 1 v d m V k Q 2 9 s d W 1 u c z E u e 2 Z h c m 1 f a 2 5 1 b W J l c l 8 y M D E 4 L D I y f S Z x d W 9 0 O y w m c X V v d D t T Z W N 0 a W 9 u M S 9 h b G x f d 2 l k Z S A o M y k v Q X V 0 b 1 J l b W 9 2 Z W R D b 2 x 1 b W 5 z M S 5 7 Z m F y b V 9 r b n V t Y m V y X z I w M T k s M j N 9 J n F 1 b 3 Q 7 L C Z x d W 9 0 O 1 N l Y 3 R p b 2 4 x L 2 F s b F 9 3 a W R l I C g z K S 9 B d X R v U m V t b 3 Z l Z E N v b H V t b n M x L n t m Y X J t X 2 t u d W 1 i Z X J f M j A y M C w y N H 0 m c X V v d D s s J n F 1 b 3 Q 7 U 2 V j d G l v b j E v Y W x s X 3 d p Z G U g K D M p L 0 F 1 d G 9 S Z W 1 v d m V k Q 2 9 s d W 1 u c z E u e 2 Z h c m 1 f a 2 h h X z E 5 O T c s M j V 9 J n F 1 b 3 Q 7 L C Z x d W 9 0 O 1 N l Y 3 R p b 2 4 x L 2 F s b F 9 3 a W R l I C g z K S 9 B d X R v U m V t b 3 Z l Z E N v b H V t b n M x L n t m Y X J t X 2 t o Y V 8 x O T k 4 L D I 2 f S Z x d W 9 0 O y w m c X V v d D t T Z W N 0 a W 9 u M S 9 h b G x f d 2 l k Z S A o M y k v Q X V 0 b 1 J l b W 9 2 Z W R D b 2 x 1 b W 5 z M S 5 7 Z m F y b V 9 r a G F f M T k 5 O S w y N 3 0 m c X V v d D s s J n F 1 b 3 Q 7 U 2 V j d G l v b j E v Y W x s X 3 d p Z G U g K D M p L 0 F 1 d G 9 S Z W 1 v d m V k Q 2 9 s d W 1 u c z E u e 2 Z h c m 1 f a 2 h h X z I w M D A s M j h 9 J n F 1 b 3 Q 7 L C Z x d W 9 0 O 1 N l Y 3 R p b 2 4 x L 2 F s b F 9 3 a W R l I C g z K S 9 B d X R v U m V t b 3 Z l Z E N v b H V t b n M x L n t m Y X J t X 2 t o Y V 8 y M D A x L D I 5 f S Z x d W 9 0 O y w m c X V v d D t T Z W N 0 a W 9 u M S 9 h b G x f d 2 l k Z S A o M y k v Q X V 0 b 1 J l b W 9 2 Z W R D b 2 x 1 b W 5 z M S 5 7 Z m F y b V 9 r a G F f M j A w M i w z M H 0 m c X V v d D s s J n F 1 b 3 Q 7 U 2 V j d G l v b j E v Y W x s X 3 d p Z G U g K D M p L 0 F 1 d G 9 S Z W 1 v d m V k Q 2 9 s d W 1 u c z E u e 2 Z h c m 1 f a 2 h h X z I w M D M s M z F 9 J n F 1 b 3 Q 7 L C Z x d W 9 0 O 1 N l Y 3 R p b 2 4 x L 2 F s b F 9 3 a W R l I C g z K S 9 B d X R v U m V t b 3 Z l Z E N v b H V t b n M x L n t m Y X J t X 2 t o Y V 8 y M D A 0 L D M y f S Z x d W 9 0 O y w m c X V v d D t T Z W N 0 a W 9 u M S 9 h b G x f d 2 l k Z S A o M y k v Q X V 0 b 1 J l b W 9 2 Z W R D b 2 x 1 b W 5 z M S 5 7 Z m F y b V 9 r a G F f M j A w N S w z M 3 0 m c X V v d D s s J n F 1 b 3 Q 7 U 2 V j d G l v b j E v Y W x s X 3 d p Z G U g K D M p L 0 F 1 d G 9 S Z W 1 v d m V k Q 2 9 s d W 1 u c z E u e 2 Z h c m 1 f a 2 h h X z I w M D Y s M z R 9 J n F 1 b 3 Q 7 L C Z x d W 9 0 O 1 N l Y 3 R p b 2 4 x L 2 F s b F 9 3 a W R l I C g z K S 9 B d X R v U m V t b 3 Z l Z E N v b H V t b n M x L n t m Y X J t X 2 t o Y V 8 y M D A 3 L D M 1 f S Z x d W 9 0 O y w m c X V v d D t T Z W N 0 a W 9 u M S 9 h b G x f d 2 l k Z S A o M y k v Q X V 0 b 1 J l b W 9 2 Z W R D b 2 x 1 b W 5 z M S 5 7 Z m F y b V 9 r a G F f M j A w O C w z N n 0 m c X V v d D s s J n F 1 b 3 Q 7 U 2 V j d G l v b j E v Y W x s X 3 d p Z G U g K D M p L 0 F 1 d G 9 S Z W 1 v d m V k Q 2 9 s d W 1 u c z E u e 2 Z h c m 1 f a 2 h h X z I w M D k s M z d 9 J n F 1 b 3 Q 7 L C Z x d W 9 0 O 1 N l Y 3 R p b 2 4 x L 2 F s b F 9 3 a W R l I C g z K S 9 B d X R v U m V t b 3 Z l Z E N v b H V t b n M x L n t m Y X J t X 2 t o Y V 8 y M D E w L D M 4 f S Z x d W 9 0 O y w m c X V v d D t T Z W N 0 a W 9 u M S 9 h b G x f d 2 l k Z S A o M y k v Q X V 0 b 1 J l b W 9 2 Z W R D b 2 x 1 b W 5 z M S 5 7 Z m F y b V 9 r a G F f M j A x M S w z O X 0 m c X V v d D s s J n F 1 b 3 Q 7 U 2 V j d G l v b j E v Y W x s X 3 d p Z G U g K D M p L 0 F 1 d G 9 S Z W 1 v d m V k Q 2 9 s d W 1 u c z E u e 2 Z h c m 1 f a 2 h h X z I w M T I s N D B 9 J n F 1 b 3 Q 7 L C Z x d W 9 0 O 1 N l Y 3 R p b 2 4 x L 2 F s b F 9 3 a W R l I C g z K S 9 B d X R v U m V t b 3 Z l Z E N v b H V t b n M x L n t m Y X J t X 2 t o Y V 8 y M D E z L D Q x f S Z x d W 9 0 O y w m c X V v d D t T Z W N 0 a W 9 u M S 9 h b G x f d 2 l k Z S A o M y k v Q X V 0 b 1 J l b W 9 2 Z W R D b 2 x 1 b W 5 z M S 5 7 Z m F y b V 9 r a G F f M j A x N C w 0 M n 0 m c X V v d D s s J n F 1 b 3 Q 7 U 2 V j d G l v b j E v Y W x s X 3 d p Z G U g K D M p L 0 F 1 d G 9 S Z W 1 v d m V k Q 2 9 s d W 1 u c z E u e 2 Z h c m 1 f a 2 h h X z I w M T U s N D N 9 J n F 1 b 3 Q 7 L C Z x d W 9 0 O 1 N l Y 3 R p b 2 4 x L 2 F s b F 9 3 a W R l I C g z K S 9 B d X R v U m V t b 3 Z l Z E N v b H V t b n M x L n t m Y X J t X 2 t o Y V 8 y M D E 2 L D Q 0 f S Z x d W 9 0 O y w m c X V v d D t T Z W N 0 a W 9 u M S 9 h b G x f d 2 l k Z S A o M y k v Q X V 0 b 1 J l b W 9 2 Z W R D b 2 x 1 b W 5 z M S 5 7 Z m F y b V 9 r a G F f M j A x N y w 0 N X 0 m c X V v d D s s J n F 1 b 3 Q 7 U 2 V j d G l v b j E v Y W x s X 3 d p Z G U g K D M p L 0 F 1 d G 9 S Z W 1 v d m V k Q 2 9 s d W 1 u c z E u e 2 Z h c m 1 f a 2 h h X z I w M T g s N D Z 9 J n F 1 b 3 Q 7 L C Z x d W 9 0 O 1 N l Y 3 R p b 2 4 x L 2 F s b F 9 3 a W R l I C g z K S 9 B d X R v U m V t b 3 Z l Z E N v b H V t b n M x L n t m Y X J t X 2 t o Y V 8 y M D E 5 L D Q 3 f S Z x d W 9 0 O y w m c X V v d D t T Z W N 0 a W 9 u M S 9 h b G x f d 2 l k Z S A o M y k v Q X V 0 b 1 J l b W 9 2 Z W R D b 2 x 1 b W 5 z M S 5 7 Z m F y b V 9 r a G F f M j A y M C w 0 O H 0 m c X V v d D s s J n F 1 b 3 Q 7 U 2 V j d G l v b j E v Y W x s X 3 d p Z G U g K D M p L 0 F 1 d G 9 S Z W 1 v d m V k Q 2 9 s d W 1 u c z E u e 2 Z h c m 1 f b X N h b G V z X z E 5 O T c s N D l 9 J n F 1 b 3 Q 7 L C Z x d W 9 0 O 1 N l Y 3 R p b 2 4 x L 2 F s b F 9 3 a W R l I C g z K S 9 B d X R v U m V t b 3 Z l Z E N v b H V t b n M x L n t m Y X J t X 2 1 z Y W x l c 1 8 x O T k 4 L D U w f S Z x d W 9 0 O y w m c X V v d D t T Z W N 0 a W 9 u M S 9 h b G x f d 2 l k Z S A o M y k v Q X V 0 b 1 J l b W 9 2 Z W R D b 2 x 1 b W 5 z M S 5 7 Z m F y b V 9 t c 2 F s Z X N f M T k 5 O S w 1 M X 0 m c X V v d D s s J n F 1 b 3 Q 7 U 2 V j d G l v b j E v Y W x s X 3 d p Z G U g K D M p L 0 F 1 d G 9 S Z W 1 v d m V k Q 2 9 s d W 1 u c z E u e 2 Z h c m 1 f b X N h b G V z X z I w M D A s N T J 9 J n F 1 b 3 Q 7 L C Z x d W 9 0 O 1 N l Y 3 R p b 2 4 x L 2 F s b F 9 3 a W R l I C g z K S 9 B d X R v U m V t b 3 Z l Z E N v b H V t b n M x L n t m Y X J t X 2 1 z Y W x l c 1 8 y M D A x L D U z f S Z x d W 9 0 O y w m c X V v d D t T Z W N 0 a W 9 u M S 9 h b G x f d 2 l k Z S A o M y k v Q X V 0 b 1 J l b W 9 2 Z W R D b 2 x 1 b W 5 z M S 5 7 Z m F y b V 9 t c 2 F s Z X N f M j A w M i w 1 N H 0 m c X V v d D s s J n F 1 b 3 Q 7 U 2 V j d G l v b j E v Y W x s X 3 d p Z G U g K D M p L 0 F 1 d G 9 S Z W 1 v d m V k Q 2 9 s d W 1 u c z E u e 2 Z h c m 1 f b X N h b G V z X z I w M D M s N T V 9 J n F 1 b 3 Q 7 L C Z x d W 9 0 O 1 N l Y 3 R p b 2 4 x L 2 F s b F 9 3 a W R l I C g z K S 9 B d X R v U m V t b 3 Z l Z E N v b H V t b n M x L n t m Y X J t X 2 1 z Y W x l c 1 8 y M D A 0 L D U 2 f S Z x d W 9 0 O y w m c X V v d D t T Z W N 0 a W 9 u M S 9 h b G x f d 2 l k Z S A o M y k v Q X V 0 b 1 J l b W 9 2 Z W R D b 2 x 1 b W 5 z M S 5 7 Z m F y b V 9 t c 2 F s Z X N f M j A w N S w 1 N 3 0 m c X V v d D s s J n F 1 b 3 Q 7 U 2 V j d G l v b j E v Y W x s X 3 d p Z G U g K D M p L 0 F 1 d G 9 S Z W 1 v d m V k Q 2 9 s d W 1 u c z E u e 2 Z h c m 1 f b X N h b G V z X z I w M D Y s N T h 9 J n F 1 b 3 Q 7 L C Z x d W 9 0 O 1 N l Y 3 R p b 2 4 x L 2 F s b F 9 3 a W R l I C g z K S 9 B d X R v U m V t b 3 Z l Z E N v b H V t b n M x L n t m Y X J t X 2 1 z Y W x l c 1 8 y M D A 3 L D U 5 f S Z x d W 9 0 O y w m c X V v d D t T Z W N 0 a W 9 u M S 9 h b G x f d 2 l k Z S A o M y k v Q X V 0 b 1 J l b W 9 2 Z W R D b 2 x 1 b W 5 z M S 5 7 Z m F y b V 9 t c 2 F s Z X N f M j A w O C w 2 M H 0 m c X V v d D s s J n F 1 b 3 Q 7 U 2 V j d G l v b j E v Y W x s X 3 d p Z G U g K D M p L 0 F 1 d G 9 S Z W 1 v d m V k Q 2 9 s d W 1 u c z E u e 2 Z h c m 1 f b X N h b G V z X z I w M D k s N j F 9 J n F 1 b 3 Q 7 L C Z x d W 9 0 O 1 N l Y 3 R p b 2 4 x L 2 F s b F 9 3 a W R l I C g z K S 9 B d X R v U m V t b 3 Z l Z E N v b H V t b n M x L n t m Y X J t X 2 1 z Y W x l c 1 8 y M D E w L D Y y f S Z x d W 9 0 O y w m c X V v d D t T Z W N 0 a W 9 u M S 9 h b G x f d 2 l k Z S A o M y k v Q X V 0 b 1 J l b W 9 2 Z W R D b 2 x 1 b W 5 z M S 5 7 Z m F y b V 9 t c 2 F s Z X N f M j A x M S w 2 M 3 0 m c X V v d D s s J n F 1 b 3 Q 7 U 2 V j d G l v b j E v Y W x s X 3 d p Z G U g K D M p L 0 F 1 d G 9 S Z W 1 v d m V k Q 2 9 s d W 1 u c z E u e 2 Z h c m 1 f b X N h b G V z X z I w M T I s N j R 9 J n F 1 b 3 Q 7 L C Z x d W 9 0 O 1 N l Y 3 R p b 2 4 x L 2 F s b F 9 3 a W R l I C g z K S 9 B d X R v U m V t b 3 Z l Z E N v b H V t b n M x L n t m Y X J t X 2 1 z Y W x l c 1 8 y M D E z L D Y 1 f S Z x d W 9 0 O y w m c X V v d D t T Z W N 0 a W 9 u M S 9 h b G x f d 2 l k Z S A o M y k v Q X V 0 b 1 J l b W 9 2 Z W R D b 2 x 1 b W 5 z M S 5 7 Z m F y b V 9 t c 2 F s Z X N f M j A x N C w 2 N n 0 m c X V v d D s s J n F 1 b 3 Q 7 U 2 V j d G l v b j E v Y W x s X 3 d p Z G U g K D M p L 0 F 1 d G 9 S Z W 1 v d m V k Q 2 9 s d W 1 u c z E u e 2 Z h c m 1 f b X N h b G V z X z I w M T U s N j d 9 J n F 1 b 3 Q 7 L C Z x d W 9 0 O 1 N l Y 3 R p b 2 4 x L 2 F s b F 9 3 a W R l I C g z K S 9 B d X R v U m V t b 3 Z l Z E N v b H V t b n M x L n t m Y X J t X 2 1 z Y W x l c 1 8 y M D E 2 L D Y 4 f S Z x d W 9 0 O y w m c X V v d D t T Z W N 0 a W 9 u M S 9 h b G x f d 2 l k Z S A o M y k v Q X V 0 b 1 J l b W 9 2 Z W R D b 2 x 1 b W 5 z M S 5 7 Z m F y b V 9 t c 2 F s Z X N f M j A x N y w 2 O X 0 m c X V v d D s s J n F 1 b 3 Q 7 U 2 V j d G l v b j E v Y W x s X 3 d p Z G U g K D M p L 0 F 1 d G 9 S Z W 1 v d m V k Q 2 9 s d W 1 u c z E u e 2 Z h c m 1 f b X N h b G V z X z I w M T g s N z B 9 J n F 1 b 3 Q 7 L C Z x d W 9 0 O 1 N l Y 3 R p b 2 4 x L 2 F s b F 9 3 a W R l I C g z K S 9 B d X R v U m V t b 3 Z l Z E N v b H V t b n M x L n t m Y X J t X 2 1 z Y W x l c 1 8 y M D E 5 L D c x f S Z x d W 9 0 O y w m c X V v d D t T Z W N 0 a W 9 u M S 9 h b G x f d 2 l k Z S A o M y k v Q X V 0 b 1 J l b W 9 2 Z W R D b 2 x 1 b W 5 z M S 5 7 Z m F y b V 9 t c 2 F s Z X N f M j A y M C w 3 M n 0 m c X V v d D t d L C Z x d W 9 0 O 0 N v b H V t b k N v d W 5 0 J n F 1 b 3 Q 7 O j c z L C Z x d W 9 0 O 0 t l e U N v b H V t b k 5 h b W V z J n F 1 b 3 Q 7 O l t d L C Z x d W 9 0 O 0 N v b H V t b k l k Z W 5 0 a X R p Z X M m c X V v d D s 6 W y Z x d W 9 0 O 1 N l Y 3 R p b 2 4 x L 2 F s b F 9 3 a W R l I C g z K S 9 B d X R v U m V t b 3 Z l Z E N v b H V t b n M x L n t z d G F 0 Z S w w f S Z x d W 9 0 O y w m c X V v d D t T Z W N 0 a W 9 u M S 9 h b G x f d 2 l k Z S A o M y k v Q X V 0 b 1 J l b W 9 2 Z W R D b 2 x 1 b W 5 z M S 5 7 Z m F y b V 9 r b n V t Y m V y X z E 5 O T c s M X 0 m c X V v d D s s J n F 1 b 3 Q 7 U 2 V j d G l v b j E v Y W x s X 3 d p Z G U g K D M p L 0 F 1 d G 9 S Z W 1 v d m V k Q 2 9 s d W 1 u c z E u e 2 Z h c m 1 f a 2 5 1 b W J l c l 8 x O T k 4 L D J 9 J n F 1 b 3 Q 7 L C Z x d W 9 0 O 1 N l Y 3 R p b 2 4 x L 2 F s b F 9 3 a W R l I C g z K S 9 B d X R v U m V t b 3 Z l Z E N v b H V t b n M x L n t m Y X J t X 2 t u d W 1 i Z X J f M T k 5 O S w z f S Z x d W 9 0 O y w m c X V v d D t T Z W N 0 a W 9 u M S 9 h b G x f d 2 l k Z S A o M y k v Q X V 0 b 1 J l b W 9 2 Z W R D b 2 x 1 b W 5 z M S 5 7 Z m F y b V 9 r b n V t Y m V y X z I w M D A s N H 0 m c X V v d D s s J n F 1 b 3 Q 7 U 2 V j d G l v b j E v Y W x s X 3 d p Z G U g K D M p L 0 F 1 d G 9 S Z W 1 v d m V k Q 2 9 s d W 1 u c z E u e 2 Z h c m 1 f a 2 5 1 b W J l c l 8 y M D A x L D V 9 J n F 1 b 3 Q 7 L C Z x d W 9 0 O 1 N l Y 3 R p b 2 4 x L 2 F s b F 9 3 a W R l I C g z K S 9 B d X R v U m V t b 3 Z l Z E N v b H V t b n M x L n t m Y X J t X 2 t u d W 1 i Z X J f M j A w M i w 2 f S Z x d W 9 0 O y w m c X V v d D t T Z W N 0 a W 9 u M S 9 h b G x f d 2 l k Z S A o M y k v Q X V 0 b 1 J l b W 9 2 Z W R D b 2 x 1 b W 5 z M S 5 7 Z m F y b V 9 r b n V t Y m V y X z I w M D M s N 3 0 m c X V v d D s s J n F 1 b 3 Q 7 U 2 V j d G l v b j E v Y W x s X 3 d p Z G U g K D M p L 0 F 1 d G 9 S Z W 1 v d m V k Q 2 9 s d W 1 u c z E u e 2 Z h c m 1 f a 2 5 1 b W J l c l 8 y M D A 0 L D h 9 J n F 1 b 3 Q 7 L C Z x d W 9 0 O 1 N l Y 3 R p b 2 4 x L 2 F s b F 9 3 a W R l I C g z K S 9 B d X R v U m V t b 3 Z l Z E N v b H V t b n M x L n t m Y X J t X 2 t u d W 1 i Z X J f M j A w N S w 5 f S Z x d W 9 0 O y w m c X V v d D t T Z W N 0 a W 9 u M S 9 h b G x f d 2 l k Z S A o M y k v Q X V 0 b 1 J l b W 9 2 Z W R D b 2 x 1 b W 5 z M S 5 7 Z m F y b V 9 r b n V t Y m V y X z I w M D Y s M T B 9 J n F 1 b 3 Q 7 L C Z x d W 9 0 O 1 N l Y 3 R p b 2 4 x L 2 F s b F 9 3 a W R l I C g z K S 9 B d X R v U m V t b 3 Z l Z E N v b H V t b n M x L n t m Y X J t X 2 t u d W 1 i Z X J f M j A w N y w x M X 0 m c X V v d D s s J n F 1 b 3 Q 7 U 2 V j d G l v b j E v Y W x s X 3 d p Z G U g K D M p L 0 F 1 d G 9 S Z W 1 v d m V k Q 2 9 s d W 1 u c z E u e 2 Z h c m 1 f a 2 5 1 b W J l c l 8 y M D A 4 L D E y f S Z x d W 9 0 O y w m c X V v d D t T Z W N 0 a W 9 u M S 9 h b G x f d 2 l k Z S A o M y k v Q X V 0 b 1 J l b W 9 2 Z W R D b 2 x 1 b W 5 z M S 5 7 Z m F y b V 9 r b n V t Y m V y X z I w M D k s M T N 9 J n F 1 b 3 Q 7 L C Z x d W 9 0 O 1 N l Y 3 R p b 2 4 x L 2 F s b F 9 3 a W R l I C g z K S 9 B d X R v U m V t b 3 Z l Z E N v b H V t b n M x L n t m Y X J t X 2 t u d W 1 i Z X J f M j A x M C w x N H 0 m c X V v d D s s J n F 1 b 3 Q 7 U 2 V j d G l v b j E v Y W x s X 3 d p Z G U g K D M p L 0 F 1 d G 9 S Z W 1 v d m V k Q 2 9 s d W 1 u c z E u e 2 Z h c m 1 f a 2 5 1 b W J l c l 8 y M D E x L D E 1 f S Z x d W 9 0 O y w m c X V v d D t T Z W N 0 a W 9 u M S 9 h b G x f d 2 l k Z S A o M y k v Q X V 0 b 1 J l b W 9 2 Z W R D b 2 x 1 b W 5 z M S 5 7 Z m F y b V 9 r b n V t Y m V y X z I w M T I s M T Z 9 J n F 1 b 3 Q 7 L C Z x d W 9 0 O 1 N l Y 3 R p b 2 4 x L 2 F s b F 9 3 a W R l I C g z K S 9 B d X R v U m V t b 3 Z l Z E N v b H V t b n M x L n t m Y X J t X 2 t u d W 1 i Z X J f M j A x M y w x N 3 0 m c X V v d D s s J n F 1 b 3 Q 7 U 2 V j d G l v b j E v Y W x s X 3 d p Z G U g K D M p L 0 F 1 d G 9 S Z W 1 v d m V k Q 2 9 s d W 1 u c z E u e 2 Z h c m 1 f a 2 5 1 b W J l c l 8 y M D E 0 L D E 4 f S Z x d W 9 0 O y w m c X V v d D t T Z W N 0 a W 9 u M S 9 h b G x f d 2 l k Z S A o M y k v Q X V 0 b 1 J l b W 9 2 Z W R D b 2 x 1 b W 5 z M S 5 7 Z m F y b V 9 r b n V t Y m V y X z I w M T U s M T l 9 J n F 1 b 3 Q 7 L C Z x d W 9 0 O 1 N l Y 3 R p b 2 4 x L 2 F s b F 9 3 a W R l I C g z K S 9 B d X R v U m V t b 3 Z l Z E N v b H V t b n M x L n t m Y X J t X 2 t u d W 1 i Z X J f M j A x N i w y M H 0 m c X V v d D s s J n F 1 b 3 Q 7 U 2 V j d G l v b j E v Y W x s X 3 d p Z G U g K D M p L 0 F 1 d G 9 S Z W 1 v d m V k Q 2 9 s d W 1 u c z E u e 2 Z h c m 1 f a 2 5 1 b W J l c l 8 y M D E 3 L D I x f S Z x d W 9 0 O y w m c X V v d D t T Z W N 0 a W 9 u M S 9 h b G x f d 2 l k Z S A o M y k v Q X V 0 b 1 J l b W 9 2 Z W R D b 2 x 1 b W 5 z M S 5 7 Z m F y b V 9 r b n V t Y m V y X z I w M T g s M j J 9 J n F 1 b 3 Q 7 L C Z x d W 9 0 O 1 N l Y 3 R p b 2 4 x L 2 F s b F 9 3 a W R l I C g z K S 9 B d X R v U m V t b 3 Z l Z E N v b H V t b n M x L n t m Y X J t X 2 t u d W 1 i Z X J f M j A x O S w y M 3 0 m c X V v d D s s J n F 1 b 3 Q 7 U 2 V j d G l v b j E v Y W x s X 3 d p Z G U g K D M p L 0 F 1 d G 9 S Z W 1 v d m V k Q 2 9 s d W 1 u c z E u e 2 Z h c m 1 f a 2 5 1 b W J l c l 8 y M D I w L D I 0 f S Z x d W 9 0 O y w m c X V v d D t T Z W N 0 a W 9 u M S 9 h b G x f d 2 l k Z S A o M y k v Q X V 0 b 1 J l b W 9 2 Z W R D b 2 x 1 b W 5 z M S 5 7 Z m F y b V 9 r a G F f M T k 5 N y w y N X 0 m c X V v d D s s J n F 1 b 3 Q 7 U 2 V j d G l v b j E v Y W x s X 3 d p Z G U g K D M p L 0 F 1 d G 9 S Z W 1 v d m V k Q 2 9 s d W 1 u c z E u e 2 Z h c m 1 f a 2 h h X z E 5 O T g s M j Z 9 J n F 1 b 3 Q 7 L C Z x d W 9 0 O 1 N l Y 3 R p b 2 4 x L 2 F s b F 9 3 a W R l I C g z K S 9 B d X R v U m V t b 3 Z l Z E N v b H V t b n M x L n t m Y X J t X 2 t o Y V 8 x O T k 5 L D I 3 f S Z x d W 9 0 O y w m c X V v d D t T Z W N 0 a W 9 u M S 9 h b G x f d 2 l k Z S A o M y k v Q X V 0 b 1 J l b W 9 2 Z W R D b 2 x 1 b W 5 z M S 5 7 Z m F y b V 9 r a G F f M j A w M C w y O H 0 m c X V v d D s s J n F 1 b 3 Q 7 U 2 V j d G l v b j E v Y W x s X 3 d p Z G U g K D M p L 0 F 1 d G 9 S Z W 1 v d m V k Q 2 9 s d W 1 u c z E u e 2 Z h c m 1 f a 2 h h X z I w M D E s M j l 9 J n F 1 b 3 Q 7 L C Z x d W 9 0 O 1 N l Y 3 R p b 2 4 x L 2 F s b F 9 3 a W R l I C g z K S 9 B d X R v U m V t b 3 Z l Z E N v b H V t b n M x L n t m Y X J t X 2 t o Y V 8 y M D A y L D M w f S Z x d W 9 0 O y w m c X V v d D t T Z W N 0 a W 9 u M S 9 h b G x f d 2 l k Z S A o M y k v Q X V 0 b 1 J l b W 9 2 Z W R D b 2 x 1 b W 5 z M S 5 7 Z m F y b V 9 r a G F f M j A w M y w z M X 0 m c X V v d D s s J n F 1 b 3 Q 7 U 2 V j d G l v b j E v Y W x s X 3 d p Z G U g K D M p L 0 F 1 d G 9 S Z W 1 v d m V k Q 2 9 s d W 1 u c z E u e 2 Z h c m 1 f a 2 h h X z I w M D Q s M z J 9 J n F 1 b 3 Q 7 L C Z x d W 9 0 O 1 N l Y 3 R p b 2 4 x L 2 F s b F 9 3 a W R l I C g z K S 9 B d X R v U m V t b 3 Z l Z E N v b H V t b n M x L n t m Y X J t X 2 t o Y V 8 y M D A 1 L D M z f S Z x d W 9 0 O y w m c X V v d D t T Z W N 0 a W 9 u M S 9 h b G x f d 2 l k Z S A o M y k v Q X V 0 b 1 J l b W 9 2 Z W R D b 2 x 1 b W 5 z M S 5 7 Z m F y b V 9 r a G F f M j A w N i w z N H 0 m c X V v d D s s J n F 1 b 3 Q 7 U 2 V j d G l v b j E v Y W x s X 3 d p Z G U g K D M p L 0 F 1 d G 9 S Z W 1 v d m V k Q 2 9 s d W 1 u c z E u e 2 Z h c m 1 f a 2 h h X z I w M D c s M z V 9 J n F 1 b 3 Q 7 L C Z x d W 9 0 O 1 N l Y 3 R p b 2 4 x L 2 F s b F 9 3 a W R l I C g z K S 9 B d X R v U m V t b 3 Z l Z E N v b H V t b n M x L n t m Y X J t X 2 t o Y V 8 y M D A 4 L D M 2 f S Z x d W 9 0 O y w m c X V v d D t T Z W N 0 a W 9 u M S 9 h b G x f d 2 l k Z S A o M y k v Q X V 0 b 1 J l b W 9 2 Z W R D b 2 x 1 b W 5 z M S 5 7 Z m F y b V 9 r a G F f M j A w O S w z N 3 0 m c X V v d D s s J n F 1 b 3 Q 7 U 2 V j d G l v b j E v Y W x s X 3 d p Z G U g K D M p L 0 F 1 d G 9 S Z W 1 v d m V k Q 2 9 s d W 1 u c z E u e 2 Z h c m 1 f a 2 h h X z I w M T A s M z h 9 J n F 1 b 3 Q 7 L C Z x d W 9 0 O 1 N l Y 3 R p b 2 4 x L 2 F s b F 9 3 a W R l I C g z K S 9 B d X R v U m V t b 3 Z l Z E N v b H V t b n M x L n t m Y X J t X 2 t o Y V 8 y M D E x L D M 5 f S Z x d W 9 0 O y w m c X V v d D t T Z W N 0 a W 9 u M S 9 h b G x f d 2 l k Z S A o M y k v Q X V 0 b 1 J l b W 9 2 Z W R D b 2 x 1 b W 5 z M S 5 7 Z m F y b V 9 r a G F f M j A x M i w 0 M H 0 m c X V v d D s s J n F 1 b 3 Q 7 U 2 V j d G l v b j E v Y W x s X 3 d p Z G U g K D M p L 0 F 1 d G 9 S Z W 1 v d m V k Q 2 9 s d W 1 u c z E u e 2 Z h c m 1 f a 2 h h X z I w M T M s N D F 9 J n F 1 b 3 Q 7 L C Z x d W 9 0 O 1 N l Y 3 R p b 2 4 x L 2 F s b F 9 3 a W R l I C g z K S 9 B d X R v U m V t b 3 Z l Z E N v b H V t b n M x L n t m Y X J t X 2 t o Y V 8 y M D E 0 L D Q y f S Z x d W 9 0 O y w m c X V v d D t T Z W N 0 a W 9 u M S 9 h b G x f d 2 l k Z S A o M y k v Q X V 0 b 1 J l b W 9 2 Z W R D b 2 x 1 b W 5 z M S 5 7 Z m F y b V 9 r a G F f M j A x N S w 0 M 3 0 m c X V v d D s s J n F 1 b 3 Q 7 U 2 V j d G l v b j E v Y W x s X 3 d p Z G U g K D M p L 0 F 1 d G 9 S Z W 1 v d m V k Q 2 9 s d W 1 u c z E u e 2 Z h c m 1 f a 2 h h X z I w M T Y s N D R 9 J n F 1 b 3 Q 7 L C Z x d W 9 0 O 1 N l Y 3 R p b 2 4 x L 2 F s b F 9 3 a W R l I C g z K S 9 B d X R v U m V t b 3 Z l Z E N v b H V t b n M x L n t m Y X J t X 2 t o Y V 8 y M D E 3 L D Q 1 f S Z x d W 9 0 O y w m c X V v d D t T Z W N 0 a W 9 u M S 9 h b G x f d 2 l k Z S A o M y k v Q X V 0 b 1 J l b W 9 2 Z W R D b 2 x 1 b W 5 z M S 5 7 Z m F y b V 9 r a G F f M j A x O C w 0 N n 0 m c X V v d D s s J n F 1 b 3 Q 7 U 2 V j d G l v b j E v Y W x s X 3 d p Z G U g K D M p L 0 F 1 d G 9 S Z W 1 v d m V k Q 2 9 s d W 1 u c z E u e 2 Z h c m 1 f a 2 h h X z I w M T k s N D d 9 J n F 1 b 3 Q 7 L C Z x d W 9 0 O 1 N l Y 3 R p b 2 4 x L 2 F s b F 9 3 a W R l I C g z K S 9 B d X R v U m V t b 3 Z l Z E N v b H V t b n M x L n t m Y X J t X 2 t o Y V 8 y M D I w L D Q 4 f S Z x d W 9 0 O y w m c X V v d D t T Z W N 0 a W 9 u M S 9 h b G x f d 2 l k Z S A o M y k v Q X V 0 b 1 J l b W 9 2 Z W R D b 2 x 1 b W 5 z M S 5 7 Z m F y b V 9 t c 2 F s Z X N f M T k 5 N y w 0 O X 0 m c X V v d D s s J n F 1 b 3 Q 7 U 2 V j d G l v b j E v Y W x s X 3 d p Z G U g K D M p L 0 F 1 d G 9 S Z W 1 v d m V k Q 2 9 s d W 1 u c z E u e 2 Z h c m 1 f b X N h b G V z X z E 5 O T g s N T B 9 J n F 1 b 3 Q 7 L C Z x d W 9 0 O 1 N l Y 3 R p b 2 4 x L 2 F s b F 9 3 a W R l I C g z K S 9 B d X R v U m V t b 3 Z l Z E N v b H V t b n M x L n t m Y X J t X 2 1 z Y W x l c 1 8 x O T k 5 L D U x f S Z x d W 9 0 O y w m c X V v d D t T Z W N 0 a W 9 u M S 9 h b G x f d 2 l k Z S A o M y k v Q X V 0 b 1 J l b W 9 2 Z W R D b 2 x 1 b W 5 z M S 5 7 Z m F y b V 9 t c 2 F s Z X N f M j A w M C w 1 M n 0 m c X V v d D s s J n F 1 b 3 Q 7 U 2 V j d G l v b j E v Y W x s X 3 d p Z G U g K D M p L 0 F 1 d G 9 S Z W 1 v d m V k Q 2 9 s d W 1 u c z E u e 2 Z h c m 1 f b X N h b G V z X z I w M D E s N T N 9 J n F 1 b 3 Q 7 L C Z x d W 9 0 O 1 N l Y 3 R p b 2 4 x L 2 F s b F 9 3 a W R l I C g z K S 9 B d X R v U m V t b 3 Z l Z E N v b H V t b n M x L n t m Y X J t X 2 1 z Y W x l c 1 8 y M D A y L D U 0 f S Z x d W 9 0 O y w m c X V v d D t T Z W N 0 a W 9 u M S 9 h b G x f d 2 l k Z S A o M y k v Q X V 0 b 1 J l b W 9 2 Z W R D b 2 x 1 b W 5 z M S 5 7 Z m F y b V 9 t c 2 F s Z X N f M j A w M y w 1 N X 0 m c X V v d D s s J n F 1 b 3 Q 7 U 2 V j d G l v b j E v Y W x s X 3 d p Z G U g K D M p L 0 F 1 d G 9 S Z W 1 v d m V k Q 2 9 s d W 1 u c z E u e 2 Z h c m 1 f b X N h b G V z X z I w M D Q s N T Z 9 J n F 1 b 3 Q 7 L C Z x d W 9 0 O 1 N l Y 3 R p b 2 4 x L 2 F s b F 9 3 a W R l I C g z K S 9 B d X R v U m V t b 3 Z l Z E N v b H V t b n M x L n t m Y X J t X 2 1 z Y W x l c 1 8 y M D A 1 L D U 3 f S Z x d W 9 0 O y w m c X V v d D t T Z W N 0 a W 9 u M S 9 h b G x f d 2 l k Z S A o M y k v Q X V 0 b 1 J l b W 9 2 Z W R D b 2 x 1 b W 5 z M S 5 7 Z m F y b V 9 t c 2 F s Z X N f M j A w N i w 1 O H 0 m c X V v d D s s J n F 1 b 3 Q 7 U 2 V j d G l v b j E v Y W x s X 3 d p Z G U g K D M p L 0 F 1 d G 9 S Z W 1 v d m V k Q 2 9 s d W 1 u c z E u e 2 Z h c m 1 f b X N h b G V z X z I w M D c s N T l 9 J n F 1 b 3 Q 7 L C Z x d W 9 0 O 1 N l Y 3 R p b 2 4 x L 2 F s b F 9 3 a W R l I C g z K S 9 B d X R v U m V t b 3 Z l Z E N v b H V t b n M x L n t m Y X J t X 2 1 z Y W x l c 1 8 y M D A 4 L D Y w f S Z x d W 9 0 O y w m c X V v d D t T Z W N 0 a W 9 u M S 9 h b G x f d 2 l k Z S A o M y k v Q X V 0 b 1 J l b W 9 2 Z W R D b 2 x 1 b W 5 z M S 5 7 Z m F y b V 9 t c 2 F s Z X N f M j A w O S w 2 M X 0 m c X V v d D s s J n F 1 b 3 Q 7 U 2 V j d G l v b j E v Y W x s X 3 d p Z G U g K D M p L 0 F 1 d G 9 S Z W 1 v d m V k Q 2 9 s d W 1 u c z E u e 2 Z h c m 1 f b X N h b G V z X z I w M T A s N j J 9 J n F 1 b 3 Q 7 L C Z x d W 9 0 O 1 N l Y 3 R p b 2 4 x L 2 F s b F 9 3 a W R l I C g z K S 9 B d X R v U m V t b 3 Z l Z E N v b H V t b n M x L n t m Y X J t X 2 1 z Y W x l c 1 8 y M D E x L D Y z f S Z x d W 9 0 O y w m c X V v d D t T Z W N 0 a W 9 u M S 9 h b G x f d 2 l k Z S A o M y k v Q X V 0 b 1 J l b W 9 2 Z W R D b 2 x 1 b W 5 z M S 5 7 Z m F y b V 9 t c 2 F s Z X N f M j A x M i w 2 N H 0 m c X V v d D s s J n F 1 b 3 Q 7 U 2 V j d G l v b j E v Y W x s X 3 d p Z G U g K D M p L 0 F 1 d G 9 S Z W 1 v d m V k Q 2 9 s d W 1 u c z E u e 2 Z h c m 1 f b X N h b G V z X z I w M T M s N j V 9 J n F 1 b 3 Q 7 L C Z x d W 9 0 O 1 N l Y 3 R p b 2 4 x L 2 F s b F 9 3 a W R l I C g z K S 9 B d X R v U m V t b 3 Z l Z E N v b H V t b n M x L n t m Y X J t X 2 1 z Y W x l c 1 8 y M D E 0 L D Y 2 f S Z x d W 9 0 O y w m c X V v d D t T Z W N 0 a W 9 u M S 9 h b G x f d 2 l k Z S A o M y k v Q X V 0 b 1 J l b W 9 2 Z W R D b 2 x 1 b W 5 z M S 5 7 Z m F y b V 9 t c 2 F s Z X N f M j A x N S w 2 N 3 0 m c X V v d D s s J n F 1 b 3 Q 7 U 2 V j d G l v b j E v Y W x s X 3 d p Z G U g K D M p L 0 F 1 d G 9 S Z W 1 v d m V k Q 2 9 s d W 1 u c z E u e 2 Z h c m 1 f b X N h b G V z X z I w M T Y s N j h 9 J n F 1 b 3 Q 7 L C Z x d W 9 0 O 1 N l Y 3 R p b 2 4 x L 2 F s b F 9 3 a W R l I C g z K S 9 B d X R v U m V t b 3 Z l Z E N v b H V t b n M x L n t m Y X J t X 2 1 z Y W x l c 1 8 y M D E 3 L D Y 5 f S Z x d W 9 0 O y w m c X V v d D t T Z W N 0 a W 9 u M S 9 h b G x f d 2 l k Z S A o M y k v Q X V 0 b 1 J l b W 9 2 Z W R D b 2 x 1 b W 5 z M S 5 7 Z m F y b V 9 t c 2 F s Z X N f M j A x O C w 3 M H 0 m c X V v d D s s J n F 1 b 3 Q 7 U 2 V j d G l v b j E v Y W x s X 3 d p Z G U g K D M p L 0 F 1 d G 9 S Z W 1 v d m V k Q 2 9 s d W 1 u c z E u e 2 Z h c m 1 f b X N h b G V z X z I w M T k s N z F 9 J n F 1 b 3 Q 7 L C Z x d W 9 0 O 1 N l Y 3 R p b 2 4 x L 2 F s b F 9 3 a W R l I C g z K S 9 B d X R v U m V t b 3 Z l Z E N v b H V t b n M x L n t m Y X J t X 2 1 z Y W x l c 1 8 y M D I w L D c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x s X 3 d p Z G U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3 d p Z G U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3 d p Z G U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f d 2 l k Z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z V D I y O j E 5 O j U 0 L j Q 3 N T Y 1 O D F a I i A v P j x F b n R y e S B U e X B l P S J G a W x s Q 2 9 s d W 1 u V H l w Z X M i I F Z h b H V l P S J z Q m d Z R 0 J n W U d C Z 1 l H Q m d Z R k J n W U d C U V V H Q m d Z R k J R W U Z C Z 1 l H Q m d Z R 0 J n W U d C Z 1 l G Q m d Z R 0 J n V U d C Z 1 l H Q m d Z R 0 J n W U d C Z 1 l H Q m d Z R 0 J n W U d C Z 1 l H Q m d Z R 0 J n W U d C Z 1 l H Q m c 9 P S I g L z 4 8 R W 5 0 c n k g V H l w Z T 0 i R m l s b E N v b H V t b k 5 h b W V z I i B W Y W x 1 Z T 0 i c 1 s m c X V v d D t z d G F 0 Z S Z x d W 9 0 O y w m c X V v d D t m Y X J t X 2 t u d W 1 i Z X J f M T k 5 N y Z x d W 9 0 O y w m c X V v d D t m Y X J t X 2 t u d W 1 i Z X J f M T k 5 O C Z x d W 9 0 O y w m c X V v d D t m Y X J t X 2 t u d W 1 i Z X J f M T k 5 O S Z x d W 9 0 O y w m c X V v d D t m Y X J t X 2 t u d W 1 i Z X J f M j A w M C Z x d W 9 0 O y w m c X V v d D t m Y X J t X 2 t u d W 1 i Z X J f M j A w M S Z x d W 9 0 O y w m c X V v d D t m Y X J t X 2 t u d W 1 i Z X J f M j A w M i Z x d W 9 0 O y w m c X V v d D t m Y X J t X 2 t u d W 1 i Z X J f M j A w M y Z x d W 9 0 O y w m c X V v d D t m Y X J t X 2 t u d W 1 i Z X J f M j A w N C Z x d W 9 0 O y w m c X V v d D t m Y X J t X 2 t u d W 1 i Z X J f M j A w N S Z x d W 9 0 O y w m c X V v d D t m Y X J t X 2 t u d W 1 i Z X J f M j A w N i Z x d W 9 0 O y w m c X V v d D t m Y X J t X 2 t u d W 1 i Z X J f M j A w N y Z x d W 9 0 O y w m c X V v d D t m Y X J t X 2 t u d W 1 i Z X J f M j A w O C Z x d W 9 0 O y w m c X V v d D t m Y X J t X 2 t u d W 1 i Z X J f M j A w O S Z x d W 9 0 O y w m c X V v d D t m Y X J t X 2 t u d W 1 i Z X J f M j A x M C Z x d W 9 0 O y w m c X V v d D t m Y X J t X 2 t u d W 1 i Z X J f M j A x M S Z x d W 9 0 O y w m c X V v d D t m Y X J t X 2 t u d W 1 i Z X J f M j A x M i Z x d W 9 0 O y w m c X V v d D t m Y X J t X 2 t u d W 1 i Z X J f M j A x M y Z x d W 9 0 O y w m c X V v d D t m Y X J t X 2 t u d W 1 i Z X J f M j A x N C Z x d W 9 0 O y w m c X V v d D t m Y X J t X 2 t u d W 1 i Z X J f M j A x N S Z x d W 9 0 O y w m c X V v d D t m Y X J t X 2 t u d W 1 i Z X J f M j A x N i Z x d W 9 0 O y w m c X V v d D t m Y X J t X 2 t u d W 1 i Z X J f M j A x N y Z x d W 9 0 O y w m c X V v d D t m Y X J t X 2 t u d W 1 i Z X J f M j A x O C Z x d W 9 0 O y w m c X V v d D t m Y X J t X 2 t u d W 1 i Z X J f M j A x O S Z x d W 9 0 O y w m c X V v d D t m Y X J t X 2 t u d W 1 i Z X J f M j A y M C Z x d W 9 0 O y w m c X V v d D t m Y X J t X 2 t o Y V 8 x O T k 3 J n F 1 b 3 Q 7 L C Z x d W 9 0 O 2 Z h c m 1 f a 2 h h X z E 5 O T g m c X V v d D s s J n F 1 b 3 Q 7 Z m F y b V 9 r a G F f M T k 5 O S Z x d W 9 0 O y w m c X V v d D t m Y X J t X 2 t o Y V 8 y M D A w J n F 1 b 3 Q 7 L C Z x d W 9 0 O 2 Z h c m 1 f a 2 h h X z I w M D E m c X V v d D s s J n F 1 b 3 Q 7 Z m F y b V 9 r a G F f M j A w M i Z x d W 9 0 O y w m c X V v d D t m Y X J t X 2 t o Y V 8 y M D A z J n F 1 b 3 Q 7 L C Z x d W 9 0 O 2 Z h c m 1 f a 2 h h X z I w M D Q m c X V v d D s s J n F 1 b 3 Q 7 Z m F y b V 9 r a G F f M j A w N S Z x d W 9 0 O y w m c X V v d D t m Y X J t X 2 t o Y V 8 y M D A 2 J n F 1 b 3 Q 7 L C Z x d W 9 0 O 2 Z h c m 1 f a 2 h h X z I w M D c m c X V v d D s s J n F 1 b 3 Q 7 Z m F y b V 9 r a G F f M j A w O C Z x d W 9 0 O y w m c X V v d D t m Y X J t X 2 t o Y V 8 y M D A 5 J n F 1 b 3 Q 7 L C Z x d W 9 0 O 2 Z h c m 1 f a 2 h h X z I w M T A m c X V v d D s s J n F 1 b 3 Q 7 Z m F y b V 9 r a G F f M j A x M S Z x d W 9 0 O y w m c X V v d D t m Y X J t X 2 t o Y V 8 y M D E y J n F 1 b 3 Q 7 L C Z x d W 9 0 O 2 Z h c m 1 f a 2 h h X z I w M T M m c X V v d D s s J n F 1 b 3 Q 7 Z m F y b V 9 r a G F f M j A x N C Z x d W 9 0 O y w m c X V v d D t m Y X J t X 2 t o Y V 8 y M D E 1 J n F 1 b 3 Q 7 L C Z x d W 9 0 O 2 Z h c m 1 f a 2 h h X z I w M T Y m c X V v d D s s J n F 1 b 3 Q 7 Z m F y b V 9 r a G F f M j A x N y Z x d W 9 0 O y w m c X V v d D t m Y X J t X 2 t o Y V 8 y M D E 4 J n F 1 b 3 Q 7 L C Z x d W 9 0 O 2 Z h c m 1 f a 2 h h X z I w M T k m c X V v d D s s J n F 1 b 3 Q 7 Z m F y b V 9 r a G F f M j A y M C Z x d W 9 0 O y w m c X V v d D t m Y X J t X 2 1 z Y W x l c 1 8 x O T k 3 J n F 1 b 3 Q 7 L C Z x d W 9 0 O 2 Z h c m 1 f b X N h b G V z X z E 5 O T g m c X V v d D s s J n F 1 b 3 Q 7 Z m F y b V 9 t c 2 F s Z X N f M T k 5 O S Z x d W 9 0 O y w m c X V v d D t m Y X J t X 2 1 z Y W x l c 1 8 y M D A w J n F 1 b 3 Q 7 L C Z x d W 9 0 O 2 Z h c m 1 f b X N h b G V z X z I w M D E m c X V v d D s s J n F 1 b 3 Q 7 Z m F y b V 9 t c 2 F s Z X N f M j A w M i Z x d W 9 0 O y w m c X V v d D t m Y X J t X 2 1 z Y W x l c 1 8 y M D A z J n F 1 b 3 Q 7 L C Z x d W 9 0 O 2 Z h c m 1 f b X N h b G V z X z I w M D Q m c X V v d D s s J n F 1 b 3 Q 7 Z m F y b V 9 t c 2 F s Z X N f M j A w N S Z x d W 9 0 O y w m c X V v d D t m Y X J t X 2 1 z Y W x l c 1 8 y M D A 2 J n F 1 b 3 Q 7 L C Z x d W 9 0 O 2 Z h c m 1 f b X N h b G V z X z I w M D c m c X V v d D s s J n F 1 b 3 Q 7 Z m F y b V 9 t c 2 F s Z X N f M j A w O C Z x d W 9 0 O y w m c X V v d D t m Y X J t X 2 1 z Y W x l c 1 8 y M D A 5 J n F 1 b 3 Q 7 L C Z x d W 9 0 O 2 Z h c m 1 f b X N h b G V z X z I w M T A m c X V v d D s s J n F 1 b 3 Q 7 Z m F y b V 9 t c 2 F s Z X N f M j A x M S Z x d W 9 0 O y w m c X V v d D t m Y X J t X 2 1 z Y W x l c 1 8 y M D E y J n F 1 b 3 Q 7 L C Z x d W 9 0 O 2 Z h c m 1 f b X N h b G V z X z I w M T M m c X V v d D s s J n F 1 b 3 Q 7 Z m F y b V 9 t c 2 F s Z X N f M j A x N C Z x d W 9 0 O y w m c X V v d D t m Y X J t X 2 1 z Y W x l c 1 8 y M D E 1 J n F 1 b 3 Q 7 L C Z x d W 9 0 O 2 Z h c m 1 f b X N h b G V z X z I w M T Y m c X V v d D s s J n F 1 b 3 Q 7 Z m F y b V 9 t c 2 F s Z X N f M j A x N y Z x d W 9 0 O y w m c X V v d D t m Y X J t X 2 1 z Y W x l c 1 8 y M D E 4 J n F 1 b 3 Q 7 L C Z x d W 9 0 O 2 Z h c m 1 f b X N h b G V z X z I w M T k m c X V v d D s s J n F 1 b 3 Q 7 Z m F y b V 9 t c 2 F s Z X N f M j A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G x f d 2 l k Z S A o N C k v Q X V 0 b 1 J l b W 9 2 Z W R D b 2 x 1 b W 5 z M S 5 7 c 3 R h d G U s M H 0 m c X V v d D s s J n F 1 b 3 Q 7 U 2 V j d G l v b j E v Y W x s X 3 d p Z G U g K D Q p L 0 F 1 d G 9 S Z W 1 v d m V k Q 2 9 s d W 1 u c z E u e 2 Z h c m 1 f a 2 5 1 b W J l c l 8 x O T k 3 L D F 9 J n F 1 b 3 Q 7 L C Z x d W 9 0 O 1 N l Y 3 R p b 2 4 x L 2 F s b F 9 3 a W R l I C g 0 K S 9 B d X R v U m V t b 3 Z l Z E N v b H V t b n M x L n t m Y X J t X 2 t u d W 1 i Z X J f M T k 5 O C w y f S Z x d W 9 0 O y w m c X V v d D t T Z W N 0 a W 9 u M S 9 h b G x f d 2 l k Z S A o N C k v Q X V 0 b 1 J l b W 9 2 Z W R D b 2 x 1 b W 5 z M S 5 7 Z m F y b V 9 r b n V t Y m V y X z E 5 O T k s M 3 0 m c X V v d D s s J n F 1 b 3 Q 7 U 2 V j d G l v b j E v Y W x s X 3 d p Z G U g K D Q p L 0 F 1 d G 9 S Z W 1 v d m V k Q 2 9 s d W 1 u c z E u e 2 Z h c m 1 f a 2 5 1 b W J l c l 8 y M D A w L D R 9 J n F 1 b 3 Q 7 L C Z x d W 9 0 O 1 N l Y 3 R p b 2 4 x L 2 F s b F 9 3 a W R l I C g 0 K S 9 B d X R v U m V t b 3 Z l Z E N v b H V t b n M x L n t m Y X J t X 2 t u d W 1 i Z X J f M j A w M S w 1 f S Z x d W 9 0 O y w m c X V v d D t T Z W N 0 a W 9 u M S 9 h b G x f d 2 l k Z S A o N C k v Q X V 0 b 1 J l b W 9 2 Z W R D b 2 x 1 b W 5 z M S 5 7 Z m F y b V 9 r b n V t Y m V y X z I w M D I s N n 0 m c X V v d D s s J n F 1 b 3 Q 7 U 2 V j d G l v b j E v Y W x s X 3 d p Z G U g K D Q p L 0 F 1 d G 9 S Z W 1 v d m V k Q 2 9 s d W 1 u c z E u e 2 Z h c m 1 f a 2 5 1 b W J l c l 8 y M D A z L D d 9 J n F 1 b 3 Q 7 L C Z x d W 9 0 O 1 N l Y 3 R p b 2 4 x L 2 F s b F 9 3 a W R l I C g 0 K S 9 B d X R v U m V t b 3 Z l Z E N v b H V t b n M x L n t m Y X J t X 2 t u d W 1 i Z X J f M j A w N C w 4 f S Z x d W 9 0 O y w m c X V v d D t T Z W N 0 a W 9 u M S 9 h b G x f d 2 l k Z S A o N C k v Q X V 0 b 1 J l b W 9 2 Z W R D b 2 x 1 b W 5 z M S 5 7 Z m F y b V 9 r b n V t Y m V y X z I w M D U s O X 0 m c X V v d D s s J n F 1 b 3 Q 7 U 2 V j d G l v b j E v Y W x s X 3 d p Z G U g K D Q p L 0 F 1 d G 9 S Z W 1 v d m V k Q 2 9 s d W 1 u c z E u e 2 Z h c m 1 f a 2 5 1 b W J l c l 8 y M D A 2 L D E w f S Z x d W 9 0 O y w m c X V v d D t T Z W N 0 a W 9 u M S 9 h b G x f d 2 l k Z S A o N C k v Q X V 0 b 1 J l b W 9 2 Z W R D b 2 x 1 b W 5 z M S 5 7 Z m F y b V 9 r b n V t Y m V y X z I w M D c s M T F 9 J n F 1 b 3 Q 7 L C Z x d W 9 0 O 1 N l Y 3 R p b 2 4 x L 2 F s b F 9 3 a W R l I C g 0 K S 9 B d X R v U m V t b 3 Z l Z E N v b H V t b n M x L n t m Y X J t X 2 t u d W 1 i Z X J f M j A w O C w x M n 0 m c X V v d D s s J n F 1 b 3 Q 7 U 2 V j d G l v b j E v Y W x s X 3 d p Z G U g K D Q p L 0 F 1 d G 9 S Z W 1 v d m V k Q 2 9 s d W 1 u c z E u e 2 Z h c m 1 f a 2 5 1 b W J l c l 8 y M D A 5 L D E z f S Z x d W 9 0 O y w m c X V v d D t T Z W N 0 a W 9 u M S 9 h b G x f d 2 l k Z S A o N C k v Q X V 0 b 1 J l b W 9 2 Z W R D b 2 x 1 b W 5 z M S 5 7 Z m F y b V 9 r b n V t Y m V y X z I w M T A s M T R 9 J n F 1 b 3 Q 7 L C Z x d W 9 0 O 1 N l Y 3 R p b 2 4 x L 2 F s b F 9 3 a W R l I C g 0 K S 9 B d X R v U m V t b 3 Z l Z E N v b H V t b n M x L n t m Y X J t X 2 t u d W 1 i Z X J f M j A x M S w x N X 0 m c X V v d D s s J n F 1 b 3 Q 7 U 2 V j d G l v b j E v Y W x s X 3 d p Z G U g K D Q p L 0 F 1 d G 9 S Z W 1 v d m V k Q 2 9 s d W 1 u c z E u e 2 Z h c m 1 f a 2 5 1 b W J l c l 8 y M D E y L D E 2 f S Z x d W 9 0 O y w m c X V v d D t T Z W N 0 a W 9 u M S 9 h b G x f d 2 l k Z S A o N C k v Q X V 0 b 1 J l b W 9 2 Z W R D b 2 x 1 b W 5 z M S 5 7 Z m F y b V 9 r b n V t Y m V y X z I w M T M s M T d 9 J n F 1 b 3 Q 7 L C Z x d W 9 0 O 1 N l Y 3 R p b 2 4 x L 2 F s b F 9 3 a W R l I C g 0 K S 9 B d X R v U m V t b 3 Z l Z E N v b H V t b n M x L n t m Y X J t X 2 t u d W 1 i Z X J f M j A x N C w x O H 0 m c X V v d D s s J n F 1 b 3 Q 7 U 2 V j d G l v b j E v Y W x s X 3 d p Z G U g K D Q p L 0 F 1 d G 9 S Z W 1 v d m V k Q 2 9 s d W 1 u c z E u e 2 Z h c m 1 f a 2 5 1 b W J l c l 8 y M D E 1 L D E 5 f S Z x d W 9 0 O y w m c X V v d D t T Z W N 0 a W 9 u M S 9 h b G x f d 2 l k Z S A o N C k v Q X V 0 b 1 J l b W 9 2 Z W R D b 2 x 1 b W 5 z M S 5 7 Z m F y b V 9 r b n V t Y m V y X z I w M T Y s M j B 9 J n F 1 b 3 Q 7 L C Z x d W 9 0 O 1 N l Y 3 R p b 2 4 x L 2 F s b F 9 3 a W R l I C g 0 K S 9 B d X R v U m V t b 3 Z l Z E N v b H V t b n M x L n t m Y X J t X 2 t u d W 1 i Z X J f M j A x N y w y M X 0 m c X V v d D s s J n F 1 b 3 Q 7 U 2 V j d G l v b j E v Y W x s X 3 d p Z G U g K D Q p L 0 F 1 d G 9 S Z W 1 v d m V k Q 2 9 s d W 1 u c z E u e 2 Z h c m 1 f a 2 5 1 b W J l c l 8 y M D E 4 L D I y f S Z x d W 9 0 O y w m c X V v d D t T Z W N 0 a W 9 u M S 9 h b G x f d 2 l k Z S A o N C k v Q X V 0 b 1 J l b W 9 2 Z W R D b 2 x 1 b W 5 z M S 5 7 Z m F y b V 9 r b n V t Y m V y X z I w M T k s M j N 9 J n F 1 b 3 Q 7 L C Z x d W 9 0 O 1 N l Y 3 R p b 2 4 x L 2 F s b F 9 3 a W R l I C g 0 K S 9 B d X R v U m V t b 3 Z l Z E N v b H V t b n M x L n t m Y X J t X 2 t u d W 1 i Z X J f M j A y M C w y N H 0 m c X V v d D s s J n F 1 b 3 Q 7 U 2 V j d G l v b j E v Y W x s X 3 d p Z G U g K D Q p L 0 F 1 d G 9 S Z W 1 v d m V k Q 2 9 s d W 1 u c z E u e 2 Z h c m 1 f a 2 h h X z E 5 O T c s M j V 9 J n F 1 b 3 Q 7 L C Z x d W 9 0 O 1 N l Y 3 R p b 2 4 x L 2 F s b F 9 3 a W R l I C g 0 K S 9 B d X R v U m V t b 3 Z l Z E N v b H V t b n M x L n t m Y X J t X 2 t o Y V 8 x O T k 4 L D I 2 f S Z x d W 9 0 O y w m c X V v d D t T Z W N 0 a W 9 u M S 9 h b G x f d 2 l k Z S A o N C k v Q X V 0 b 1 J l b W 9 2 Z W R D b 2 x 1 b W 5 z M S 5 7 Z m F y b V 9 r a G F f M T k 5 O S w y N 3 0 m c X V v d D s s J n F 1 b 3 Q 7 U 2 V j d G l v b j E v Y W x s X 3 d p Z G U g K D Q p L 0 F 1 d G 9 S Z W 1 v d m V k Q 2 9 s d W 1 u c z E u e 2 Z h c m 1 f a 2 h h X z I w M D A s M j h 9 J n F 1 b 3 Q 7 L C Z x d W 9 0 O 1 N l Y 3 R p b 2 4 x L 2 F s b F 9 3 a W R l I C g 0 K S 9 B d X R v U m V t b 3 Z l Z E N v b H V t b n M x L n t m Y X J t X 2 t o Y V 8 y M D A x L D I 5 f S Z x d W 9 0 O y w m c X V v d D t T Z W N 0 a W 9 u M S 9 h b G x f d 2 l k Z S A o N C k v Q X V 0 b 1 J l b W 9 2 Z W R D b 2 x 1 b W 5 z M S 5 7 Z m F y b V 9 r a G F f M j A w M i w z M H 0 m c X V v d D s s J n F 1 b 3 Q 7 U 2 V j d G l v b j E v Y W x s X 3 d p Z G U g K D Q p L 0 F 1 d G 9 S Z W 1 v d m V k Q 2 9 s d W 1 u c z E u e 2 Z h c m 1 f a 2 h h X z I w M D M s M z F 9 J n F 1 b 3 Q 7 L C Z x d W 9 0 O 1 N l Y 3 R p b 2 4 x L 2 F s b F 9 3 a W R l I C g 0 K S 9 B d X R v U m V t b 3 Z l Z E N v b H V t b n M x L n t m Y X J t X 2 t o Y V 8 y M D A 0 L D M y f S Z x d W 9 0 O y w m c X V v d D t T Z W N 0 a W 9 u M S 9 h b G x f d 2 l k Z S A o N C k v Q X V 0 b 1 J l b W 9 2 Z W R D b 2 x 1 b W 5 z M S 5 7 Z m F y b V 9 r a G F f M j A w N S w z M 3 0 m c X V v d D s s J n F 1 b 3 Q 7 U 2 V j d G l v b j E v Y W x s X 3 d p Z G U g K D Q p L 0 F 1 d G 9 S Z W 1 v d m V k Q 2 9 s d W 1 u c z E u e 2 Z h c m 1 f a 2 h h X z I w M D Y s M z R 9 J n F 1 b 3 Q 7 L C Z x d W 9 0 O 1 N l Y 3 R p b 2 4 x L 2 F s b F 9 3 a W R l I C g 0 K S 9 B d X R v U m V t b 3 Z l Z E N v b H V t b n M x L n t m Y X J t X 2 t o Y V 8 y M D A 3 L D M 1 f S Z x d W 9 0 O y w m c X V v d D t T Z W N 0 a W 9 u M S 9 h b G x f d 2 l k Z S A o N C k v Q X V 0 b 1 J l b W 9 2 Z W R D b 2 x 1 b W 5 z M S 5 7 Z m F y b V 9 r a G F f M j A w O C w z N n 0 m c X V v d D s s J n F 1 b 3 Q 7 U 2 V j d G l v b j E v Y W x s X 3 d p Z G U g K D Q p L 0 F 1 d G 9 S Z W 1 v d m V k Q 2 9 s d W 1 u c z E u e 2 Z h c m 1 f a 2 h h X z I w M D k s M z d 9 J n F 1 b 3 Q 7 L C Z x d W 9 0 O 1 N l Y 3 R p b 2 4 x L 2 F s b F 9 3 a W R l I C g 0 K S 9 B d X R v U m V t b 3 Z l Z E N v b H V t b n M x L n t m Y X J t X 2 t o Y V 8 y M D E w L D M 4 f S Z x d W 9 0 O y w m c X V v d D t T Z W N 0 a W 9 u M S 9 h b G x f d 2 l k Z S A o N C k v Q X V 0 b 1 J l b W 9 2 Z W R D b 2 x 1 b W 5 z M S 5 7 Z m F y b V 9 r a G F f M j A x M S w z O X 0 m c X V v d D s s J n F 1 b 3 Q 7 U 2 V j d G l v b j E v Y W x s X 3 d p Z G U g K D Q p L 0 F 1 d G 9 S Z W 1 v d m V k Q 2 9 s d W 1 u c z E u e 2 Z h c m 1 f a 2 h h X z I w M T I s N D B 9 J n F 1 b 3 Q 7 L C Z x d W 9 0 O 1 N l Y 3 R p b 2 4 x L 2 F s b F 9 3 a W R l I C g 0 K S 9 B d X R v U m V t b 3 Z l Z E N v b H V t b n M x L n t m Y X J t X 2 t o Y V 8 y M D E z L D Q x f S Z x d W 9 0 O y w m c X V v d D t T Z W N 0 a W 9 u M S 9 h b G x f d 2 l k Z S A o N C k v Q X V 0 b 1 J l b W 9 2 Z W R D b 2 x 1 b W 5 z M S 5 7 Z m F y b V 9 r a G F f M j A x N C w 0 M n 0 m c X V v d D s s J n F 1 b 3 Q 7 U 2 V j d G l v b j E v Y W x s X 3 d p Z G U g K D Q p L 0 F 1 d G 9 S Z W 1 v d m V k Q 2 9 s d W 1 u c z E u e 2 Z h c m 1 f a 2 h h X z I w M T U s N D N 9 J n F 1 b 3 Q 7 L C Z x d W 9 0 O 1 N l Y 3 R p b 2 4 x L 2 F s b F 9 3 a W R l I C g 0 K S 9 B d X R v U m V t b 3 Z l Z E N v b H V t b n M x L n t m Y X J t X 2 t o Y V 8 y M D E 2 L D Q 0 f S Z x d W 9 0 O y w m c X V v d D t T Z W N 0 a W 9 u M S 9 h b G x f d 2 l k Z S A o N C k v Q X V 0 b 1 J l b W 9 2 Z W R D b 2 x 1 b W 5 z M S 5 7 Z m F y b V 9 r a G F f M j A x N y w 0 N X 0 m c X V v d D s s J n F 1 b 3 Q 7 U 2 V j d G l v b j E v Y W x s X 3 d p Z G U g K D Q p L 0 F 1 d G 9 S Z W 1 v d m V k Q 2 9 s d W 1 u c z E u e 2 Z h c m 1 f a 2 h h X z I w M T g s N D Z 9 J n F 1 b 3 Q 7 L C Z x d W 9 0 O 1 N l Y 3 R p b 2 4 x L 2 F s b F 9 3 a W R l I C g 0 K S 9 B d X R v U m V t b 3 Z l Z E N v b H V t b n M x L n t m Y X J t X 2 t o Y V 8 y M D E 5 L D Q 3 f S Z x d W 9 0 O y w m c X V v d D t T Z W N 0 a W 9 u M S 9 h b G x f d 2 l k Z S A o N C k v Q X V 0 b 1 J l b W 9 2 Z W R D b 2 x 1 b W 5 z M S 5 7 Z m F y b V 9 r a G F f M j A y M C w 0 O H 0 m c X V v d D s s J n F 1 b 3 Q 7 U 2 V j d G l v b j E v Y W x s X 3 d p Z G U g K D Q p L 0 F 1 d G 9 S Z W 1 v d m V k Q 2 9 s d W 1 u c z E u e 2 Z h c m 1 f b X N h b G V z X z E 5 O T c s N D l 9 J n F 1 b 3 Q 7 L C Z x d W 9 0 O 1 N l Y 3 R p b 2 4 x L 2 F s b F 9 3 a W R l I C g 0 K S 9 B d X R v U m V t b 3 Z l Z E N v b H V t b n M x L n t m Y X J t X 2 1 z Y W x l c 1 8 x O T k 4 L D U w f S Z x d W 9 0 O y w m c X V v d D t T Z W N 0 a W 9 u M S 9 h b G x f d 2 l k Z S A o N C k v Q X V 0 b 1 J l b W 9 2 Z W R D b 2 x 1 b W 5 z M S 5 7 Z m F y b V 9 t c 2 F s Z X N f M T k 5 O S w 1 M X 0 m c X V v d D s s J n F 1 b 3 Q 7 U 2 V j d G l v b j E v Y W x s X 3 d p Z G U g K D Q p L 0 F 1 d G 9 S Z W 1 v d m V k Q 2 9 s d W 1 u c z E u e 2 Z h c m 1 f b X N h b G V z X z I w M D A s N T J 9 J n F 1 b 3 Q 7 L C Z x d W 9 0 O 1 N l Y 3 R p b 2 4 x L 2 F s b F 9 3 a W R l I C g 0 K S 9 B d X R v U m V t b 3 Z l Z E N v b H V t b n M x L n t m Y X J t X 2 1 z Y W x l c 1 8 y M D A x L D U z f S Z x d W 9 0 O y w m c X V v d D t T Z W N 0 a W 9 u M S 9 h b G x f d 2 l k Z S A o N C k v Q X V 0 b 1 J l b W 9 2 Z W R D b 2 x 1 b W 5 z M S 5 7 Z m F y b V 9 t c 2 F s Z X N f M j A w M i w 1 N H 0 m c X V v d D s s J n F 1 b 3 Q 7 U 2 V j d G l v b j E v Y W x s X 3 d p Z G U g K D Q p L 0 F 1 d G 9 S Z W 1 v d m V k Q 2 9 s d W 1 u c z E u e 2 Z h c m 1 f b X N h b G V z X z I w M D M s N T V 9 J n F 1 b 3 Q 7 L C Z x d W 9 0 O 1 N l Y 3 R p b 2 4 x L 2 F s b F 9 3 a W R l I C g 0 K S 9 B d X R v U m V t b 3 Z l Z E N v b H V t b n M x L n t m Y X J t X 2 1 z Y W x l c 1 8 y M D A 0 L D U 2 f S Z x d W 9 0 O y w m c X V v d D t T Z W N 0 a W 9 u M S 9 h b G x f d 2 l k Z S A o N C k v Q X V 0 b 1 J l b W 9 2 Z W R D b 2 x 1 b W 5 z M S 5 7 Z m F y b V 9 t c 2 F s Z X N f M j A w N S w 1 N 3 0 m c X V v d D s s J n F 1 b 3 Q 7 U 2 V j d G l v b j E v Y W x s X 3 d p Z G U g K D Q p L 0 F 1 d G 9 S Z W 1 v d m V k Q 2 9 s d W 1 u c z E u e 2 Z h c m 1 f b X N h b G V z X z I w M D Y s N T h 9 J n F 1 b 3 Q 7 L C Z x d W 9 0 O 1 N l Y 3 R p b 2 4 x L 2 F s b F 9 3 a W R l I C g 0 K S 9 B d X R v U m V t b 3 Z l Z E N v b H V t b n M x L n t m Y X J t X 2 1 z Y W x l c 1 8 y M D A 3 L D U 5 f S Z x d W 9 0 O y w m c X V v d D t T Z W N 0 a W 9 u M S 9 h b G x f d 2 l k Z S A o N C k v Q X V 0 b 1 J l b W 9 2 Z W R D b 2 x 1 b W 5 z M S 5 7 Z m F y b V 9 t c 2 F s Z X N f M j A w O C w 2 M H 0 m c X V v d D s s J n F 1 b 3 Q 7 U 2 V j d G l v b j E v Y W x s X 3 d p Z G U g K D Q p L 0 F 1 d G 9 S Z W 1 v d m V k Q 2 9 s d W 1 u c z E u e 2 Z h c m 1 f b X N h b G V z X z I w M D k s N j F 9 J n F 1 b 3 Q 7 L C Z x d W 9 0 O 1 N l Y 3 R p b 2 4 x L 2 F s b F 9 3 a W R l I C g 0 K S 9 B d X R v U m V t b 3 Z l Z E N v b H V t b n M x L n t m Y X J t X 2 1 z Y W x l c 1 8 y M D E w L D Y y f S Z x d W 9 0 O y w m c X V v d D t T Z W N 0 a W 9 u M S 9 h b G x f d 2 l k Z S A o N C k v Q X V 0 b 1 J l b W 9 2 Z W R D b 2 x 1 b W 5 z M S 5 7 Z m F y b V 9 t c 2 F s Z X N f M j A x M S w 2 M 3 0 m c X V v d D s s J n F 1 b 3 Q 7 U 2 V j d G l v b j E v Y W x s X 3 d p Z G U g K D Q p L 0 F 1 d G 9 S Z W 1 v d m V k Q 2 9 s d W 1 u c z E u e 2 Z h c m 1 f b X N h b G V z X z I w M T I s N j R 9 J n F 1 b 3 Q 7 L C Z x d W 9 0 O 1 N l Y 3 R p b 2 4 x L 2 F s b F 9 3 a W R l I C g 0 K S 9 B d X R v U m V t b 3 Z l Z E N v b H V t b n M x L n t m Y X J t X 2 1 z Y W x l c 1 8 y M D E z L D Y 1 f S Z x d W 9 0 O y w m c X V v d D t T Z W N 0 a W 9 u M S 9 h b G x f d 2 l k Z S A o N C k v Q X V 0 b 1 J l b W 9 2 Z W R D b 2 x 1 b W 5 z M S 5 7 Z m F y b V 9 t c 2 F s Z X N f M j A x N C w 2 N n 0 m c X V v d D s s J n F 1 b 3 Q 7 U 2 V j d G l v b j E v Y W x s X 3 d p Z G U g K D Q p L 0 F 1 d G 9 S Z W 1 v d m V k Q 2 9 s d W 1 u c z E u e 2 Z h c m 1 f b X N h b G V z X z I w M T U s N j d 9 J n F 1 b 3 Q 7 L C Z x d W 9 0 O 1 N l Y 3 R p b 2 4 x L 2 F s b F 9 3 a W R l I C g 0 K S 9 B d X R v U m V t b 3 Z l Z E N v b H V t b n M x L n t m Y X J t X 2 1 z Y W x l c 1 8 y M D E 2 L D Y 4 f S Z x d W 9 0 O y w m c X V v d D t T Z W N 0 a W 9 u M S 9 h b G x f d 2 l k Z S A o N C k v Q X V 0 b 1 J l b W 9 2 Z W R D b 2 x 1 b W 5 z M S 5 7 Z m F y b V 9 t c 2 F s Z X N f M j A x N y w 2 O X 0 m c X V v d D s s J n F 1 b 3 Q 7 U 2 V j d G l v b j E v Y W x s X 3 d p Z G U g K D Q p L 0 F 1 d G 9 S Z W 1 v d m V k Q 2 9 s d W 1 u c z E u e 2 Z h c m 1 f b X N h b G V z X z I w M T g s N z B 9 J n F 1 b 3 Q 7 L C Z x d W 9 0 O 1 N l Y 3 R p b 2 4 x L 2 F s b F 9 3 a W R l I C g 0 K S 9 B d X R v U m V t b 3 Z l Z E N v b H V t b n M x L n t m Y X J t X 2 1 z Y W x l c 1 8 y M D E 5 L D c x f S Z x d W 9 0 O y w m c X V v d D t T Z W N 0 a W 9 u M S 9 h b G x f d 2 l k Z S A o N C k v Q X V 0 b 1 J l b W 9 2 Z W R D b 2 x 1 b W 5 z M S 5 7 Z m F y b V 9 t c 2 F s Z X N f M j A y M C w 3 M n 0 m c X V v d D t d L C Z x d W 9 0 O 0 N v b H V t b k N v d W 5 0 J n F 1 b 3 Q 7 O j c z L C Z x d W 9 0 O 0 t l e U N v b H V t b k 5 h b W V z J n F 1 b 3 Q 7 O l t d L C Z x d W 9 0 O 0 N v b H V t b k l k Z W 5 0 a X R p Z X M m c X V v d D s 6 W y Z x d W 9 0 O 1 N l Y 3 R p b 2 4 x L 2 F s b F 9 3 a W R l I C g 0 K S 9 B d X R v U m V t b 3 Z l Z E N v b H V t b n M x L n t z d G F 0 Z S w w f S Z x d W 9 0 O y w m c X V v d D t T Z W N 0 a W 9 u M S 9 h b G x f d 2 l k Z S A o N C k v Q X V 0 b 1 J l b W 9 2 Z W R D b 2 x 1 b W 5 z M S 5 7 Z m F y b V 9 r b n V t Y m V y X z E 5 O T c s M X 0 m c X V v d D s s J n F 1 b 3 Q 7 U 2 V j d G l v b j E v Y W x s X 3 d p Z G U g K D Q p L 0 F 1 d G 9 S Z W 1 v d m V k Q 2 9 s d W 1 u c z E u e 2 Z h c m 1 f a 2 5 1 b W J l c l 8 x O T k 4 L D J 9 J n F 1 b 3 Q 7 L C Z x d W 9 0 O 1 N l Y 3 R p b 2 4 x L 2 F s b F 9 3 a W R l I C g 0 K S 9 B d X R v U m V t b 3 Z l Z E N v b H V t b n M x L n t m Y X J t X 2 t u d W 1 i Z X J f M T k 5 O S w z f S Z x d W 9 0 O y w m c X V v d D t T Z W N 0 a W 9 u M S 9 h b G x f d 2 l k Z S A o N C k v Q X V 0 b 1 J l b W 9 2 Z W R D b 2 x 1 b W 5 z M S 5 7 Z m F y b V 9 r b n V t Y m V y X z I w M D A s N H 0 m c X V v d D s s J n F 1 b 3 Q 7 U 2 V j d G l v b j E v Y W x s X 3 d p Z G U g K D Q p L 0 F 1 d G 9 S Z W 1 v d m V k Q 2 9 s d W 1 u c z E u e 2 Z h c m 1 f a 2 5 1 b W J l c l 8 y M D A x L D V 9 J n F 1 b 3 Q 7 L C Z x d W 9 0 O 1 N l Y 3 R p b 2 4 x L 2 F s b F 9 3 a W R l I C g 0 K S 9 B d X R v U m V t b 3 Z l Z E N v b H V t b n M x L n t m Y X J t X 2 t u d W 1 i Z X J f M j A w M i w 2 f S Z x d W 9 0 O y w m c X V v d D t T Z W N 0 a W 9 u M S 9 h b G x f d 2 l k Z S A o N C k v Q X V 0 b 1 J l b W 9 2 Z W R D b 2 x 1 b W 5 z M S 5 7 Z m F y b V 9 r b n V t Y m V y X z I w M D M s N 3 0 m c X V v d D s s J n F 1 b 3 Q 7 U 2 V j d G l v b j E v Y W x s X 3 d p Z G U g K D Q p L 0 F 1 d G 9 S Z W 1 v d m V k Q 2 9 s d W 1 u c z E u e 2 Z h c m 1 f a 2 5 1 b W J l c l 8 y M D A 0 L D h 9 J n F 1 b 3 Q 7 L C Z x d W 9 0 O 1 N l Y 3 R p b 2 4 x L 2 F s b F 9 3 a W R l I C g 0 K S 9 B d X R v U m V t b 3 Z l Z E N v b H V t b n M x L n t m Y X J t X 2 t u d W 1 i Z X J f M j A w N S w 5 f S Z x d W 9 0 O y w m c X V v d D t T Z W N 0 a W 9 u M S 9 h b G x f d 2 l k Z S A o N C k v Q X V 0 b 1 J l b W 9 2 Z W R D b 2 x 1 b W 5 z M S 5 7 Z m F y b V 9 r b n V t Y m V y X z I w M D Y s M T B 9 J n F 1 b 3 Q 7 L C Z x d W 9 0 O 1 N l Y 3 R p b 2 4 x L 2 F s b F 9 3 a W R l I C g 0 K S 9 B d X R v U m V t b 3 Z l Z E N v b H V t b n M x L n t m Y X J t X 2 t u d W 1 i Z X J f M j A w N y w x M X 0 m c X V v d D s s J n F 1 b 3 Q 7 U 2 V j d G l v b j E v Y W x s X 3 d p Z G U g K D Q p L 0 F 1 d G 9 S Z W 1 v d m V k Q 2 9 s d W 1 u c z E u e 2 Z h c m 1 f a 2 5 1 b W J l c l 8 y M D A 4 L D E y f S Z x d W 9 0 O y w m c X V v d D t T Z W N 0 a W 9 u M S 9 h b G x f d 2 l k Z S A o N C k v Q X V 0 b 1 J l b W 9 2 Z W R D b 2 x 1 b W 5 z M S 5 7 Z m F y b V 9 r b n V t Y m V y X z I w M D k s M T N 9 J n F 1 b 3 Q 7 L C Z x d W 9 0 O 1 N l Y 3 R p b 2 4 x L 2 F s b F 9 3 a W R l I C g 0 K S 9 B d X R v U m V t b 3 Z l Z E N v b H V t b n M x L n t m Y X J t X 2 t u d W 1 i Z X J f M j A x M C w x N H 0 m c X V v d D s s J n F 1 b 3 Q 7 U 2 V j d G l v b j E v Y W x s X 3 d p Z G U g K D Q p L 0 F 1 d G 9 S Z W 1 v d m V k Q 2 9 s d W 1 u c z E u e 2 Z h c m 1 f a 2 5 1 b W J l c l 8 y M D E x L D E 1 f S Z x d W 9 0 O y w m c X V v d D t T Z W N 0 a W 9 u M S 9 h b G x f d 2 l k Z S A o N C k v Q X V 0 b 1 J l b W 9 2 Z W R D b 2 x 1 b W 5 z M S 5 7 Z m F y b V 9 r b n V t Y m V y X z I w M T I s M T Z 9 J n F 1 b 3 Q 7 L C Z x d W 9 0 O 1 N l Y 3 R p b 2 4 x L 2 F s b F 9 3 a W R l I C g 0 K S 9 B d X R v U m V t b 3 Z l Z E N v b H V t b n M x L n t m Y X J t X 2 t u d W 1 i Z X J f M j A x M y w x N 3 0 m c X V v d D s s J n F 1 b 3 Q 7 U 2 V j d G l v b j E v Y W x s X 3 d p Z G U g K D Q p L 0 F 1 d G 9 S Z W 1 v d m V k Q 2 9 s d W 1 u c z E u e 2 Z h c m 1 f a 2 5 1 b W J l c l 8 y M D E 0 L D E 4 f S Z x d W 9 0 O y w m c X V v d D t T Z W N 0 a W 9 u M S 9 h b G x f d 2 l k Z S A o N C k v Q X V 0 b 1 J l b W 9 2 Z W R D b 2 x 1 b W 5 z M S 5 7 Z m F y b V 9 r b n V t Y m V y X z I w M T U s M T l 9 J n F 1 b 3 Q 7 L C Z x d W 9 0 O 1 N l Y 3 R p b 2 4 x L 2 F s b F 9 3 a W R l I C g 0 K S 9 B d X R v U m V t b 3 Z l Z E N v b H V t b n M x L n t m Y X J t X 2 t u d W 1 i Z X J f M j A x N i w y M H 0 m c X V v d D s s J n F 1 b 3 Q 7 U 2 V j d G l v b j E v Y W x s X 3 d p Z G U g K D Q p L 0 F 1 d G 9 S Z W 1 v d m V k Q 2 9 s d W 1 u c z E u e 2 Z h c m 1 f a 2 5 1 b W J l c l 8 y M D E 3 L D I x f S Z x d W 9 0 O y w m c X V v d D t T Z W N 0 a W 9 u M S 9 h b G x f d 2 l k Z S A o N C k v Q X V 0 b 1 J l b W 9 2 Z W R D b 2 x 1 b W 5 z M S 5 7 Z m F y b V 9 r b n V t Y m V y X z I w M T g s M j J 9 J n F 1 b 3 Q 7 L C Z x d W 9 0 O 1 N l Y 3 R p b 2 4 x L 2 F s b F 9 3 a W R l I C g 0 K S 9 B d X R v U m V t b 3 Z l Z E N v b H V t b n M x L n t m Y X J t X 2 t u d W 1 i Z X J f M j A x O S w y M 3 0 m c X V v d D s s J n F 1 b 3 Q 7 U 2 V j d G l v b j E v Y W x s X 3 d p Z G U g K D Q p L 0 F 1 d G 9 S Z W 1 v d m V k Q 2 9 s d W 1 u c z E u e 2 Z h c m 1 f a 2 5 1 b W J l c l 8 y M D I w L D I 0 f S Z x d W 9 0 O y w m c X V v d D t T Z W N 0 a W 9 u M S 9 h b G x f d 2 l k Z S A o N C k v Q X V 0 b 1 J l b W 9 2 Z W R D b 2 x 1 b W 5 z M S 5 7 Z m F y b V 9 r a G F f M T k 5 N y w y N X 0 m c X V v d D s s J n F 1 b 3 Q 7 U 2 V j d G l v b j E v Y W x s X 3 d p Z G U g K D Q p L 0 F 1 d G 9 S Z W 1 v d m V k Q 2 9 s d W 1 u c z E u e 2 Z h c m 1 f a 2 h h X z E 5 O T g s M j Z 9 J n F 1 b 3 Q 7 L C Z x d W 9 0 O 1 N l Y 3 R p b 2 4 x L 2 F s b F 9 3 a W R l I C g 0 K S 9 B d X R v U m V t b 3 Z l Z E N v b H V t b n M x L n t m Y X J t X 2 t o Y V 8 x O T k 5 L D I 3 f S Z x d W 9 0 O y w m c X V v d D t T Z W N 0 a W 9 u M S 9 h b G x f d 2 l k Z S A o N C k v Q X V 0 b 1 J l b W 9 2 Z W R D b 2 x 1 b W 5 z M S 5 7 Z m F y b V 9 r a G F f M j A w M C w y O H 0 m c X V v d D s s J n F 1 b 3 Q 7 U 2 V j d G l v b j E v Y W x s X 3 d p Z G U g K D Q p L 0 F 1 d G 9 S Z W 1 v d m V k Q 2 9 s d W 1 u c z E u e 2 Z h c m 1 f a 2 h h X z I w M D E s M j l 9 J n F 1 b 3 Q 7 L C Z x d W 9 0 O 1 N l Y 3 R p b 2 4 x L 2 F s b F 9 3 a W R l I C g 0 K S 9 B d X R v U m V t b 3 Z l Z E N v b H V t b n M x L n t m Y X J t X 2 t o Y V 8 y M D A y L D M w f S Z x d W 9 0 O y w m c X V v d D t T Z W N 0 a W 9 u M S 9 h b G x f d 2 l k Z S A o N C k v Q X V 0 b 1 J l b W 9 2 Z W R D b 2 x 1 b W 5 z M S 5 7 Z m F y b V 9 r a G F f M j A w M y w z M X 0 m c X V v d D s s J n F 1 b 3 Q 7 U 2 V j d G l v b j E v Y W x s X 3 d p Z G U g K D Q p L 0 F 1 d G 9 S Z W 1 v d m V k Q 2 9 s d W 1 u c z E u e 2 Z h c m 1 f a 2 h h X z I w M D Q s M z J 9 J n F 1 b 3 Q 7 L C Z x d W 9 0 O 1 N l Y 3 R p b 2 4 x L 2 F s b F 9 3 a W R l I C g 0 K S 9 B d X R v U m V t b 3 Z l Z E N v b H V t b n M x L n t m Y X J t X 2 t o Y V 8 y M D A 1 L D M z f S Z x d W 9 0 O y w m c X V v d D t T Z W N 0 a W 9 u M S 9 h b G x f d 2 l k Z S A o N C k v Q X V 0 b 1 J l b W 9 2 Z W R D b 2 x 1 b W 5 z M S 5 7 Z m F y b V 9 r a G F f M j A w N i w z N H 0 m c X V v d D s s J n F 1 b 3 Q 7 U 2 V j d G l v b j E v Y W x s X 3 d p Z G U g K D Q p L 0 F 1 d G 9 S Z W 1 v d m V k Q 2 9 s d W 1 u c z E u e 2 Z h c m 1 f a 2 h h X z I w M D c s M z V 9 J n F 1 b 3 Q 7 L C Z x d W 9 0 O 1 N l Y 3 R p b 2 4 x L 2 F s b F 9 3 a W R l I C g 0 K S 9 B d X R v U m V t b 3 Z l Z E N v b H V t b n M x L n t m Y X J t X 2 t o Y V 8 y M D A 4 L D M 2 f S Z x d W 9 0 O y w m c X V v d D t T Z W N 0 a W 9 u M S 9 h b G x f d 2 l k Z S A o N C k v Q X V 0 b 1 J l b W 9 2 Z W R D b 2 x 1 b W 5 z M S 5 7 Z m F y b V 9 r a G F f M j A w O S w z N 3 0 m c X V v d D s s J n F 1 b 3 Q 7 U 2 V j d G l v b j E v Y W x s X 3 d p Z G U g K D Q p L 0 F 1 d G 9 S Z W 1 v d m V k Q 2 9 s d W 1 u c z E u e 2 Z h c m 1 f a 2 h h X z I w M T A s M z h 9 J n F 1 b 3 Q 7 L C Z x d W 9 0 O 1 N l Y 3 R p b 2 4 x L 2 F s b F 9 3 a W R l I C g 0 K S 9 B d X R v U m V t b 3 Z l Z E N v b H V t b n M x L n t m Y X J t X 2 t o Y V 8 y M D E x L D M 5 f S Z x d W 9 0 O y w m c X V v d D t T Z W N 0 a W 9 u M S 9 h b G x f d 2 l k Z S A o N C k v Q X V 0 b 1 J l b W 9 2 Z W R D b 2 x 1 b W 5 z M S 5 7 Z m F y b V 9 r a G F f M j A x M i w 0 M H 0 m c X V v d D s s J n F 1 b 3 Q 7 U 2 V j d G l v b j E v Y W x s X 3 d p Z G U g K D Q p L 0 F 1 d G 9 S Z W 1 v d m V k Q 2 9 s d W 1 u c z E u e 2 Z h c m 1 f a 2 h h X z I w M T M s N D F 9 J n F 1 b 3 Q 7 L C Z x d W 9 0 O 1 N l Y 3 R p b 2 4 x L 2 F s b F 9 3 a W R l I C g 0 K S 9 B d X R v U m V t b 3 Z l Z E N v b H V t b n M x L n t m Y X J t X 2 t o Y V 8 y M D E 0 L D Q y f S Z x d W 9 0 O y w m c X V v d D t T Z W N 0 a W 9 u M S 9 h b G x f d 2 l k Z S A o N C k v Q X V 0 b 1 J l b W 9 2 Z W R D b 2 x 1 b W 5 z M S 5 7 Z m F y b V 9 r a G F f M j A x N S w 0 M 3 0 m c X V v d D s s J n F 1 b 3 Q 7 U 2 V j d G l v b j E v Y W x s X 3 d p Z G U g K D Q p L 0 F 1 d G 9 S Z W 1 v d m V k Q 2 9 s d W 1 u c z E u e 2 Z h c m 1 f a 2 h h X z I w M T Y s N D R 9 J n F 1 b 3 Q 7 L C Z x d W 9 0 O 1 N l Y 3 R p b 2 4 x L 2 F s b F 9 3 a W R l I C g 0 K S 9 B d X R v U m V t b 3 Z l Z E N v b H V t b n M x L n t m Y X J t X 2 t o Y V 8 y M D E 3 L D Q 1 f S Z x d W 9 0 O y w m c X V v d D t T Z W N 0 a W 9 u M S 9 h b G x f d 2 l k Z S A o N C k v Q X V 0 b 1 J l b W 9 2 Z W R D b 2 x 1 b W 5 z M S 5 7 Z m F y b V 9 r a G F f M j A x O C w 0 N n 0 m c X V v d D s s J n F 1 b 3 Q 7 U 2 V j d G l v b j E v Y W x s X 3 d p Z G U g K D Q p L 0 F 1 d G 9 S Z W 1 v d m V k Q 2 9 s d W 1 u c z E u e 2 Z h c m 1 f a 2 h h X z I w M T k s N D d 9 J n F 1 b 3 Q 7 L C Z x d W 9 0 O 1 N l Y 3 R p b 2 4 x L 2 F s b F 9 3 a W R l I C g 0 K S 9 B d X R v U m V t b 3 Z l Z E N v b H V t b n M x L n t m Y X J t X 2 t o Y V 8 y M D I w L D Q 4 f S Z x d W 9 0 O y w m c X V v d D t T Z W N 0 a W 9 u M S 9 h b G x f d 2 l k Z S A o N C k v Q X V 0 b 1 J l b W 9 2 Z W R D b 2 x 1 b W 5 z M S 5 7 Z m F y b V 9 t c 2 F s Z X N f M T k 5 N y w 0 O X 0 m c X V v d D s s J n F 1 b 3 Q 7 U 2 V j d G l v b j E v Y W x s X 3 d p Z G U g K D Q p L 0 F 1 d G 9 S Z W 1 v d m V k Q 2 9 s d W 1 u c z E u e 2 Z h c m 1 f b X N h b G V z X z E 5 O T g s N T B 9 J n F 1 b 3 Q 7 L C Z x d W 9 0 O 1 N l Y 3 R p b 2 4 x L 2 F s b F 9 3 a W R l I C g 0 K S 9 B d X R v U m V t b 3 Z l Z E N v b H V t b n M x L n t m Y X J t X 2 1 z Y W x l c 1 8 x O T k 5 L D U x f S Z x d W 9 0 O y w m c X V v d D t T Z W N 0 a W 9 u M S 9 h b G x f d 2 l k Z S A o N C k v Q X V 0 b 1 J l b W 9 2 Z W R D b 2 x 1 b W 5 z M S 5 7 Z m F y b V 9 t c 2 F s Z X N f M j A w M C w 1 M n 0 m c X V v d D s s J n F 1 b 3 Q 7 U 2 V j d G l v b j E v Y W x s X 3 d p Z G U g K D Q p L 0 F 1 d G 9 S Z W 1 v d m V k Q 2 9 s d W 1 u c z E u e 2 Z h c m 1 f b X N h b G V z X z I w M D E s N T N 9 J n F 1 b 3 Q 7 L C Z x d W 9 0 O 1 N l Y 3 R p b 2 4 x L 2 F s b F 9 3 a W R l I C g 0 K S 9 B d X R v U m V t b 3 Z l Z E N v b H V t b n M x L n t m Y X J t X 2 1 z Y W x l c 1 8 y M D A y L D U 0 f S Z x d W 9 0 O y w m c X V v d D t T Z W N 0 a W 9 u M S 9 h b G x f d 2 l k Z S A o N C k v Q X V 0 b 1 J l b W 9 2 Z W R D b 2 x 1 b W 5 z M S 5 7 Z m F y b V 9 t c 2 F s Z X N f M j A w M y w 1 N X 0 m c X V v d D s s J n F 1 b 3 Q 7 U 2 V j d G l v b j E v Y W x s X 3 d p Z G U g K D Q p L 0 F 1 d G 9 S Z W 1 v d m V k Q 2 9 s d W 1 u c z E u e 2 Z h c m 1 f b X N h b G V z X z I w M D Q s N T Z 9 J n F 1 b 3 Q 7 L C Z x d W 9 0 O 1 N l Y 3 R p b 2 4 x L 2 F s b F 9 3 a W R l I C g 0 K S 9 B d X R v U m V t b 3 Z l Z E N v b H V t b n M x L n t m Y X J t X 2 1 z Y W x l c 1 8 y M D A 1 L D U 3 f S Z x d W 9 0 O y w m c X V v d D t T Z W N 0 a W 9 u M S 9 h b G x f d 2 l k Z S A o N C k v Q X V 0 b 1 J l b W 9 2 Z W R D b 2 x 1 b W 5 z M S 5 7 Z m F y b V 9 t c 2 F s Z X N f M j A w N i w 1 O H 0 m c X V v d D s s J n F 1 b 3 Q 7 U 2 V j d G l v b j E v Y W x s X 3 d p Z G U g K D Q p L 0 F 1 d G 9 S Z W 1 v d m V k Q 2 9 s d W 1 u c z E u e 2 Z h c m 1 f b X N h b G V z X z I w M D c s N T l 9 J n F 1 b 3 Q 7 L C Z x d W 9 0 O 1 N l Y 3 R p b 2 4 x L 2 F s b F 9 3 a W R l I C g 0 K S 9 B d X R v U m V t b 3 Z l Z E N v b H V t b n M x L n t m Y X J t X 2 1 z Y W x l c 1 8 y M D A 4 L D Y w f S Z x d W 9 0 O y w m c X V v d D t T Z W N 0 a W 9 u M S 9 h b G x f d 2 l k Z S A o N C k v Q X V 0 b 1 J l b W 9 2 Z W R D b 2 x 1 b W 5 z M S 5 7 Z m F y b V 9 t c 2 F s Z X N f M j A w O S w 2 M X 0 m c X V v d D s s J n F 1 b 3 Q 7 U 2 V j d G l v b j E v Y W x s X 3 d p Z G U g K D Q p L 0 F 1 d G 9 S Z W 1 v d m V k Q 2 9 s d W 1 u c z E u e 2 Z h c m 1 f b X N h b G V z X z I w M T A s N j J 9 J n F 1 b 3 Q 7 L C Z x d W 9 0 O 1 N l Y 3 R p b 2 4 x L 2 F s b F 9 3 a W R l I C g 0 K S 9 B d X R v U m V t b 3 Z l Z E N v b H V t b n M x L n t m Y X J t X 2 1 z Y W x l c 1 8 y M D E x L D Y z f S Z x d W 9 0 O y w m c X V v d D t T Z W N 0 a W 9 u M S 9 h b G x f d 2 l k Z S A o N C k v Q X V 0 b 1 J l b W 9 2 Z W R D b 2 x 1 b W 5 z M S 5 7 Z m F y b V 9 t c 2 F s Z X N f M j A x M i w 2 N H 0 m c X V v d D s s J n F 1 b 3 Q 7 U 2 V j d G l v b j E v Y W x s X 3 d p Z G U g K D Q p L 0 F 1 d G 9 S Z W 1 v d m V k Q 2 9 s d W 1 u c z E u e 2 Z h c m 1 f b X N h b G V z X z I w M T M s N j V 9 J n F 1 b 3 Q 7 L C Z x d W 9 0 O 1 N l Y 3 R p b 2 4 x L 2 F s b F 9 3 a W R l I C g 0 K S 9 B d X R v U m V t b 3 Z l Z E N v b H V t b n M x L n t m Y X J t X 2 1 z Y W x l c 1 8 y M D E 0 L D Y 2 f S Z x d W 9 0 O y w m c X V v d D t T Z W N 0 a W 9 u M S 9 h b G x f d 2 l k Z S A o N C k v Q X V 0 b 1 J l b W 9 2 Z W R D b 2 x 1 b W 5 z M S 5 7 Z m F y b V 9 t c 2 F s Z X N f M j A x N S w 2 N 3 0 m c X V v d D s s J n F 1 b 3 Q 7 U 2 V j d G l v b j E v Y W x s X 3 d p Z G U g K D Q p L 0 F 1 d G 9 S Z W 1 v d m V k Q 2 9 s d W 1 u c z E u e 2 Z h c m 1 f b X N h b G V z X z I w M T Y s N j h 9 J n F 1 b 3 Q 7 L C Z x d W 9 0 O 1 N l Y 3 R p b 2 4 x L 2 F s b F 9 3 a W R l I C g 0 K S 9 B d X R v U m V t b 3 Z l Z E N v b H V t b n M x L n t m Y X J t X 2 1 z Y W x l c 1 8 y M D E 3 L D Y 5 f S Z x d W 9 0 O y w m c X V v d D t T Z W N 0 a W 9 u M S 9 h b G x f d 2 l k Z S A o N C k v Q X V 0 b 1 J l b W 9 2 Z W R D b 2 x 1 b W 5 z M S 5 7 Z m F y b V 9 t c 2 F s Z X N f M j A x O C w 3 M H 0 m c X V v d D s s J n F 1 b 3 Q 7 U 2 V j d G l v b j E v Y W x s X 3 d p Z G U g K D Q p L 0 F 1 d G 9 S Z W 1 v d m V k Q 2 9 s d W 1 u c z E u e 2 Z h c m 1 f b X N h b G V z X z I w M T k s N z F 9 J n F 1 b 3 Q 7 L C Z x d W 9 0 O 1 N l Y 3 R p b 2 4 x L 2 F s b F 9 3 a W R l I C g 0 K S 9 B d X R v U m V t b 3 Z l Z E N v b H V t b n M x L n t m Y X J t X 2 1 z Y W x l c 1 8 y M D I w L D c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x s X 3 d p Z G U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3 d p Z G U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3 d p Z G U l M j A o N C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F T A T K s 2 q 0 G x I h + O 6 + w d s A A A A A A C A A A A A A A Q Z g A A A A E A A C A A A A D W 2 y 5 h M 7 0 8 z g H 1 s 2 N W P n f z u 4 A H p B t t u v e J 6 / A + q 8 0 f i g A A A A A O g A A A A A I A A C A A A A D i F p + b A O N g s l I o 5 Z 7 T E c 8 v z O q y g l T 5 I 6 f R r b f s + a O Z 2 F A A A A A A V U E j s y h V I + 7 1 C W 9 t X v G N n n c m Z N e n 9 f j 8 9 3 i r H Z f T z L X a W Z I L 9 e / i h K 0 t T 1 m E r b 0 g o s H m P v 4 F j f U r 3 6 E H n i 0 E W G 6 x Y T V l L f g W v 3 U i M R 2 H K E A A A A C N X D + E S t S A r C 7 1 u K A t S / 5 X t P M u i s k U y p G 1 I z y Z Z D + o 1 o G 8 M n n 3 u F t 6 e W B o M S X J z S Y y t M s I i p p D G f v D b U a S E f k 4 < / D a t a M a s h u p > 
</file>

<file path=customXml/itemProps1.xml><?xml version="1.0" encoding="utf-8"?>
<ds:datastoreItem xmlns:ds="http://schemas.openxmlformats.org/officeDocument/2006/customXml" ds:itemID="{43980269-48F4-4CE3-A6C1-D578FF4724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all_sparklines</vt:lpstr>
      <vt:lpstr>all_sparklines_estimates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cp:lastPrinted>2021-05-13T00:12:12Z</cp:lastPrinted>
  <dcterms:created xsi:type="dcterms:W3CDTF">2021-04-19T18:16:06Z</dcterms:created>
  <dcterms:modified xsi:type="dcterms:W3CDTF">2021-05-21T01:22:15Z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49bde54c3ff341b49bacf1a5c6393533</vt:lpwstr>
  </property>
</Properties>
</file>