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IFERROR(__xludf.DUMMYFUNCTION("importhtml(""https://www.nfl.com/stats/player-stats/category/rushing/2020/REG/all/rushingyards/desc"",""table"",1)"),"Player")</f>
        <v>Player</v>
      </c>
      <c r="B1" s="1" t="str">
        <f>IFERROR(__xludf.DUMMYFUNCTION("""COMPUTED_VALUE"""),"Rush Yds")</f>
        <v>Rush Yds</v>
      </c>
      <c r="C1" s="1" t="str">
        <f>IFERROR(__xludf.DUMMYFUNCTION("""COMPUTED_VALUE"""),"Att")</f>
        <v>Att</v>
      </c>
      <c r="D1" s="1" t="str">
        <f>IFERROR(__xludf.DUMMYFUNCTION("""COMPUTED_VALUE"""),"TD")</f>
        <v>TD</v>
      </c>
      <c r="E1" s="1" t="str">
        <f>IFERROR(__xludf.DUMMYFUNCTION("""COMPUTED_VALUE"""),"20+")</f>
        <v>20+</v>
      </c>
      <c r="F1" s="1" t="str">
        <f>IFERROR(__xludf.DUMMYFUNCTION("""COMPUTED_VALUE"""),"40+")</f>
        <v>40+</v>
      </c>
      <c r="G1" s="1" t="str">
        <f>IFERROR(__xludf.DUMMYFUNCTION("""COMPUTED_VALUE"""),"Lng")</f>
        <v>Lng</v>
      </c>
      <c r="H1" s="1" t="str">
        <f>IFERROR(__xludf.DUMMYFUNCTION("""COMPUTED_VALUE"""),"Rush 1st")</f>
        <v>Rush 1st</v>
      </c>
      <c r="I1" s="1" t="str">
        <f>IFERROR(__xludf.DUMMYFUNCTION("""COMPUTED_VALUE"""),"Rush 1st%")</f>
        <v>Rush 1st%</v>
      </c>
      <c r="J1" s="1" t="str">
        <f>IFERROR(__xludf.DUMMYFUNCTION("""COMPUTED_VALUE"""),"Rush FUM")</f>
        <v>Rush FUM</v>
      </c>
    </row>
    <row r="2">
      <c r="A2" s="1" t="str">
        <f>IFERROR(__xludf.DUMMYFUNCTION("""COMPUTED_VALUE"""),"Derrick Henry")</f>
        <v>Derrick Henry</v>
      </c>
      <c r="B2" s="1">
        <f>IFERROR(__xludf.DUMMYFUNCTION("""COMPUTED_VALUE"""),2027.0)</f>
        <v>2027</v>
      </c>
      <c r="C2" s="1">
        <f>IFERROR(__xludf.DUMMYFUNCTION("""COMPUTED_VALUE"""),378.0)</f>
        <v>378</v>
      </c>
      <c r="D2" s="1">
        <f>IFERROR(__xludf.DUMMYFUNCTION("""COMPUTED_VALUE"""),17.0)</f>
        <v>17</v>
      </c>
      <c r="E2" s="1">
        <f>IFERROR(__xludf.DUMMYFUNCTION("""COMPUTED_VALUE"""),16.0)</f>
        <v>16</v>
      </c>
      <c r="F2" s="1">
        <f>IFERROR(__xludf.DUMMYFUNCTION("""COMPUTED_VALUE"""),4.0)</f>
        <v>4</v>
      </c>
      <c r="G2" s="1">
        <f>IFERROR(__xludf.DUMMYFUNCTION("""COMPUTED_VALUE"""),94.0)</f>
        <v>94</v>
      </c>
      <c r="H2" s="1">
        <f>IFERROR(__xludf.DUMMYFUNCTION("""COMPUTED_VALUE"""),98.0)</f>
        <v>98</v>
      </c>
      <c r="I2" s="1">
        <f>IFERROR(__xludf.DUMMYFUNCTION("""COMPUTED_VALUE"""),3.857)</f>
        <v>3.857</v>
      </c>
      <c r="J2" s="1">
        <f>IFERROR(__xludf.DUMMYFUNCTION("""COMPUTED_VALUE"""),3.0)</f>
        <v>3</v>
      </c>
    </row>
    <row r="3">
      <c r="A3" s="1" t="str">
        <f>IFERROR(__xludf.DUMMYFUNCTION("""COMPUTED_VALUE"""),"Dalvin Cook")</f>
        <v>Dalvin Cook</v>
      </c>
      <c r="B3" s="1">
        <f>IFERROR(__xludf.DUMMYFUNCTION("""COMPUTED_VALUE"""),1557.0)</f>
        <v>1557</v>
      </c>
      <c r="C3" s="1">
        <f>IFERROR(__xludf.DUMMYFUNCTION("""COMPUTED_VALUE"""),312.0)</f>
        <v>312</v>
      </c>
      <c r="D3" s="1">
        <f>IFERROR(__xludf.DUMMYFUNCTION("""COMPUTED_VALUE"""),16.0)</f>
        <v>16</v>
      </c>
      <c r="E3" s="1">
        <f>IFERROR(__xludf.DUMMYFUNCTION("""COMPUTED_VALUE"""),6.0)</f>
        <v>6</v>
      </c>
      <c r="F3" s="1">
        <f>IFERROR(__xludf.DUMMYFUNCTION("""COMPUTED_VALUE"""),1.0)</f>
        <v>1</v>
      </c>
      <c r="G3" s="1">
        <f>IFERROR(__xludf.DUMMYFUNCTION("""COMPUTED_VALUE"""),70.0)</f>
        <v>70</v>
      </c>
      <c r="H3" s="1">
        <f>IFERROR(__xludf.DUMMYFUNCTION("""COMPUTED_VALUE"""),91.0)</f>
        <v>91</v>
      </c>
      <c r="I3" s="1">
        <f>IFERROR(__xludf.DUMMYFUNCTION("""COMPUTED_VALUE"""),3.429)</f>
        <v>3.429</v>
      </c>
      <c r="J3" s="1">
        <f>IFERROR(__xludf.DUMMYFUNCTION("""COMPUTED_VALUE"""),4.0)</f>
        <v>4</v>
      </c>
    </row>
    <row r="4">
      <c r="A4" s="1" t="str">
        <f>IFERROR(__xludf.DUMMYFUNCTION("""COMPUTED_VALUE"""),"Jonathan Taylor")</f>
        <v>Jonathan Taylor</v>
      </c>
      <c r="B4" s="1">
        <f>IFERROR(__xludf.DUMMYFUNCTION("""COMPUTED_VALUE"""),1169.0)</f>
        <v>1169</v>
      </c>
      <c r="C4" s="1">
        <f>IFERROR(__xludf.DUMMYFUNCTION("""COMPUTED_VALUE"""),232.0)</f>
        <v>232</v>
      </c>
      <c r="D4" s="1">
        <f>IFERROR(__xludf.DUMMYFUNCTION("""COMPUTED_VALUE"""),11.0)</f>
        <v>11</v>
      </c>
      <c r="E4" s="1">
        <f>IFERROR(__xludf.DUMMYFUNCTION("""COMPUTED_VALUE"""),7.0)</f>
        <v>7</v>
      </c>
      <c r="F4" s="1">
        <f>IFERROR(__xludf.DUMMYFUNCTION("""COMPUTED_VALUE"""),3.0)</f>
        <v>3</v>
      </c>
      <c r="G4" s="1">
        <f>IFERROR(__xludf.DUMMYFUNCTION("""COMPUTED_VALUE"""),62.0)</f>
        <v>62</v>
      </c>
      <c r="H4" s="1">
        <f>IFERROR(__xludf.DUMMYFUNCTION("""COMPUTED_VALUE"""),69.0)</f>
        <v>69</v>
      </c>
      <c r="I4" s="1">
        <f>IFERROR(__xludf.DUMMYFUNCTION("""COMPUTED_VALUE"""),3.362)</f>
        <v>3.362</v>
      </c>
      <c r="J4" s="1">
        <f>IFERROR(__xludf.DUMMYFUNCTION("""COMPUTED_VALUE"""),1.0)</f>
        <v>1</v>
      </c>
    </row>
    <row r="5">
      <c r="A5" s="1" t="str">
        <f>IFERROR(__xludf.DUMMYFUNCTION("""COMPUTED_VALUE"""),"Aaron Jones")</f>
        <v>Aaron Jones</v>
      </c>
      <c r="B5" s="1">
        <f>IFERROR(__xludf.DUMMYFUNCTION("""COMPUTED_VALUE"""),1104.0)</f>
        <v>1104</v>
      </c>
      <c r="C5" s="1">
        <f>IFERROR(__xludf.DUMMYFUNCTION("""COMPUTED_VALUE"""),201.0)</f>
        <v>201</v>
      </c>
      <c r="D5" s="1">
        <f>IFERROR(__xludf.DUMMYFUNCTION("""COMPUTED_VALUE"""),9.0)</f>
        <v>9</v>
      </c>
      <c r="E5" s="1">
        <f>IFERROR(__xludf.DUMMYFUNCTION("""COMPUTED_VALUE"""),6.0)</f>
        <v>6</v>
      </c>
      <c r="F5" s="1">
        <f>IFERROR(__xludf.DUMMYFUNCTION("""COMPUTED_VALUE"""),4.0)</f>
        <v>4</v>
      </c>
      <c r="G5" s="1">
        <f>IFERROR(__xludf.DUMMYFUNCTION("""COMPUTED_VALUE"""),77.0)</f>
        <v>77</v>
      </c>
      <c r="H5" s="1">
        <f>IFERROR(__xludf.DUMMYFUNCTION("""COMPUTED_VALUE"""),52.0)</f>
        <v>52</v>
      </c>
      <c r="I5" s="1">
        <f>IFERROR(__xludf.DUMMYFUNCTION("""COMPUTED_VALUE"""),3.865)</f>
        <v>3.865</v>
      </c>
      <c r="J5" s="1">
        <f>IFERROR(__xludf.DUMMYFUNCTION("""COMPUTED_VALUE"""),1.0)</f>
        <v>1</v>
      </c>
    </row>
    <row r="6">
      <c r="A6" s="1" t="str">
        <f>IFERROR(__xludf.DUMMYFUNCTION("""COMPUTED_VALUE"""),"James Robinson")</f>
        <v>James Robinson</v>
      </c>
      <c r="B6" s="1">
        <f>IFERROR(__xludf.DUMMYFUNCTION("""COMPUTED_VALUE"""),1070.0)</f>
        <v>1070</v>
      </c>
      <c r="C6" s="1">
        <f>IFERROR(__xludf.DUMMYFUNCTION("""COMPUTED_VALUE"""),240.0)</f>
        <v>240</v>
      </c>
      <c r="D6" s="1">
        <f>IFERROR(__xludf.DUMMYFUNCTION("""COMPUTED_VALUE"""),7.0)</f>
        <v>7</v>
      </c>
      <c r="E6" s="1">
        <f>IFERROR(__xludf.DUMMYFUNCTION("""COMPUTED_VALUE"""),5.0)</f>
        <v>5</v>
      </c>
      <c r="F6" s="1">
        <f>IFERROR(__xludf.DUMMYFUNCTION("""COMPUTED_VALUE"""),1.0)</f>
        <v>1</v>
      </c>
      <c r="G6" s="1">
        <f>IFERROR(__xludf.DUMMYFUNCTION("""COMPUTED_VALUE"""),47.0)</f>
        <v>47</v>
      </c>
      <c r="H6" s="1">
        <f>IFERROR(__xludf.DUMMYFUNCTION("""COMPUTED_VALUE"""),54.0)</f>
        <v>54</v>
      </c>
      <c r="I6" s="1">
        <f>IFERROR(__xludf.DUMMYFUNCTION("""COMPUTED_VALUE"""),4.444)</f>
        <v>4.444</v>
      </c>
      <c r="J6" s="1">
        <f>IFERROR(__xludf.DUMMYFUNCTION("""COMPUTED_VALUE"""),1.0)</f>
        <v>1</v>
      </c>
    </row>
    <row r="7">
      <c r="A7" s="1" t="str">
        <f>IFERROR(__xludf.DUMMYFUNCTION("""COMPUTED_VALUE"""),"David Montgomery")</f>
        <v>David Montgomery</v>
      </c>
      <c r="B7" s="1">
        <f>IFERROR(__xludf.DUMMYFUNCTION("""COMPUTED_VALUE"""),1070.0)</f>
        <v>1070</v>
      </c>
      <c r="C7" s="1">
        <f>IFERROR(__xludf.DUMMYFUNCTION("""COMPUTED_VALUE"""),247.0)</f>
        <v>247</v>
      </c>
      <c r="D7" s="1">
        <f>IFERROR(__xludf.DUMMYFUNCTION("""COMPUTED_VALUE"""),8.0)</f>
        <v>8</v>
      </c>
      <c r="E7" s="1">
        <f>IFERROR(__xludf.DUMMYFUNCTION("""COMPUTED_VALUE"""),5.0)</f>
        <v>5</v>
      </c>
      <c r="F7" s="1">
        <f>IFERROR(__xludf.DUMMYFUNCTION("""COMPUTED_VALUE"""),2.0)</f>
        <v>2</v>
      </c>
      <c r="G7" s="1">
        <f>IFERROR(__xludf.DUMMYFUNCTION("""COMPUTED_VALUE"""),80.0)</f>
        <v>80</v>
      </c>
      <c r="H7" s="1">
        <f>IFERROR(__xludf.DUMMYFUNCTION("""COMPUTED_VALUE"""),59.0)</f>
        <v>59</v>
      </c>
      <c r="I7" s="1">
        <f>IFERROR(__xludf.DUMMYFUNCTION("""COMPUTED_VALUE"""),4.186)</f>
        <v>4.186</v>
      </c>
      <c r="J7" s="1">
        <f>IFERROR(__xludf.DUMMYFUNCTION("""COMPUTED_VALUE"""),0.0)</f>
        <v>0</v>
      </c>
    </row>
    <row r="8">
      <c r="A8" s="1" t="str">
        <f>IFERROR(__xludf.DUMMYFUNCTION("""COMPUTED_VALUE"""),"Nick Chubb")</f>
        <v>Nick Chubb</v>
      </c>
      <c r="B8" s="1">
        <f>IFERROR(__xludf.DUMMYFUNCTION("""COMPUTED_VALUE"""),1067.0)</f>
        <v>1067</v>
      </c>
      <c r="C8" s="1">
        <f>IFERROR(__xludf.DUMMYFUNCTION("""COMPUTED_VALUE"""),190.0)</f>
        <v>190</v>
      </c>
      <c r="D8" s="1">
        <f>IFERROR(__xludf.DUMMYFUNCTION("""COMPUTED_VALUE"""),12.0)</f>
        <v>12</v>
      </c>
      <c r="E8" s="1">
        <f>IFERROR(__xludf.DUMMYFUNCTION("""COMPUTED_VALUE"""),12.0)</f>
        <v>12</v>
      </c>
      <c r="F8" s="1">
        <f>IFERROR(__xludf.DUMMYFUNCTION("""COMPUTED_VALUE"""),3.0)</f>
        <v>3</v>
      </c>
      <c r="G8" s="1">
        <f>IFERROR(__xludf.DUMMYFUNCTION("""COMPUTED_VALUE"""),59.0)</f>
        <v>59</v>
      </c>
      <c r="H8" s="1">
        <f>IFERROR(__xludf.DUMMYFUNCTION("""COMPUTED_VALUE"""),55.0)</f>
        <v>55</v>
      </c>
      <c r="I8" s="1">
        <f>IFERROR(__xludf.DUMMYFUNCTION("""COMPUTED_VALUE"""),3.455)</f>
        <v>3.455</v>
      </c>
      <c r="J8" s="1">
        <f>IFERROR(__xludf.DUMMYFUNCTION("""COMPUTED_VALUE"""),1.0)</f>
        <v>1</v>
      </c>
    </row>
    <row r="9">
      <c r="A9" s="1" t="str">
        <f>IFERROR(__xludf.DUMMYFUNCTION("""COMPUTED_VALUE"""),"Josh Jacobs")</f>
        <v>Josh Jacobs</v>
      </c>
      <c r="B9" s="1">
        <f>IFERROR(__xludf.DUMMYFUNCTION("""COMPUTED_VALUE"""),1065.0)</f>
        <v>1065</v>
      </c>
      <c r="C9" s="1">
        <f>IFERROR(__xludf.DUMMYFUNCTION("""COMPUTED_VALUE"""),273.0)</f>
        <v>273</v>
      </c>
      <c r="D9" s="1">
        <f>IFERROR(__xludf.DUMMYFUNCTION("""COMPUTED_VALUE"""),12.0)</f>
        <v>12</v>
      </c>
      <c r="E9" s="1">
        <f>IFERROR(__xludf.DUMMYFUNCTION("""COMPUTED_VALUE"""),3.0)</f>
        <v>3</v>
      </c>
      <c r="F9" s="1">
        <f>IFERROR(__xludf.DUMMYFUNCTION("""COMPUTED_VALUE"""),0.0)</f>
        <v>0</v>
      </c>
      <c r="G9" s="1">
        <f>IFERROR(__xludf.DUMMYFUNCTION("""COMPUTED_VALUE"""),28.0)</f>
        <v>28</v>
      </c>
      <c r="H9" s="1">
        <f>IFERROR(__xludf.DUMMYFUNCTION("""COMPUTED_VALUE"""),61.0)</f>
        <v>61</v>
      </c>
      <c r="I9" s="1">
        <f>IFERROR(__xludf.DUMMYFUNCTION("""COMPUTED_VALUE"""),4.475)</f>
        <v>4.475</v>
      </c>
      <c r="J9" s="1">
        <f>IFERROR(__xludf.DUMMYFUNCTION("""COMPUTED_VALUE"""),2.0)</f>
        <v>2</v>
      </c>
    </row>
    <row r="10">
      <c r="A10" s="1" t="str">
        <f>IFERROR(__xludf.DUMMYFUNCTION("""COMPUTED_VALUE"""),"Lamar Jackson")</f>
        <v>Lamar Jackson</v>
      </c>
      <c r="B10" s="1">
        <f>IFERROR(__xludf.DUMMYFUNCTION("""COMPUTED_VALUE"""),1005.0)</f>
        <v>1005</v>
      </c>
      <c r="C10" s="1">
        <f>IFERROR(__xludf.DUMMYFUNCTION("""COMPUTED_VALUE"""),159.0)</f>
        <v>159</v>
      </c>
      <c r="D10" s="1">
        <f>IFERROR(__xludf.DUMMYFUNCTION("""COMPUTED_VALUE"""),7.0)</f>
        <v>7</v>
      </c>
      <c r="E10" s="1">
        <f>IFERROR(__xludf.DUMMYFUNCTION("""COMPUTED_VALUE"""),10.0)</f>
        <v>10</v>
      </c>
      <c r="F10" s="1">
        <f>IFERROR(__xludf.DUMMYFUNCTION("""COMPUTED_VALUE"""),2.0)</f>
        <v>2</v>
      </c>
      <c r="G10" s="1">
        <f>IFERROR(__xludf.DUMMYFUNCTION("""COMPUTED_VALUE"""),50.0)</f>
        <v>50</v>
      </c>
      <c r="H10" s="1">
        <f>IFERROR(__xludf.DUMMYFUNCTION("""COMPUTED_VALUE"""),56.0)</f>
        <v>56</v>
      </c>
      <c r="I10" s="1">
        <f>IFERROR(__xludf.DUMMYFUNCTION("""COMPUTED_VALUE"""),2.839)</f>
        <v>2.839</v>
      </c>
      <c r="J10" s="1">
        <f>IFERROR(__xludf.DUMMYFUNCTION("""COMPUTED_VALUE"""),5.0)</f>
        <v>5</v>
      </c>
    </row>
    <row r="11">
      <c r="A11" s="1" t="str">
        <f>IFERROR(__xludf.DUMMYFUNCTION("""COMPUTED_VALUE"""),"Melvin Gordon")</f>
        <v>Melvin Gordon</v>
      </c>
      <c r="B11" s="1">
        <f>IFERROR(__xludf.DUMMYFUNCTION("""COMPUTED_VALUE"""),986.0)</f>
        <v>986</v>
      </c>
      <c r="C11" s="1">
        <f>IFERROR(__xludf.DUMMYFUNCTION("""COMPUTED_VALUE"""),215.0)</f>
        <v>215</v>
      </c>
      <c r="D11" s="1">
        <f>IFERROR(__xludf.DUMMYFUNCTION("""COMPUTED_VALUE"""),9.0)</f>
        <v>9</v>
      </c>
      <c r="E11" s="1">
        <f>IFERROR(__xludf.DUMMYFUNCTION("""COMPUTED_VALUE"""),5.0)</f>
        <v>5</v>
      </c>
      <c r="F11" s="1">
        <f>IFERROR(__xludf.DUMMYFUNCTION("""COMPUTED_VALUE"""),2.0)</f>
        <v>2</v>
      </c>
      <c r="G11" s="1">
        <f>IFERROR(__xludf.DUMMYFUNCTION("""COMPUTED_VALUE"""),65.0)</f>
        <v>65</v>
      </c>
      <c r="H11" s="1">
        <f>IFERROR(__xludf.DUMMYFUNCTION("""COMPUTED_VALUE"""),46.0)</f>
        <v>46</v>
      </c>
      <c r="I11" s="1">
        <f>IFERROR(__xludf.DUMMYFUNCTION("""COMPUTED_VALUE"""),4.674)</f>
        <v>4.674</v>
      </c>
      <c r="J11" s="1">
        <f>IFERROR(__xludf.DUMMYFUNCTION("""COMPUTED_VALUE"""),2.0)</f>
        <v>2</v>
      </c>
    </row>
    <row r="12">
      <c r="A12" s="1" t="str">
        <f>IFERROR(__xludf.DUMMYFUNCTION("""COMPUTED_VALUE"""),"Ezekiel Elliott")</f>
        <v>Ezekiel Elliott</v>
      </c>
      <c r="B12" s="1">
        <f>IFERROR(__xludf.DUMMYFUNCTION("""COMPUTED_VALUE"""),979.0)</f>
        <v>979</v>
      </c>
      <c r="C12" s="1">
        <f>IFERROR(__xludf.DUMMYFUNCTION("""COMPUTED_VALUE"""),244.0)</f>
        <v>244</v>
      </c>
      <c r="D12" s="1">
        <f>IFERROR(__xludf.DUMMYFUNCTION("""COMPUTED_VALUE"""),6.0)</f>
        <v>6</v>
      </c>
      <c r="E12" s="1">
        <f>IFERROR(__xludf.DUMMYFUNCTION("""COMPUTED_VALUE"""),3.0)</f>
        <v>3</v>
      </c>
      <c r="F12" s="1">
        <f>IFERROR(__xludf.DUMMYFUNCTION("""COMPUTED_VALUE"""),0.0)</f>
        <v>0</v>
      </c>
      <c r="G12" s="1">
        <f>IFERROR(__xludf.DUMMYFUNCTION("""COMPUTED_VALUE"""),31.0)</f>
        <v>31</v>
      </c>
      <c r="H12" s="1">
        <f>IFERROR(__xludf.DUMMYFUNCTION("""COMPUTED_VALUE"""),62.0)</f>
        <v>62</v>
      </c>
      <c r="I12" s="1">
        <f>IFERROR(__xludf.DUMMYFUNCTION("""COMPUTED_VALUE"""),3.935)</f>
        <v>3.935</v>
      </c>
      <c r="J12" s="1">
        <f>IFERROR(__xludf.DUMMYFUNCTION("""COMPUTED_VALUE"""),5.0)</f>
        <v>5</v>
      </c>
    </row>
    <row r="13">
      <c r="A13" s="1" t="str">
        <f>IFERROR(__xludf.DUMMYFUNCTION("""COMPUTED_VALUE"""),"Ronald Jones")</f>
        <v>Ronald Jones</v>
      </c>
      <c r="B13" s="1">
        <f>IFERROR(__xludf.DUMMYFUNCTION("""COMPUTED_VALUE"""),978.0)</f>
        <v>978</v>
      </c>
      <c r="C13" s="1">
        <f>IFERROR(__xludf.DUMMYFUNCTION("""COMPUTED_VALUE"""),192.0)</f>
        <v>192</v>
      </c>
      <c r="D13" s="1">
        <f>IFERROR(__xludf.DUMMYFUNCTION("""COMPUTED_VALUE"""),7.0)</f>
        <v>7</v>
      </c>
      <c r="E13" s="1">
        <f>IFERROR(__xludf.DUMMYFUNCTION("""COMPUTED_VALUE"""),6.0)</f>
        <v>6</v>
      </c>
      <c r="F13" s="1">
        <f>IFERROR(__xludf.DUMMYFUNCTION("""COMPUTED_VALUE"""),1.0)</f>
        <v>1</v>
      </c>
      <c r="G13" s="1">
        <f>IFERROR(__xludf.DUMMYFUNCTION("""COMPUTED_VALUE"""),98.0)</f>
        <v>98</v>
      </c>
      <c r="H13" s="1">
        <f>IFERROR(__xludf.DUMMYFUNCTION("""COMPUTED_VALUE"""),48.0)</f>
        <v>48</v>
      </c>
      <c r="I13" s="1">
        <f>IFERROR(__xludf.DUMMYFUNCTION("""COMPUTED_VALUE"""),4.0)</f>
        <v>4</v>
      </c>
      <c r="J13" s="1">
        <f>IFERROR(__xludf.DUMMYFUNCTION("""COMPUTED_VALUE"""),0.0)</f>
        <v>0</v>
      </c>
    </row>
    <row r="14">
      <c r="A14" s="1" t="str">
        <f>IFERROR(__xludf.DUMMYFUNCTION("""COMPUTED_VALUE"""),"Kenyan Drake")</f>
        <v>Kenyan Drake</v>
      </c>
      <c r="B14" s="1">
        <f>IFERROR(__xludf.DUMMYFUNCTION("""COMPUTED_VALUE"""),955.0)</f>
        <v>955</v>
      </c>
      <c r="C14" s="1">
        <f>IFERROR(__xludf.DUMMYFUNCTION("""COMPUTED_VALUE"""),239.0)</f>
        <v>239</v>
      </c>
      <c r="D14" s="1">
        <f>IFERROR(__xludf.DUMMYFUNCTION("""COMPUTED_VALUE"""),10.0)</f>
        <v>10</v>
      </c>
      <c r="E14" s="1">
        <f>IFERROR(__xludf.DUMMYFUNCTION("""COMPUTED_VALUE"""),6.0)</f>
        <v>6</v>
      </c>
      <c r="F14" s="1">
        <f>IFERROR(__xludf.DUMMYFUNCTION("""COMPUTED_VALUE"""),1.0)</f>
        <v>1</v>
      </c>
      <c r="G14" s="1">
        <f>IFERROR(__xludf.DUMMYFUNCTION("""COMPUTED_VALUE"""),69.0)</f>
        <v>69</v>
      </c>
      <c r="H14" s="1">
        <f>IFERROR(__xludf.DUMMYFUNCTION("""COMPUTED_VALUE"""),59.0)</f>
        <v>59</v>
      </c>
      <c r="I14" s="1">
        <f>IFERROR(__xludf.DUMMYFUNCTION("""COMPUTED_VALUE"""),4.051)</f>
        <v>4.051</v>
      </c>
      <c r="J14" s="1">
        <f>IFERROR(__xludf.DUMMYFUNCTION("""COMPUTED_VALUE"""),3.0)</f>
        <v>3</v>
      </c>
    </row>
    <row r="15">
      <c r="A15" s="1" t="str">
        <f>IFERROR(__xludf.DUMMYFUNCTION("""COMPUTED_VALUE"""),"Alvin Kamara")</f>
        <v>Alvin Kamara</v>
      </c>
      <c r="B15" s="1">
        <f>IFERROR(__xludf.DUMMYFUNCTION("""COMPUTED_VALUE"""),932.0)</f>
        <v>932</v>
      </c>
      <c r="C15" s="1">
        <f>IFERROR(__xludf.DUMMYFUNCTION("""COMPUTED_VALUE"""),187.0)</f>
        <v>187</v>
      </c>
      <c r="D15" s="1">
        <f>IFERROR(__xludf.DUMMYFUNCTION("""COMPUTED_VALUE"""),16.0)</f>
        <v>16</v>
      </c>
      <c r="E15" s="1">
        <f>IFERROR(__xludf.DUMMYFUNCTION("""COMPUTED_VALUE"""),7.0)</f>
        <v>7</v>
      </c>
      <c r="F15" s="1">
        <f>IFERROR(__xludf.DUMMYFUNCTION("""COMPUTED_VALUE"""),2.0)</f>
        <v>2</v>
      </c>
      <c r="G15" s="1">
        <f>IFERROR(__xludf.DUMMYFUNCTION("""COMPUTED_VALUE"""),49.0)</f>
        <v>49</v>
      </c>
      <c r="H15" s="1">
        <f>IFERROR(__xludf.DUMMYFUNCTION("""COMPUTED_VALUE"""),58.0)</f>
        <v>58</v>
      </c>
      <c r="I15" s="1">
        <f>IFERROR(__xludf.DUMMYFUNCTION("""COMPUTED_VALUE"""),3.224)</f>
        <v>3.224</v>
      </c>
      <c r="J15" s="1">
        <f>IFERROR(__xludf.DUMMYFUNCTION("""COMPUTED_VALUE"""),1.0)</f>
        <v>1</v>
      </c>
    </row>
    <row r="16">
      <c r="A16" s="1" t="str">
        <f>IFERROR(__xludf.DUMMYFUNCTION("""COMPUTED_VALUE"""),"Miles Sanders")</f>
        <v>Miles Sanders</v>
      </c>
      <c r="B16" s="1">
        <f>IFERROR(__xludf.DUMMYFUNCTION("""COMPUTED_VALUE"""),867.0)</f>
        <v>867</v>
      </c>
      <c r="C16" s="1">
        <f>IFERROR(__xludf.DUMMYFUNCTION("""COMPUTED_VALUE"""),164.0)</f>
        <v>164</v>
      </c>
      <c r="D16" s="1">
        <f>IFERROR(__xludf.DUMMYFUNCTION("""COMPUTED_VALUE"""),6.0)</f>
        <v>6</v>
      </c>
      <c r="E16" s="1">
        <f>IFERROR(__xludf.DUMMYFUNCTION("""COMPUTED_VALUE"""),4.0)</f>
        <v>4</v>
      </c>
      <c r="F16" s="1">
        <f>IFERROR(__xludf.DUMMYFUNCTION("""COMPUTED_VALUE"""),3.0)</f>
        <v>3</v>
      </c>
      <c r="G16" s="1">
        <f>IFERROR(__xludf.DUMMYFUNCTION("""COMPUTED_VALUE"""),82.0)</f>
        <v>82</v>
      </c>
      <c r="H16" s="1">
        <f>IFERROR(__xludf.DUMMYFUNCTION("""COMPUTED_VALUE"""),39.0)</f>
        <v>39</v>
      </c>
      <c r="I16" s="1">
        <f>IFERROR(__xludf.DUMMYFUNCTION("""COMPUTED_VALUE"""),4.205)</f>
        <v>4.205</v>
      </c>
      <c r="J16" s="1">
        <f>IFERROR(__xludf.DUMMYFUNCTION("""COMPUTED_VALUE"""),4.0)</f>
        <v>4</v>
      </c>
    </row>
    <row r="17">
      <c r="A17" s="1" t="str">
        <f>IFERROR(__xludf.DUMMYFUNCTION("""COMPUTED_VALUE"""),"Kareem Hunt")</f>
        <v>Kareem Hunt</v>
      </c>
      <c r="B17" s="1">
        <f>IFERROR(__xludf.DUMMYFUNCTION("""COMPUTED_VALUE"""),841.0)</f>
        <v>841</v>
      </c>
      <c r="C17" s="1">
        <f>IFERROR(__xludf.DUMMYFUNCTION("""COMPUTED_VALUE"""),198.0)</f>
        <v>198</v>
      </c>
      <c r="D17" s="1">
        <f>IFERROR(__xludf.DUMMYFUNCTION("""COMPUTED_VALUE"""),6.0)</f>
        <v>6</v>
      </c>
      <c r="E17" s="1">
        <f>IFERROR(__xludf.DUMMYFUNCTION("""COMPUTED_VALUE"""),3.0)</f>
        <v>3</v>
      </c>
      <c r="F17" s="1">
        <f>IFERROR(__xludf.DUMMYFUNCTION("""COMPUTED_VALUE"""),0.0)</f>
        <v>0</v>
      </c>
      <c r="G17" s="1">
        <f>IFERROR(__xludf.DUMMYFUNCTION("""COMPUTED_VALUE"""),33.0)</f>
        <v>33</v>
      </c>
      <c r="H17" s="1">
        <f>IFERROR(__xludf.DUMMYFUNCTION("""COMPUTED_VALUE"""),44.0)</f>
        <v>44</v>
      </c>
      <c r="I17" s="1">
        <f>IFERROR(__xludf.DUMMYFUNCTION("""COMPUTED_VALUE"""),4.5)</f>
        <v>4.5</v>
      </c>
      <c r="J17" s="1">
        <f>IFERROR(__xludf.DUMMYFUNCTION("""COMPUTED_VALUE"""),1.0)</f>
        <v>1</v>
      </c>
    </row>
    <row r="18">
      <c r="A18" s="1" t="str">
        <f>IFERROR(__xludf.DUMMYFUNCTION("""COMPUTED_VALUE"""),"Kyler Murray")</f>
        <v>Kyler Murray</v>
      </c>
      <c r="B18" s="1">
        <f>IFERROR(__xludf.DUMMYFUNCTION("""COMPUTED_VALUE"""),819.0)</f>
        <v>819</v>
      </c>
      <c r="C18" s="1">
        <f>IFERROR(__xludf.DUMMYFUNCTION("""COMPUTED_VALUE"""),133.0)</f>
        <v>133</v>
      </c>
      <c r="D18" s="1">
        <f>IFERROR(__xludf.DUMMYFUNCTION("""COMPUTED_VALUE"""),11.0)</f>
        <v>11</v>
      </c>
      <c r="E18" s="1">
        <f>IFERROR(__xludf.DUMMYFUNCTION("""COMPUTED_VALUE"""),7.0)</f>
        <v>7</v>
      </c>
      <c r="F18" s="1">
        <f>IFERROR(__xludf.DUMMYFUNCTION("""COMPUTED_VALUE"""),1.0)</f>
        <v>1</v>
      </c>
      <c r="G18" s="1">
        <f>IFERROR(__xludf.DUMMYFUNCTION("""COMPUTED_VALUE"""),48.0)</f>
        <v>48</v>
      </c>
      <c r="H18" s="1">
        <f>IFERROR(__xludf.DUMMYFUNCTION("""COMPUTED_VALUE"""),52.0)</f>
        <v>52</v>
      </c>
      <c r="I18" s="1">
        <f>IFERROR(__xludf.DUMMYFUNCTION("""COMPUTED_VALUE"""),2.558)</f>
        <v>2.558</v>
      </c>
      <c r="J18" s="1">
        <f>IFERROR(__xludf.DUMMYFUNCTION("""COMPUTED_VALUE"""),5.0)</f>
        <v>5</v>
      </c>
    </row>
    <row r="19">
      <c r="A19" s="1" t="str">
        <f>IFERROR(__xludf.DUMMYFUNCTION("""COMPUTED_VALUE"""),"J.K. Dobbins")</f>
        <v>J.K. Dobbins</v>
      </c>
      <c r="B19" s="1">
        <f>IFERROR(__xludf.DUMMYFUNCTION("""COMPUTED_VALUE"""),805.0)</f>
        <v>805</v>
      </c>
      <c r="C19" s="1">
        <f>IFERROR(__xludf.DUMMYFUNCTION("""COMPUTED_VALUE"""),134.0)</f>
        <v>134</v>
      </c>
      <c r="D19" s="1">
        <f>IFERROR(__xludf.DUMMYFUNCTION("""COMPUTED_VALUE"""),9.0)</f>
        <v>9</v>
      </c>
      <c r="E19" s="1">
        <f>IFERROR(__xludf.DUMMYFUNCTION("""COMPUTED_VALUE"""),8.0)</f>
        <v>8</v>
      </c>
      <c r="F19" s="1">
        <f>IFERROR(__xludf.DUMMYFUNCTION("""COMPUTED_VALUE"""),2.0)</f>
        <v>2</v>
      </c>
      <c r="G19" s="1">
        <f>IFERROR(__xludf.DUMMYFUNCTION("""COMPUTED_VALUE"""),72.0)</f>
        <v>72</v>
      </c>
      <c r="H19" s="1">
        <f>IFERROR(__xludf.DUMMYFUNCTION("""COMPUTED_VALUE"""),38.0)</f>
        <v>38</v>
      </c>
      <c r="I19" s="1">
        <f>IFERROR(__xludf.DUMMYFUNCTION("""COMPUTED_VALUE"""),3.526)</f>
        <v>3.526</v>
      </c>
      <c r="J19" s="1">
        <f>IFERROR(__xludf.DUMMYFUNCTION("""COMPUTED_VALUE"""),2.0)</f>
        <v>2</v>
      </c>
    </row>
    <row r="20">
      <c r="A20" s="1" t="str">
        <f>IFERROR(__xludf.DUMMYFUNCTION("""COMPUTED_VALUE"""),"Clyde Edwards-Helaire")</f>
        <v>Clyde Edwards-Helaire</v>
      </c>
      <c r="B20" s="1">
        <f>IFERROR(__xludf.DUMMYFUNCTION("""COMPUTED_VALUE"""),803.0)</f>
        <v>803</v>
      </c>
      <c r="C20" s="1">
        <f>IFERROR(__xludf.DUMMYFUNCTION("""COMPUTED_VALUE"""),181.0)</f>
        <v>181</v>
      </c>
      <c r="D20" s="1">
        <f>IFERROR(__xludf.DUMMYFUNCTION("""COMPUTED_VALUE"""),4.0)</f>
        <v>4</v>
      </c>
      <c r="E20" s="1">
        <f>IFERROR(__xludf.DUMMYFUNCTION("""COMPUTED_VALUE"""),3.0)</f>
        <v>3</v>
      </c>
      <c r="F20" s="1">
        <f>IFERROR(__xludf.DUMMYFUNCTION("""COMPUTED_VALUE"""),0.0)</f>
        <v>0</v>
      </c>
      <c r="G20" s="1">
        <f>IFERROR(__xludf.DUMMYFUNCTION("""COMPUTED_VALUE"""),31.0)</f>
        <v>31</v>
      </c>
      <c r="H20" s="1">
        <f>IFERROR(__xludf.DUMMYFUNCTION("""COMPUTED_VALUE"""),39.0)</f>
        <v>39</v>
      </c>
      <c r="I20" s="1">
        <f>IFERROR(__xludf.DUMMYFUNCTION("""COMPUTED_VALUE"""),4.641)</f>
        <v>4.641</v>
      </c>
      <c r="J20" s="1">
        <f>IFERROR(__xludf.DUMMYFUNCTION("""COMPUTED_VALUE"""),0.0)</f>
        <v>0</v>
      </c>
    </row>
    <row r="21">
      <c r="A21" s="1" t="str">
        <f>IFERROR(__xludf.DUMMYFUNCTION("""COMPUTED_VALUE"""),"Antonio Gibson")</f>
        <v>Antonio Gibson</v>
      </c>
      <c r="B21" s="1">
        <f>IFERROR(__xludf.DUMMYFUNCTION("""COMPUTED_VALUE"""),795.0)</f>
        <v>795</v>
      </c>
      <c r="C21" s="1">
        <f>IFERROR(__xludf.DUMMYFUNCTION("""COMPUTED_VALUE"""),170.0)</f>
        <v>170</v>
      </c>
      <c r="D21" s="1">
        <f>IFERROR(__xludf.DUMMYFUNCTION("""COMPUTED_VALUE"""),11.0)</f>
        <v>11</v>
      </c>
      <c r="E21" s="1">
        <f>IFERROR(__xludf.DUMMYFUNCTION("""COMPUTED_VALUE"""),5.0)</f>
        <v>5</v>
      </c>
      <c r="F21" s="1">
        <f>IFERROR(__xludf.DUMMYFUNCTION("""COMPUTED_VALUE"""),1.0)</f>
        <v>1</v>
      </c>
      <c r="G21" s="1">
        <f>IFERROR(__xludf.DUMMYFUNCTION("""COMPUTED_VALUE"""),40.0)</f>
        <v>40</v>
      </c>
      <c r="H21" s="1">
        <f>IFERROR(__xludf.DUMMYFUNCTION("""COMPUTED_VALUE"""),40.0)</f>
        <v>40</v>
      </c>
      <c r="I21" s="1">
        <f>IFERROR(__xludf.DUMMYFUNCTION("""COMPUTED_VALUE"""),4.25)</f>
        <v>4.25</v>
      </c>
      <c r="J21" s="1">
        <f>IFERROR(__xludf.DUMMYFUNCTION("""COMPUTED_VALUE"""),0.0)</f>
        <v>0</v>
      </c>
    </row>
    <row r="22">
      <c r="A22" s="1" t="str">
        <f>IFERROR(__xludf.DUMMYFUNCTION("""COMPUTED_VALUE"""),"Gus Edwards")</f>
        <v>Gus Edwards</v>
      </c>
      <c r="B22" s="1">
        <f>IFERROR(__xludf.DUMMYFUNCTION("""COMPUTED_VALUE"""),723.0)</f>
        <v>723</v>
      </c>
      <c r="C22" s="1">
        <f>IFERROR(__xludf.DUMMYFUNCTION("""COMPUTED_VALUE"""),144.0)</f>
        <v>144</v>
      </c>
      <c r="D22" s="1">
        <f>IFERROR(__xludf.DUMMYFUNCTION("""COMPUTED_VALUE"""),6.0)</f>
        <v>6</v>
      </c>
      <c r="E22" s="1">
        <f>IFERROR(__xludf.DUMMYFUNCTION("""COMPUTED_VALUE"""),8.0)</f>
        <v>8</v>
      </c>
      <c r="F22" s="1">
        <f>IFERROR(__xludf.DUMMYFUNCTION("""COMPUTED_VALUE"""),0.0)</f>
        <v>0</v>
      </c>
      <c r="G22" s="1">
        <f>IFERROR(__xludf.DUMMYFUNCTION("""COMPUTED_VALUE"""),36.0)</f>
        <v>36</v>
      </c>
      <c r="H22" s="1">
        <f>IFERROR(__xludf.DUMMYFUNCTION("""COMPUTED_VALUE"""),45.0)</f>
        <v>45</v>
      </c>
      <c r="I22" s="1">
        <f>IFERROR(__xludf.DUMMYFUNCTION("""COMPUTED_VALUE"""),3.2)</f>
        <v>3.2</v>
      </c>
      <c r="J22" s="1">
        <f>IFERROR(__xludf.DUMMYFUNCTION("""COMPUTED_VALUE"""),1.0)</f>
        <v>1</v>
      </c>
    </row>
    <row r="23">
      <c r="A23" s="1" t="str">
        <f>IFERROR(__xludf.DUMMYFUNCTION("""COMPUTED_VALUE"""),"James Conner")</f>
        <v>James Conner</v>
      </c>
      <c r="B23" s="1">
        <f>IFERROR(__xludf.DUMMYFUNCTION("""COMPUTED_VALUE"""),721.0)</f>
        <v>721</v>
      </c>
      <c r="C23" s="1">
        <f>IFERROR(__xludf.DUMMYFUNCTION("""COMPUTED_VALUE"""),169.0)</f>
        <v>169</v>
      </c>
      <c r="D23" s="1">
        <f>IFERROR(__xludf.DUMMYFUNCTION("""COMPUTED_VALUE"""),6.0)</f>
        <v>6</v>
      </c>
      <c r="E23" s="1">
        <f>IFERROR(__xludf.DUMMYFUNCTION("""COMPUTED_VALUE"""),5.0)</f>
        <v>5</v>
      </c>
      <c r="F23" s="1">
        <f>IFERROR(__xludf.DUMMYFUNCTION("""COMPUTED_VALUE"""),1.0)</f>
        <v>1</v>
      </c>
      <c r="G23" s="1">
        <f>IFERROR(__xludf.DUMMYFUNCTION("""COMPUTED_VALUE"""),59.0)</f>
        <v>59</v>
      </c>
      <c r="H23" s="1">
        <f>IFERROR(__xludf.DUMMYFUNCTION("""COMPUTED_VALUE"""),42.0)</f>
        <v>42</v>
      </c>
      <c r="I23" s="1">
        <f>IFERROR(__xludf.DUMMYFUNCTION("""COMPUTED_VALUE"""),4.024)</f>
        <v>4.024</v>
      </c>
      <c r="J23" s="1">
        <f>IFERROR(__xludf.DUMMYFUNCTION("""COMPUTED_VALUE"""),2.0)</f>
        <v>2</v>
      </c>
    </row>
    <row r="24">
      <c r="A24" s="1" t="str">
        <f>IFERROR(__xludf.DUMMYFUNCTION("""COMPUTED_VALUE"""),"David Johnson")</f>
        <v>David Johnson</v>
      </c>
      <c r="B24" s="1">
        <f>IFERROR(__xludf.DUMMYFUNCTION("""COMPUTED_VALUE"""),691.0)</f>
        <v>691</v>
      </c>
      <c r="C24" s="1">
        <f>IFERROR(__xludf.DUMMYFUNCTION("""COMPUTED_VALUE"""),147.0)</f>
        <v>147</v>
      </c>
      <c r="D24" s="1">
        <f>IFERROR(__xludf.DUMMYFUNCTION("""COMPUTED_VALUE"""),6.0)</f>
        <v>6</v>
      </c>
      <c r="E24" s="1">
        <f>IFERROR(__xludf.DUMMYFUNCTION("""COMPUTED_VALUE"""),4.0)</f>
        <v>4</v>
      </c>
      <c r="F24" s="1">
        <f>IFERROR(__xludf.DUMMYFUNCTION("""COMPUTED_VALUE"""),1.0)</f>
        <v>1</v>
      </c>
      <c r="G24" s="1">
        <f>IFERROR(__xludf.DUMMYFUNCTION("""COMPUTED_VALUE"""),48.0)</f>
        <v>48</v>
      </c>
      <c r="H24" s="1">
        <f>IFERROR(__xludf.DUMMYFUNCTION("""COMPUTED_VALUE"""),38.0)</f>
        <v>38</v>
      </c>
      <c r="I24" s="1">
        <f>IFERROR(__xludf.DUMMYFUNCTION("""COMPUTED_VALUE"""),3.868)</f>
        <v>3.868</v>
      </c>
      <c r="J24" s="1">
        <f>IFERROR(__xludf.DUMMYFUNCTION("""COMPUTED_VALUE"""),0.0)</f>
        <v>0</v>
      </c>
    </row>
    <row r="25">
      <c r="A25" s="1" t="str">
        <f>IFERROR(__xludf.DUMMYFUNCTION("""COMPUTED_VALUE"""),"Damien Harris")</f>
        <v>Damien Harris</v>
      </c>
      <c r="B25" s="1">
        <f>IFERROR(__xludf.DUMMYFUNCTION("""COMPUTED_VALUE"""),691.0)</f>
        <v>691</v>
      </c>
      <c r="C25" s="1">
        <f>IFERROR(__xludf.DUMMYFUNCTION("""COMPUTED_VALUE"""),137.0)</f>
        <v>137</v>
      </c>
      <c r="D25" s="1">
        <f>IFERROR(__xludf.DUMMYFUNCTION("""COMPUTED_VALUE"""),2.0)</f>
        <v>2</v>
      </c>
      <c r="E25" s="1">
        <f>IFERROR(__xludf.DUMMYFUNCTION("""COMPUTED_VALUE"""),4.0)</f>
        <v>4</v>
      </c>
      <c r="F25" s="1">
        <f>IFERROR(__xludf.DUMMYFUNCTION("""COMPUTED_VALUE"""),1.0)</f>
        <v>1</v>
      </c>
      <c r="G25" s="1">
        <f>IFERROR(__xludf.DUMMYFUNCTION("""COMPUTED_VALUE"""),41.0)</f>
        <v>41</v>
      </c>
      <c r="H25" s="1">
        <f>IFERROR(__xludf.DUMMYFUNCTION("""COMPUTED_VALUE"""),30.0)</f>
        <v>30</v>
      </c>
      <c r="I25" s="1">
        <f>IFERROR(__xludf.DUMMYFUNCTION("""COMPUTED_VALUE"""),4.567)</f>
        <v>4.567</v>
      </c>
      <c r="J25" s="1">
        <f>IFERROR(__xludf.DUMMYFUNCTION("""COMPUTED_VALUE"""),1.0)</f>
        <v>1</v>
      </c>
    </row>
    <row r="26">
      <c r="A26" s="1" t="str">
        <f>IFERROR(__xludf.DUMMYFUNCTION("""COMPUTED_VALUE"""),"Devin Singletary")</f>
        <v>Devin Singletary</v>
      </c>
      <c r="B26" s="1">
        <f>IFERROR(__xludf.DUMMYFUNCTION("""COMPUTED_VALUE"""),687.0)</f>
        <v>687</v>
      </c>
      <c r="C26" s="1">
        <f>IFERROR(__xludf.DUMMYFUNCTION("""COMPUTED_VALUE"""),156.0)</f>
        <v>156</v>
      </c>
      <c r="D26" s="1">
        <f>IFERROR(__xludf.DUMMYFUNCTION("""COMPUTED_VALUE"""),2.0)</f>
        <v>2</v>
      </c>
      <c r="E26" s="1">
        <f>IFERROR(__xludf.DUMMYFUNCTION("""COMPUTED_VALUE"""),3.0)</f>
        <v>3</v>
      </c>
      <c r="F26" s="1">
        <f>IFERROR(__xludf.DUMMYFUNCTION("""COMPUTED_VALUE"""),1.0)</f>
        <v>1</v>
      </c>
      <c r="G26" s="1">
        <f>IFERROR(__xludf.DUMMYFUNCTION("""COMPUTED_VALUE"""),51.0)</f>
        <v>51</v>
      </c>
      <c r="H26" s="1">
        <f>IFERROR(__xludf.DUMMYFUNCTION("""COMPUTED_VALUE"""),40.0)</f>
        <v>40</v>
      </c>
      <c r="I26" s="1">
        <f>IFERROR(__xludf.DUMMYFUNCTION("""COMPUTED_VALUE"""),3.9)</f>
        <v>3.9</v>
      </c>
      <c r="J26" s="1">
        <f>IFERROR(__xludf.DUMMYFUNCTION("""COMPUTED_VALUE"""),1.0)</f>
        <v>1</v>
      </c>
    </row>
  </sheetData>
  <drawing r:id="rId1"/>
</worksheet>
</file>