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P:\R&amp;E (Dec 2017)\Products\Sales &amp; Price Report\2017\2017-Q1\"/>
    </mc:Choice>
  </mc:AlternateContent>
  <bookViews>
    <workbookView xWindow="0" yWindow="0" windowWidth="23040" windowHeight="819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59" i="1" l="1"/>
  <c r="L59" i="1"/>
  <c r="H59" i="1"/>
  <c r="G59" i="1"/>
  <c r="L11" i="1" l="1"/>
  <c r="M11" i="1"/>
  <c r="M61" i="1"/>
  <c r="G61" i="1"/>
  <c r="H61" i="1"/>
  <c r="A61" i="1"/>
  <c r="L60" i="1"/>
  <c r="H60" i="1"/>
  <c r="A60" i="1"/>
  <c r="L58" i="1"/>
  <c r="M58" i="1"/>
  <c r="H58" i="1"/>
  <c r="G58" i="1"/>
  <c r="A58" i="1"/>
  <c r="L57" i="1"/>
  <c r="M57" i="1"/>
  <c r="G57" i="1"/>
  <c r="H57" i="1"/>
  <c r="A57" i="1"/>
  <c r="L56" i="1"/>
  <c r="M56" i="1"/>
  <c r="G56" i="1"/>
  <c r="H56" i="1"/>
  <c r="A56" i="1"/>
  <c r="L55" i="1"/>
  <c r="H55" i="1"/>
  <c r="A55" i="1"/>
  <c r="L54" i="1"/>
  <c r="M54" i="1"/>
  <c r="G54" i="1"/>
  <c r="A54" i="1"/>
  <c r="L53" i="1"/>
  <c r="M53" i="1"/>
  <c r="G53" i="1"/>
  <c r="H53" i="1"/>
  <c r="L52" i="1"/>
  <c r="M52" i="1"/>
  <c r="G52" i="1"/>
  <c r="H52" i="1"/>
  <c r="A52" i="1"/>
  <c r="L51" i="1"/>
  <c r="H51" i="1"/>
  <c r="A51" i="1"/>
  <c r="L50" i="1"/>
  <c r="M50" i="1"/>
  <c r="G50" i="1"/>
  <c r="A50" i="1"/>
  <c r="L49" i="1"/>
  <c r="M49" i="1"/>
  <c r="G49" i="1"/>
  <c r="H49" i="1"/>
  <c r="A49" i="1"/>
  <c r="M48" i="1"/>
  <c r="G48" i="1"/>
  <c r="H48" i="1"/>
  <c r="A48" i="1"/>
  <c r="L46" i="1"/>
  <c r="H46" i="1"/>
  <c r="A46" i="1"/>
  <c r="L45" i="1"/>
  <c r="M45" i="1"/>
  <c r="G45" i="1"/>
  <c r="A45" i="1"/>
  <c r="L44" i="1"/>
  <c r="M44" i="1"/>
  <c r="G44" i="1"/>
  <c r="H44" i="1"/>
  <c r="A44" i="1"/>
  <c r="M43" i="1"/>
  <c r="G43" i="1"/>
  <c r="H43" i="1"/>
  <c r="A43" i="1"/>
  <c r="L42" i="1"/>
  <c r="H42" i="1"/>
  <c r="A42" i="1"/>
  <c r="L41" i="1"/>
  <c r="M41" i="1"/>
  <c r="G41" i="1"/>
  <c r="A41" i="1"/>
  <c r="L40" i="1"/>
  <c r="M40" i="1"/>
  <c r="G40" i="1"/>
  <c r="H40" i="1"/>
  <c r="A40" i="1"/>
  <c r="M39" i="1"/>
  <c r="G39" i="1"/>
  <c r="H39" i="1"/>
  <c r="A39" i="1"/>
  <c r="L38" i="1"/>
  <c r="H38" i="1"/>
  <c r="A38" i="1"/>
  <c r="L37" i="1"/>
  <c r="M37" i="1"/>
  <c r="G37" i="1"/>
  <c r="A37" i="1"/>
  <c r="L36" i="1"/>
  <c r="M36" i="1"/>
  <c r="G36" i="1"/>
  <c r="H36" i="1"/>
  <c r="A36" i="1"/>
  <c r="M34" i="1"/>
  <c r="G34" i="1"/>
  <c r="H34" i="1"/>
  <c r="A34" i="1"/>
  <c r="L33" i="1"/>
  <c r="H33" i="1"/>
  <c r="A33" i="1"/>
  <c r="L32" i="1"/>
  <c r="M32" i="1"/>
  <c r="G32" i="1"/>
  <c r="A32" i="1"/>
  <c r="L31" i="1"/>
  <c r="M31" i="1"/>
  <c r="G31" i="1"/>
  <c r="H31" i="1"/>
  <c r="A31" i="1"/>
  <c r="M29" i="1"/>
  <c r="G29" i="1"/>
  <c r="H29" i="1"/>
  <c r="A29" i="1"/>
  <c r="L28" i="1"/>
  <c r="H28" i="1"/>
  <c r="A28" i="1"/>
  <c r="L27" i="1"/>
  <c r="M27" i="1"/>
  <c r="G27" i="1"/>
  <c r="A27" i="1"/>
  <c r="L26" i="1"/>
  <c r="M26" i="1"/>
  <c r="G26" i="1"/>
  <c r="H26" i="1"/>
  <c r="A26" i="1"/>
  <c r="M25" i="1"/>
  <c r="G25" i="1"/>
  <c r="H25" i="1"/>
  <c r="A25" i="1"/>
  <c r="L24" i="1"/>
  <c r="H24" i="1"/>
  <c r="A24" i="1"/>
  <c r="L22" i="1"/>
  <c r="M22" i="1"/>
  <c r="G22" i="1"/>
  <c r="A22" i="1"/>
  <c r="L21" i="1"/>
  <c r="M21" i="1"/>
  <c r="G21" i="1"/>
  <c r="H21" i="1"/>
  <c r="A21" i="1"/>
  <c r="M20" i="1"/>
  <c r="G20" i="1"/>
  <c r="H20" i="1"/>
  <c r="A20" i="1"/>
  <c r="L19" i="1"/>
  <c r="H19" i="1"/>
  <c r="A19" i="1"/>
  <c r="L18" i="1"/>
  <c r="M18" i="1"/>
  <c r="G18" i="1"/>
  <c r="A18" i="1"/>
  <c r="L17" i="1"/>
  <c r="M17" i="1"/>
  <c r="G17" i="1"/>
  <c r="H17" i="1"/>
  <c r="A17" i="1"/>
  <c r="M16" i="1"/>
  <c r="G16" i="1"/>
  <c r="H16" i="1"/>
  <c r="A16" i="1"/>
  <c r="L15" i="1"/>
  <c r="H15" i="1"/>
  <c r="A15" i="1"/>
  <c r="L14" i="1"/>
  <c r="M14" i="1"/>
  <c r="G14" i="1"/>
  <c r="A14" i="1"/>
  <c r="G11" i="1"/>
  <c r="H11" i="1"/>
  <c r="A11" i="1"/>
  <c r="M10" i="1"/>
  <c r="G10" i="1"/>
  <c r="H10" i="1"/>
  <c r="A10" i="1"/>
  <c r="L9" i="1"/>
  <c r="H9" i="1"/>
  <c r="A9" i="1"/>
  <c r="L8" i="1"/>
  <c r="M8" i="1"/>
  <c r="G8" i="1"/>
  <c r="A8" i="1"/>
  <c r="L7" i="1"/>
  <c r="M7" i="1"/>
  <c r="G7" i="1"/>
  <c r="H7" i="1"/>
  <c r="E6" i="1"/>
  <c r="K6" i="1" s="1"/>
  <c r="C6" i="1"/>
  <c r="J6" i="1" s="1"/>
  <c r="B6" i="1"/>
  <c r="I6" i="1" s="1"/>
  <c r="H8" i="1" l="1"/>
  <c r="H14" i="1"/>
  <c r="M19" i="1"/>
  <c r="H22" i="1"/>
  <c r="H32" i="1"/>
  <c r="H41" i="1"/>
  <c r="M51" i="1"/>
  <c r="M9" i="1"/>
  <c r="M33" i="1"/>
  <c r="H37" i="1"/>
  <c r="M38" i="1"/>
  <c r="H50" i="1"/>
  <c r="H54" i="1"/>
  <c r="M55" i="1"/>
  <c r="A5" i="1"/>
  <c r="G9" i="1"/>
  <c r="L10" i="1"/>
  <c r="G15" i="1"/>
  <c r="L16" i="1"/>
  <c r="G19" i="1"/>
  <c r="L20" i="1"/>
  <c r="G24" i="1"/>
  <c r="L25" i="1"/>
  <c r="G28" i="1"/>
  <c r="L29" i="1"/>
  <c r="G33" i="1"/>
  <c r="L34" i="1"/>
  <c r="G38" i="1"/>
  <c r="L39" i="1"/>
  <c r="G42" i="1"/>
  <c r="L43" i="1"/>
  <c r="G46" i="1"/>
  <c r="L48" i="1"/>
  <c r="G51" i="1"/>
  <c r="G55" i="1"/>
  <c r="G60" i="1"/>
  <c r="L61" i="1"/>
  <c r="M15" i="1"/>
  <c r="H18" i="1"/>
  <c r="M24" i="1"/>
  <c r="H27" i="1"/>
  <c r="M28" i="1"/>
  <c r="M42" i="1"/>
  <c r="H45" i="1"/>
  <c r="M46" i="1"/>
  <c r="M60" i="1"/>
</calcChain>
</file>

<file path=xl/sharedStrings.xml><?xml version="1.0" encoding="utf-8"?>
<sst xmlns="http://schemas.openxmlformats.org/spreadsheetml/2006/main" count="22" uniqueCount="20">
  <si>
    <t>S.F. Bay Area</t>
  </si>
  <si>
    <t>Southern California</t>
  </si>
  <si>
    <t>Central Coast</t>
  </si>
  <si>
    <t>Central Valley</t>
  </si>
  <si>
    <t>Other Counties in California</t>
  </si>
  <si>
    <t xml:space="preserve">Note: The County MLS median price and sales data in the table below are generated from a survey of more than 90 associations of REALTORS® throughout the state, and represent statistics of existing single-family detached homes only.  County sales data are not adjusted to account for seasonal factors that can influence home sales.  Movements in sales prices should not be interpreted as changes in the cost of a standard home.  Median prices can be influenced by changes in cost, as well as changes in the characteristics and the size of homes sold.  Due to the low sales volume in some areas, median price changes may exhibit unusual fluctuation. </t>
  </si>
  <si>
    <t>SALES AND PRICE ACTIVITY</t>
  </si>
  <si>
    <t>Regional/County Sales Data and Condo Sales Data Not Seasonally Adjusted</t>
  </si>
  <si>
    <t>Median Price of Existing Single-Family Homes</t>
  </si>
  <si>
    <t>Sales</t>
  </si>
  <si>
    <t>State/Region/County</t>
  </si>
  <si>
    <t>QTQ% Chg</t>
  </si>
  <si>
    <t>YTY% Chg</t>
  </si>
  <si>
    <t>CA SFH (SAAR)</t>
  </si>
  <si>
    <t>Los Angeles Metropolitan Area is a 5-county region that includes Los Angeles County, Orange County, Riverside County, San Bernardino County, and Ventura County</t>
  </si>
  <si>
    <t>S.F. Bay Area has been redefined to include the following counties: Alameda, Contra Costa, Marin, Napa, San Francisco, San Mateo, Santa Clara, Solano, and Sonoma</t>
  </si>
  <si>
    <t>Inland Empire includes Riverside County and San Bernardino County</t>
  </si>
  <si>
    <t>Note: "r" = revised</t>
  </si>
  <si>
    <t>Tuolumne</t>
  </si>
  <si>
    <t>Mariposa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</si>
</sst>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8" formatCode="&quot;$&quot;#,##0.00_);[Red]\(&quot;$&quot;#,##0.00\)"/>
    <numFmt numFmtId="164" formatCode="&quot;$&quot;#,##0"/>
    <numFmt numFmtId="165" formatCode="0.0%"/>
    <numFmt numFmtId="166" formatCode="mmmm\-yy"/>
    <numFmt numFmtId="167" formatCode="[$-409]mmm\-yy;@"/>
  </numFmts>
  <fonts count="10" x14ac:knownFonts="1">
    <font>
      <sz val="11"/>
      <color theme="1"/>
      <name val="Calibri"/>
      <family val="2"/>
      <scheme val="minor"/>
    </font>
    <font>
      <sz val="11"/>
      <color theme="1"/>
      <name val="Calibri"/>
      <family val="2"/>
      <scheme val="minor"/>
    </font>
    <font>
      <sz val="10"/>
      <name val="Arial"/>
      <family val="2"/>
    </font>
    <font>
      <b/>
      <sz val="10"/>
      <name val="Arial"/>
      <family val="2"/>
    </font>
    <font>
      <b/>
      <sz val="12"/>
      <name val="Arial"/>
      <family val="2"/>
    </font>
    <font>
      <b/>
      <sz val="16"/>
      <name val="Arial"/>
      <family val="2"/>
    </font>
    <font>
      <sz val="10"/>
      <name val="Arial Unicode MS"/>
      <family val="2"/>
    </font>
    <font>
      <b/>
      <sz val="14"/>
      <name val="Arial"/>
      <family val="2"/>
    </font>
    <font>
      <sz val="11"/>
      <name val="Calibri"/>
      <family val="2"/>
      <scheme val="minor"/>
    </font>
    <font>
      <i/>
      <sz val="10"/>
      <name val="Arial"/>
      <family val="2"/>
    </font>
  </fonts>
  <fills count="4">
    <fill>
      <patternFill patternType="none"/>
    </fill>
    <fill>
      <patternFill patternType="gray125"/>
    </fill>
    <fill>
      <patternFill patternType="solid">
        <fgColor indexed="13"/>
        <bgColor indexed="64"/>
      </patternFill>
    </fill>
    <fill>
      <patternFill patternType="solid">
        <fgColor indexed="22"/>
        <bgColor indexed="64"/>
      </patternFill>
    </fill>
  </fills>
  <borders count="42">
    <border>
      <left/>
      <right/>
      <top/>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top/>
      <bottom style="thin">
        <color indexed="64"/>
      </bottom>
      <diagonal/>
    </border>
    <border>
      <left style="thick">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bottom/>
      <diagonal/>
    </border>
    <border>
      <left style="thin">
        <color indexed="64"/>
      </left>
      <right style="thin">
        <color indexed="64"/>
      </right>
      <top/>
      <bottom/>
      <diagonal/>
    </border>
    <border>
      <left style="thin">
        <color indexed="64"/>
      </left>
      <right style="thick">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right style="thin">
        <color indexed="64"/>
      </right>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ck">
        <color indexed="64"/>
      </left>
      <right style="thick">
        <color indexed="64"/>
      </right>
      <top style="thick">
        <color indexed="64"/>
      </top>
      <bottom style="thick">
        <color indexed="64"/>
      </bottom>
      <diagonal/>
    </border>
    <border>
      <left style="thick">
        <color indexed="64"/>
      </left>
      <right/>
      <top style="thin">
        <color indexed="64"/>
      </top>
      <bottom/>
      <diagonal/>
    </border>
    <border>
      <left style="thick">
        <color indexed="64"/>
      </left>
      <right/>
      <top style="thin">
        <color indexed="64"/>
      </top>
      <bottom style="thick">
        <color indexed="64"/>
      </bottom>
      <diagonal/>
    </border>
    <border>
      <left style="thick">
        <color indexed="64"/>
      </left>
      <right/>
      <top style="thick">
        <color indexed="64"/>
      </top>
      <bottom style="thick">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n">
        <color indexed="64"/>
      </top>
      <bottom/>
      <diagonal/>
    </border>
    <border>
      <left style="thin">
        <color indexed="64"/>
      </left>
      <right style="thick">
        <color indexed="64"/>
      </right>
      <top style="thin">
        <color indexed="64"/>
      </top>
      <bottom style="thick">
        <color indexed="64"/>
      </bottom>
      <diagonal/>
    </border>
    <border>
      <left style="thin">
        <color indexed="64"/>
      </left>
      <right style="thick">
        <color indexed="64"/>
      </right>
      <top style="thick">
        <color indexed="64"/>
      </top>
      <bottom style="thick">
        <color indexed="64"/>
      </bottom>
      <diagonal/>
    </border>
    <border>
      <left/>
      <right style="thin">
        <color indexed="64"/>
      </right>
      <top style="thin">
        <color indexed="64"/>
      </top>
      <bottom/>
      <diagonal/>
    </border>
    <border>
      <left/>
      <right style="thin">
        <color indexed="64"/>
      </right>
      <top style="thin">
        <color indexed="64"/>
      </top>
      <bottom style="thick">
        <color indexed="64"/>
      </bottom>
      <diagonal/>
    </border>
    <border>
      <left/>
      <right style="thin">
        <color indexed="64"/>
      </right>
      <top style="thick">
        <color indexed="64"/>
      </top>
      <bottom style="thick">
        <color indexed="64"/>
      </bottom>
      <diagonal/>
    </border>
  </borders>
  <cellStyleXfs count="2">
    <xf numFmtId="0" fontId="0" fillId="0" borderId="0"/>
    <xf numFmtId="9" fontId="1" fillId="0" borderId="0" applyFont="0" applyFill="0" applyBorder="0" applyAlignment="0" applyProtection="0"/>
  </cellStyleXfs>
  <cellXfs count="111">
    <xf numFmtId="0" fontId="0" fillId="0" borderId="0" xfId="0"/>
    <xf numFmtId="0" fontId="3" fillId="2" borderId="12" xfId="0" applyFont="1" applyFill="1" applyBorder="1"/>
    <xf numFmtId="164" fontId="2" fillId="2" borderId="12" xfId="0" applyNumberFormat="1" applyFont="1" applyFill="1" applyBorder="1"/>
    <xf numFmtId="164" fontId="2" fillId="2" borderId="13" xfId="0" applyNumberFormat="1" applyFont="1" applyFill="1" applyBorder="1"/>
    <xf numFmtId="164" fontId="2" fillId="2" borderId="13" xfId="0" applyNumberFormat="1" applyFont="1" applyFill="1" applyBorder="1" applyAlignment="1">
      <alignment horizontal="right"/>
    </xf>
    <xf numFmtId="165" fontId="2" fillId="2" borderId="13" xfId="1" applyNumberFormat="1" applyFont="1" applyFill="1" applyBorder="1"/>
    <xf numFmtId="165" fontId="2" fillId="2" borderId="14" xfId="1" applyNumberFormat="1" applyFont="1" applyFill="1" applyBorder="1"/>
    <xf numFmtId="3" fontId="2" fillId="2" borderId="15" xfId="0" applyNumberFormat="1" applyFont="1" applyFill="1" applyBorder="1"/>
    <xf numFmtId="3" fontId="2" fillId="2" borderId="13" xfId="0" applyNumberFormat="1" applyFont="1" applyFill="1" applyBorder="1"/>
    <xf numFmtId="0" fontId="3" fillId="0" borderId="6" xfId="0" applyFont="1" applyFill="1" applyBorder="1"/>
    <xf numFmtId="164" fontId="2" fillId="0" borderId="6" xfId="0" applyNumberFormat="1" applyFont="1" applyFill="1" applyBorder="1" applyAlignment="1">
      <alignment horizontal="right"/>
    </xf>
    <xf numFmtId="164" fontId="2" fillId="0" borderId="7" xfId="0" applyNumberFormat="1" applyFont="1" applyFill="1" applyBorder="1"/>
    <xf numFmtId="164" fontId="2" fillId="0" borderId="7" xfId="0" applyNumberFormat="1" applyFont="1" applyFill="1" applyBorder="1" applyAlignment="1">
      <alignment horizontal="right"/>
    </xf>
    <xf numFmtId="165" fontId="2" fillId="0" borderId="7" xfId="1" applyNumberFormat="1" applyFont="1" applyFill="1" applyBorder="1" applyAlignment="1">
      <alignment horizontal="right"/>
    </xf>
    <xf numFmtId="165" fontId="2" fillId="0" borderId="8" xfId="1" applyNumberFormat="1" applyFont="1" applyFill="1" applyBorder="1" applyAlignment="1">
      <alignment horizontal="right"/>
    </xf>
    <xf numFmtId="3" fontId="2" fillId="0" borderId="9" xfId="0" applyNumberFormat="1" applyFont="1" applyFill="1" applyBorder="1" applyAlignment="1">
      <alignment horizontal="right"/>
    </xf>
    <xf numFmtId="3" fontId="2" fillId="0" borderId="7" xfId="0" applyNumberFormat="1" applyFont="1" applyFill="1" applyBorder="1" applyAlignment="1">
      <alignment horizontal="right"/>
    </xf>
    <xf numFmtId="3" fontId="2" fillId="0" borderId="8" xfId="0" applyNumberFormat="1" applyFont="1" applyFill="1" applyBorder="1" applyAlignment="1">
      <alignment horizontal="right"/>
    </xf>
    <xf numFmtId="165" fontId="2" fillId="0" borderId="9" xfId="1" applyNumberFormat="1" applyFont="1" applyFill="1" applyBorder="1" applyAlignment="1">
      <alignment horizontal="right"/>
    </xf>
    <xf numFmtId="165" fontId="2" fillId="0" borderId="10" xfId="1" applyNumberFormat="1" applyFont="1" applyFill="1" applyBorder="1" applyAlignment="1">
      <alignment horizontal="right"/>
    </xf>
    <xf numFmtId="0" fontId="4" fillId="0" borderId="0" xfId="0" applyFont="1" applyFill="1"/>
    <xf numFmtId="0" fontId="3" fillId="0" borderId="0" xfId="0" applyFont="1"/>
    <xf numFmtId="166" fontId="5" fillId="3" borderId="26" xfId="0" applyNumberFormat="1" applyFont="1" applyFill="1" applyBorder="1" applyAlignment="1">
      <alignment horizontal="left"/>
    </xf>
    <xf numFmtId="0" fontId="3" fillId="2" borderId="27" xfId="0" applyFont="1" applyFill="1" applyBorder="1"/>
    <xf numFmtId="0" fontId="3" fillId="0" borderId="27" xfId="0" applyFont="1" applyFill="1" applyBorder="1"/>
    <xf numFmtId="0" fontId="3" fillId="0" borderId="28" xfId="0" applyFont="1" applyFill="1" applyBorder="1"/>
    <xf numFmtId="0" fontId="3" fillId="3" borderId="29" xfId="0" applyFont="1" applyFill="1" applyBorder="1"/>
    <xf numFmtId="0" fontId="6" fillId="0" borderId="0" xfId="0" applyFont="1" applyFill="1" applyAlignment="1">
      <alignment horizontal="left"/>
    </xf>
    <xf numFmtId="0" fontId="2" fillId="0" borderId="0" xfId="0" applyFont="1"/>
    <xf numFmtId="0" fontId="4" fillId="3" borderId="19" xfId="0" applyFont="1" applyFill="1" applyBorder="1" applyAlignment="1">
      <alignment horizontal="centerContinuous"/>
    </xf>
    <xf numFmtId="167" fontId="3" fillId="2" borderId="9" xfId="0" applyNumberFormat="1" applyFont="1" applyFill="1" applyBorder="1"/>
    <xf numFmtId="164" fontId="2" fillId="0" borderId="6" xfId="0" applyNumberFormat="1" applyFont="1" applyFill="1" applyBorder="1"/>
    <xf numFmtId="164" fontId="2" fillId="0" borderId="30" xfId="0" applyNumberFormat="1" applyFont="1" applyFill="1" applyBorder="1"/>
    <xf numFmtId="164" fontId="2" fillId="0" borderId="31" xfId="0" applyNumberFormat="1" applyFont="1" applyFill="1" applyBorder="1"/>
    <xf numFmtId="164" fontId="2" fillId="3" borderId="32" xfId="0" applyNumberFormat="1" applyFont="1" applyFill="1" applyBorder="1"/>
    <xf numFmtId="0" fontId="3" fillId="0" borderId="0" xfId="0" applyFont="1" applyAlignment="1">
      <alignment horizontal="centerContinuous"/>
    </xf>
    <xf numFmtId="0" fontId="7" fillId="3" borderId="20" xfId="0" applyFont="1" applyFill="1" applyBorder="1" applyAlignment="1">
      <alignment horizontal="centerContinuous"/>
    </xf>
    <xf numFmtId="167" fontId="3" fillId="2" borderId="7" xfId="0" applyNumberFormat="1" applyFont="1" applyFill="1" applyBorder="1"/>
    <xf numFmtId="164" fontId="2" fillId="0" borderId="33" xfId="0" applyNumberFormat="1" applyFont="1" applyFill="1" applyBorder="1"/>
    <xf numFmtId="164" fontId="2" fillId="0" borderId="34" xfId="0" applyNumberFormat="1" applyFont="1" applyFill="1" applyBorder="1"/>
    <xf numFmtId="164" fontId="2" fillId="3" borderId="35" xfId="0" applyNumberFormat="1" applyFont="1" applyFill="1" applyBorder="1"/>
    <xf numFmtId="167" fontId="3" fillId="2" borderId="7" xfId="0" applyNumberFormat="1" applyFont="1" applyFill="1" applyBorder="1" applyAlignment="1">
      <alignment horizontal="right"/>
    </xf>
    <xf numFmtId="164" fontId="2" fillId="0" borderId="33" xfId="0" applyNumberFormat="1" applyFont="1" applyFill="1" applyBorder="1" applyAlignment="1">
      <alignment horizontal="right"/>
    </xf>
    <xf numFmtId="164" fontId="2" fillId="0" borderId="34" xfId="0" applyNumberFormat="1" applyFont="1" applyFill="1" applyBorder="1" applyAlignment="1">
      <alignment horizontal="right"/>
    </xf>
    <xf numFmtId="164" fontId="2" fillId="3" borderId="35" xfId="0" applyNumberFormat="1" applyFont="1" applyFill="1" applyBorder="1" applyAlignment="1">
      <alignment horizontal="right"/>
    </xf>
    <xf numFmtId="0" fontId="6" fillId="0" borderId="0" xfId="0" applyNumberFormat="1" applyFont="1" applyFill="1" applyAlignment="1">
      <alignment horizontal="left"/>
    </xf>
    <xf numFmtId="165" fontId="3" fillId="2" borderId="7" xfId="0" applyNumberFormat="1" applyFont="1" applyFill="1" applyBorder="1" applyAlignment="1">
      <alignment horizontal="right"/>
    </xf>
    <xf numFmtId="165" fontId="2" fillId="0" borderId="7" xfId="1" applyNumberFormat="1" applyFont="1" applyFill="1" applyBorder="1"/>
    <xf numFmtId="165" fontId="2" fillId="0" borderId="33" xfId="1" applyNumberFormat="1" applyFont="1" applyFill="1" applyBorder="1"/>
    <xf numFmtId="165" fontId="2" fillId="0" borderId="34" xfId="1" applyNumberFormat="1" applyFont="1" applyFill="1" applyBorder="1"/>
    <xf numFmtId="165" fontId="2" fillId="3" borderId="35" xfId="1" applyNumberFormat="1" applyFont="1" applyFill="1" applyBorder="1"/>
    <xf numFmtId="0" fontId="7" fillId="3" borderId="21" xfId="0" applyFont="1" applyFill="1" applyBorder="1" applyAlignment="1">
      <alignment horizontal="centerContinuous"/>
    </xf>
    <xf numFmtId="165" fontId="3" fillId="2" borderId="10" xfId="0" applyNumberFormat="1" applyFont="1" applyFill="1" applyBorder="1" applyAlignment="1">
      <alignment horizontal="right"/>
    </xf>
    <xf numFmtId="165" fontId="2" fillId="0" borderId="10" xfId="1" applyNumberFormat="1" applyFont="1" applyFill="1" applyBorder="1"/>
    <xf numFmtId="165" fontId="2" fillId="0" borderId="36" xfId="1" applyNumberFormat="1" applyFont="1" applyFill="1" applyBorder="1"/>
    <xf numFmtId="165" fontId="2" fillId="0" borderId="37" xfId="1" applyNumberFormat="1" applyFont="1" applyFill="1" applyBorder="1"/>
    <xf numFmtId="165" fontId="2" fillId="3" borderId="38" xfId="1" applyNumberFormat="1" applyFont="1" applyFill="1" applyBorder="1"/>
    <xf numFmtId="167" fontId="4" fillId="3" borderId="20" xfId="0" applyNumberFormat="1" applyFont="1" applyFill="1" applyBorder="1" applyAlignment="1"/>
    <xf numFmtId="167" fontId="3" fillId="2" borderId="11" xfId="0" applyNumberFormat="1" applyFont="1" applyFill="1" applyBorder="1" applyAlignment="1">
      <alignment horizontal="right"/>
    </xf>
    <xf numFmtId="3" fontId="2" fillId="0" borderId="11" xfId="0" applyNumberFormat="1" applyFont="1" applyFill="1" applyBorder="1"/>
    <xf numFmtId="3" fontId="2" fillId="0" borderId="39" xfId="0" applyNumberFormat="1" applyFont="1" applyFill="1" applyBorder="1"/>
    <xf numFmtId="3" fontId="2" fillId="0" borderId="40" xfId="0" applyNumberFormat="1" applyFont="1" applyFill="1" applyBorder="1"/>
    <xf numFmtId="3" fontId="2" fillId="3" borderId="41" xfId="0" applyNumberFormat="1" applyFont="1" applyFill="1" applyBorder="1"/>
    <xf numFmtId="0" fontId="6" fillId="0" borderId="0" xfId="0" applyFont="1" applyAlignment="1">
      <alignment horizontal="left"/>
    </xf>
    <xf numFmtId="167" fontId="7" fillId="3" borderId="20" xfId="0" applyNumberFormat="1" applyFont="1" applyFill="1" applyBorder="1" applyAlignment="1">
      <alignment horizontal="centerContinuous"/>
    </xf>
    <xf numFmtId="3" fontId="2" fillId="0" borderId="7" xfId="0" applyNumberFormat="1" applyFont="1" applyFill="1" applyBorder="1"/>
    <xf numFmtId="3" fontId="2" fillId="0" borderId="33" xfId="0" applyNumberFormat="1" applyFont="1" applyFill="1" applyBorder="1"/>
    <xf numFmtId="3" fontId="2" fillId="0" borderId="34" xfId="0" applyNumberFormat="1" applyFont="1" applyFill="1" applyBorder="1"/>
    <xf numFmtId="3" fontId="2" fillId="3" borderId="35" xfId="0" applyNumberFormat="1" applyFont="1" applyFill="1" applyBorder="1"/>
    <xf numFmtId="0" fontId="6" fillId="0" borderId="0" xfId="0" applyFont="1"/>
    <xf numFmtId="0" fontId="4" fillId="3" borderId="20" xfId="0" applyFont="1" applyFill="1" applyBorder="1" applyAlignment="1">
      <alignment horizontal="centerContinuous"/>
    </xf>
    <xf numFmtId="0" fontId="8" fillId="0" borderId="0" xfId="0" applyFont="1"/>
    <xf numFmtId="0" fontId="3" fillId="2" borderId="1" xfId="0" applyFont="1" applyFill="1" applyBorder="1"/>
    <xf numFmtId="164" fontId="2" fillId="2" borderId="1" xfId="0" applyNumberFormat="1" applyFont="1" applyFill="1" applyBorder="1"/>
    <xf numFmtId="164" fontId="2" fillId="2" borderId="2" xfId="0" applyNumberFormat="1" applyFont="1" applyFill="1" applyBorder="1"/>
    <xf numFmtId="164" fontId="2" fillId="2" borderId="2" xfId="0" applyNumberFormat="1" applyFont="1" applyFill="1" applyBorder="1" applyAlignment="1">
      <alignment horizontal="right"/>
    </xf>
    <xf numFmtId="165" fontId="2" fillId="2" borderId="2" xfId="1" applyNumberFormat="1" applyFont="1" applyFill="1" applyBorder="1"/>
    <xf numFmtId="165" fontId="2" fillId="2" borderId="3" xfId="1" applyNumberFormat="1" applyFont="1" applyFill="1" applyBorder="1"/>
    <xf numFmtId="3" fontId="2" fillId="2" borderId="4" xfId="0" applyNumberFormat="1" applyFont="1" applyFill="1" applyBorder="1"/>
    <xf numFmtId="3" fontId="2" fillId="2" borderId="2" xfId="0" applyNumberFormat="1" applyFont="1" applyFill="1" applyBorder="1"/>
    <xf numFmtId="0" fontId="3" fillId="0" borderId="5" xfId="0" applyFont="1" applyFill="1" applyBorder="1"/>
    <xf numFmtId="3" fontId="2" fillId="0" borderId="6" xfId="0" applyNumberFormat="1" applyFont="1" applyFill="1" applyBorder="1" applyAlignment="1">
      <alignment horizontal="right"/>
    </xf>
    <xf numFmtId="3" fontId="2" fillId="0" borderId="8" xfId="0" applyNumberFormat="1" applyFont="1" applyFill="1" applyBorder="1"/>
    <xf numFmtId="0" fontId="3" fillId="2" borderId="6" xfId="0" applyFont="1" applyFill="1" applyBorder="1"/>
    <xf numFmtId="164" fontId="2" fillId="2" borderId="6" xfId="0" applyNumberFormat="1" applyFont="1" applyFill="1" applyBorder="1"/>
    <xf numFmtId="164" fontId="2" fillId="2" borderId="7" xfId="0" applyNumberFormat="1" applyFont="1" applyFill="1" applyBorder="1"/>
    <xf numFmtId="164" fontId="2" fillId="2" borderId="7" xfId="0" applyNumberFormat="1" applyFont="1" applyFill="1" applyBorder="1" applyAlignment="1">
      <alignment horizontal="right"/>
    </xf>
    <xf numFmtId="165" fontId="2" fillId="2" borderId="7" xfId="1" applyNumberFormat="1" applyFont="1" applyFill="1" applyBorder="1"/>
    <xf numFmtId="165" fontId="2" fillId="2" borderId="10" xfId="1" applyNumberFormat="1" applyFont="1" applyFill="1" applyBorder="1"/>
    <xf numFmtId="3" fontId="2" fillId="2" borderId="11" xfId="0" applyNumberFormat="1" applyFont="1" applyFill="1" applyBorder="1"/>
    <xf numFmtId="3" fontId="2" fillId="2" borderId="7" xfId="0" applyNumberFormat="1" applyFont="1" applyFill="1" applyBorder="1"/>
    <xf numFmtId="164" fontId="2" fillId="0" borderId="5" xfId="0" applyNumberFormat="1" applyFont="1" applyFill="1" applyBorder="1"/>
    <xf numFmtId="164" fontId="2" fillId="0" borderId="16" xfId="0" applyNumberFormat="1" applyFont="1" applyFill="1" applyBorder="1"/>
    <xf numFmtId="164" fontId="2" fillId="0" borderId="16" xfId="0" applyNumberFormat="1" applyFont="1" applyFill="1" applyBorder="1" applyAlignment="1">
      <alignment horizontal="right"/>
    </xf>
    <xf numFmtId="165" fontId="2" fillId="0" borderId="16" xfId="1" applyNumberFormat="1" applyFont="1" applyFill="1" applyBorder="1"/>
    <xf numFmtId="165" fontId="2" fillId="0" borderId="17" xfId="1" applyNumberFormat="1" applyFont="1" applyFill="1" applyBorder="1"/>
    <xf numFmtId="3" fontId="2" fillId="0" borderId="18" xfId="0" applyNumberFormat="1" applyFont="1" applyFill="1" applyBorder="1"/>
    <xf numFmtId="3" fontId="2" fillId="0" borderId="16" xfId="0" applyNumberFormat="1" applyFont="1" applyFill="1" applyBorder="1"/>
    <xf numFmtId="3" fontId="2" fillId="0" borderId="11" xfId="0" applyNumberFormat="1" applyFont="1" applyFill="1" applyBorder="1" applyAlignment="1">
      <alignment horizontal="right"/>
    </xf>
    <xf numFmtId="0" fontId="2" fillId="0" borderId="0" xfId="0" applyFont="1" applyBorder="1" applyAlignment="1">
      <alignment vertical="center" wrapText="1"/>
    </xf>
    <xf numFmtId="0" fontId="2" fillId="0" borderId="0" xfId="0" applyFont="1" applyBorder="1" applyAlignment="1">
      <alignment vertical="center"/>
    </xf>
    <xf numFmtId="8" fontId="4" fillId="0" borderId="0" xfId="0" applyNumberFormat="1" applyFont="1"/>
    <xf numFmtId="0" fontId="9" fillId="0" borderId="19" xfId="0" applyFont="1" applyBorder="1" applyAlignment="1">
      <alignment horizontal="left" vertical="center" wrapText="1"/>
    </xf>
    <xf numFmtId="0" fontId="2" fillId="0" borderId="20" xfId="0" applyFont="1" applyBorder="1" applyAlignment="1">
      <alignment vertical="center" wrapText="1"/>
    </xf>
    <xf numFmtId="0" fontId="2" fillId="0" borderId="21" xfId="0" applyFont="1" applyBorder="1" applyAlignment="1">
      <alignment vertical="center" wrapText="1"/>
    </xf>
    <xf numFmtId="0" fontId="2" fillId="0" borderId="12" xfId="0" applyFont="1" applyBorder="1" applyAlignment="1">
      <alignment vertical="center" wrapText="1"/>
    </xf>
    <xf numFmtId="0" fontId="2" fillId="0" borderId="0" xfId="0" applyFont="1" applyBorder="1" applyAlignment="1">
      <alignment vertical="center" wrapText="1"/>
    </xf>
    <xf numFmtId="0" fontId="2" fillId="0" borderId="22" xfId="0" applyFont="1" applyBorder="1" applyAlignment="1">
      <alignment vertical="center" wrapText="1"/>
    </xf>
    <xf numFmtId="0" fontId="2" fillId="0" borderId="23" xfId="0" applyFont="1" applyBorder="1" applyAlignment="1">
      <alignment vertical="center" wrapText="1"/>
    </xf>
    <xf numFmtId="0" fontId="2" fillId="0" borderId="24" xfId="0" applyFont="1" applyBorder="1" applyAlignment="1">
      <alignment vertical="center" wrapText="1"/>
    </xf>
    <xf numFmtId="0" fontId="2" fillId="0" borderId="25" xfId="0" applyFont="1" applyBorder="1" applyAlignment="1">
      <alignment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3"/>
  <sheetViews>
    <sheetView tabSelected="1" topLeftCell="A36" workbookViewId="0">
      <selection activeCell="A56" sqref="A56"/>
    </sheetView>
  </sheetViews>
  <sheetFormatPr defaultColWidth="8.85546875" defaultRowHeight="15" x14ac:dyDescent="0.25"/>
  <cols>
    <col min="1" max="1" width="30" style="71" customWidth="1"/>
    <col min="2" max="3" width="10.140625" style="71" bestFit="1" customWidth="1"/>
    <col min="4" max="4" width="8.85546875" style="71"/>
    <col min="5" max="5" width="10.140625" style="71" bestFit="1" customWidth="1"/>
    <col min="6" max="6" width="8.85546875" style="71"/>
    <col min="7" max="8" width="9" style="71" bestFit="1" customWidth="1"/>
    <col min="9" max="11" width="8.85546875" style="71"/>
    <col min="12" max="13" width="9" style="71" bestFit="1" customWidth="1"/>
    <col min="14" max="16384" width="8.85546875" style="71"/>
  </cols>
  <sheetData>
    <row r="1" spans="1:13" ht="16.5" x14ac:dyDescent="0.3">
      <c r="A1" s="20" t="s">
        <v>6</v>
      </c>
      <c r="B1" s="27"/>
      <c r="C1" s="27"/>
      <c r="D1" s="27"/>
      <c r="E1" s="45"/>
      <c r="F1" s="45"/>
      <c r="G1" s="27"/>
      <c r="H1" s="45"/>
      <c r="I1" s="27"/>
      <c r="J1" s="63"/>
      <c r="K1" s="69"/>
      <c r="L1" s="69"/>
      <c r="M1" s="69"/>
    </row>
    <row r="2" spans="1:13" ht="16.5" x14ac:dyDescent="0.3">
      <c r="A2" s="20" t="s">
        <v>7</v>
      </c>
      <c r="B2" s="27"/>
      <c r="C2" s="27"/>
      <c r="D2" s="27"/>
      <c r="E2" s="45"/>
      <c r="F2" s="45"/>
      <c r="G2" s="27"/>
      <c r="H2" s="45"/>
      <c r="I2" s="27"/>
      <c r="J2" s="63"/>
      <c r="K2" s="69"/>
      <c r="L2" s="69"/>
      <c r="M2" s="69"/>
    </row>
    <row r="3" spans="1:13" ht="16.5" x14ac:dyDescent="0.3">
      <c r="A3" s="20"/>
      <c r="B3" s="27"/>
      <c r="C3" s="27"/>
      <c r="D3" s="27"/>
      <c r="E3" s="45"/>
      <c r="F3" s="45"/>
      <c r="G3" s="27"/>
      <c r="H3" s="45"/>
      <c r="I3" s="27"/>
      <c r="J3" s="63"/>
      <c r="K3" s="69"/>
      <c r="L3" s="69"/>
      <c r="M3" s="69"/>
    </row>
    <row r="4" spans="1:13" ht="15.75" thickBot="1" x14ac:dyDescent="0.3">
      <c r="A4" s="21"/>
      <c r="B4" s="28"/>
      <c r="C4" s="35"/>
      <c r="D4" s="35"/>
      <c r="E4" s="28"/>
      <c r="F4" s="28"/>
      <c r="G4" s="28"/>
      <c r="H4" s="28"/>
      <c r="I4" s="28"/>
      <c r="J4" s="28"/>
      <c r="K4" s="28"/>
      <c r="L4" s="28"/>
      <c r="M4" s="28"/>
    </row>
    <row r="5" spans="1:13" ht="21" thickTop="1" x14ac:dyDescent="0.3">
      <c r="A5" s="22" t="str">
        <f>+B6</f>
        <v>Q1/2017</v>
      </c>
      <c r="B5" s="29" t="s">
        <v>8</v>
      </c>
      <c r="C5" s="36"/>
      <c r="D5" s="36"/>
      <c r="E5" s="36"/>
      <c r="F5" s="36"/>
      <c r="G5" s="36"/>
      <c r="H5" s="51"/>
      <c r="I5" s="57"/>
      <c r="J5" s="64"/>
      <c r="K5" s="64"/>
      <c r="L5" s="70" t="s">
        <v>9</v>
      </c>
      <c r="M5" s="51"/>
    </row>
    <row r="6" spans="1:13" x14ac:dyDescent="0.25">
      <c r="A6" s="23" t="s">
        <v>10</v>
      </c>
      <c r="B6" s="30" t="str">
        <f>+#REF!</f>
        <v>Q1/2017</v>
      </c>
      <c r="C6" s="37" t="str">
        <f>+#REF!</f>
        <v>Q4/2016</v>
      </c>
      <c r="D6" s="41"/>
      <c r="E6" s="37" t="str">
        <f>+#REF!</f>
        <v>Q1/2016</v>
      </c>
      <c r="F6" s="41"/>
      <c r="G6" s="46" t="s">
        <v>11</v>
      </c>
      <c r="H6" s="52" t="s">
        <v>12</v>
      </c>
      <c r="I6" s="58" t="str">
        <f>+B6</f>
        <v>Q1/2017</v>
      </c>
      <c r="J6" s="41" t="str">
        <f>+C6</f>
        <v>Q4/2016</v>
      </c>
      <c r="K6" s="41" t="str">
        <f>+E6</f>
        <v>Q1/2016</v>
      </c>
      <c r="L6" s="46" t="s">
        <v>11</v>
      </c>
      <c r="M6" s="52" t="s">
        <v>12</v>
      </c>
    </row>
    <row r="7" spans="1:13" x14ac:dyDescent="0.25">
      <c r="A7" s="24" t="s">
        <v>13</v>
      </c>
      <c r="B7" s="31">
        <v>496620</v>
      </c>
      <c r="C7" s="31">
        <v>512190</v>
      </c>
      <c r="D7" s="12"/>
      <c r="E7" s="11">
        <v>465920</v>
      </c>
      <c r="F7" s="12"/>
      <c r="G7" s="47">
        <f>B7/C7-1</f>
        <v>-3.0398875417325555E-2</v>
      </c>
      <c r="H7" s="53">
        <f>B7/E7-1</f>
        <v>6.5891140109890056E-2</v>
      </c>
      <c r="I7" s="59"/>
      <c r="J7" s="65"/>
      <c r="K7" s="65"/>
      <c r="L7" s="47" t="e">
        <f>+I7/J7-1</f>
        <v>#DIV/0!</v>
      </c>
      <c r="M7" s="53" t="e">
        <f>+I7/K7-1</f>
        <v>#DIV/0!</v>
      </c>
    </row>
    <row r="8" spans="1:13" x14ac:dyDescent="0.25">
      <c r="A8" s="24" t="str">
        <f>+#REF!</f>
        <v>CA Condo/Townhomes</v>
      </c>
      <c r="B8" s="31">
        <v>414940</v>
      </c>
      <c r="C8" s="11">
        <v>413700</v>
      </c>
      <c r="D8" s="12"/>
      <c r="E8" s="11">
        <v>391210</v>
      </c>
      <c r="F8" s="12"/>
      <c r="G8" s="47">
        <f>+B8/C8-1</f>
        <v>2.997341068406989E-3</v>
      </c>
      <c r="H8" s="53">
        <f>+B8/E8-1</f>
        <v>6.0657958641139098E-2</v>
      </c>
      <c r="I8" s="59"/>
      <c r="J8" s="65"/>
      <c r="K8" s="65"/>
      <c r="L8" s="47" t="e">
        <f>+I8/J8-1</f>
        <v>#DIV/0!</v>
      </c>
      <c r="M8" s="53" t="e">
        <f>+I8/K8-1</f>
        <v>#DIV/0!</v>
      </c>
    </row>
    <row r="9" spans="1:13" x14ac:dyDescent="0.25">
      <c r="A9" s="24" t="str">
        <f>+#REF!</f>
        <v>Los Angeles Metropolitan Area</v>
      </c>
      <c r="B9" s="32">
        <v>461919.52172636503</v>
      </c>
      <c r="C9" s="38">
        <v>464870</v>
      </c>
      <c r="D9" s="42"/>
      <c r="E9" s="38">
        <v>438830</v>
      </c>
      <c r="F9" s="42"/>
      <c r="G9" s="48">
        <f>+B9/C9-1</f>
        <v>-6.3468889660227568E-3</v>
      </c>
      <c r="H9" s="54">
        <f>+B9/E9-1</f>
        <v>5.2616096726215256E-2</v>
      </c>
      <c r="I9" s="60"/>
      <c r="J9" s="66"/>
      <c r="K9" s="66"/>
      <c r="L9" s="47" t="e">
        <f>+I9/J9-1</f>
        <v>#DIV/0!</v>
      </c>
      <c r="M9" s="53" t="e">
        <f>+I9/K9-1</f>
        <v>#DIV/0!</v>
      </c>
    </row>
    <row r="10" spans="1:13" x14ac:dyDescent="0.25">
      <c r="A10" s="24" t="str">
        <f>+#REF!</f>
        <v>Inland Empire</v>
      </c>
      <c r="B10" s="32">
        <v>326460</v>
      </c>
      <c r="C10" s="38">
        <v>317710</v>
      </c>
      <c r="D10" s="42"/>
      <c r="E10" s="38">
        <v>297850</v>
      </c>
      <c r="F10" s="42"/>
      <c r="G10" s="48">
        <f>+B10/C10-1</f>
        <v>2.7540839130024253E-2</v>
      </c>
      <c r="H10" s="54">
        <f>+B10/E10-1</f>
        <v>9.6055061272452669E-2</v>
      </c>
      <c r="I10" s="60"/>
      <c r="J10" s="66"/>
      <c r="K10" s="66"/>
      <c r="L10" s="47" t="e">
        <f>+I10/J10-1</f>
        <v>#DIV/0!</v>
      </c>
      <c r="M10" s="53" t="e">
        <f>+I10/K10-1</f>
        <v>#DIV/0!</v>
      </c>
    </row>
    <row r="11" spans="1:13" ht="15.75" thickBot="1" x14ac:dyDescent="0.3">
      <c r="A11" s="25" t="str">
        <f>+#REF!</f>
        <v>S.F. Bay Area</v>
      </c>
      <c r="B11" s="33">
        <v>780330</v>
      </c>
      <c r="C11" s="39">
        <v>790000</v>
      </c>
      <c r="D11" s="43"/>
      <c r="E11" s="33">
        <v>715000</v>
      </c>
      <c r="F11" s="43"/>
      <c r="G11" s="49">
        <f>+B11/C11-1</f>
        <v>-1.2240506329113887E-2</v>
      </c>
      <c r="H11" s="55">
        <f>+B11/E11-1</f>
        <v>9.1370629370629342E-2</v>
      </c>
      <c r="I11" s="61"/>
      <c r="J11" s="67"/>
      <c r="K11" s="67"/>
      <c r="L11" s="47" t="e">
        <f>+I11/J11-1</f>
        <v>#DIV/0!</v>
      </c>
      <c r="M11" s="53" t="e">
        <f>+I11/K11-1</f>
        <v>#DIV/0!</v>
      </c>
    </row>
    <row r="12" spans="1:13" ht="16.5" thickTop="1" thickBot="1" x14ac:dyDescent="0.3">
      <c r="A12" s="26"/>
      <c r="B12" s="34"/>
      <c r="C12" s="40"/>
      <c r="D12" s="44"/>
      <c r="E12" s="40"/>
      <c r="F12" s="44"/>
      <c r="G12" s="50"/>
      <c r="H12" s="56"/>
      <c r="I12" s="62"/>
      <c r="J12" s="68"/>
      <c r="K12" s="68"/>
      <c r="L12" s="50"/>
      <c r="M12" s="56"/>
    </row>
    <row r="13" spans="1:13" ht="15.75" thickTop="1" x14ac:dyDescent="0.25">
      <c r="A13" s="72" t="s">
        <v>0</v>
      </c>
      <c r="B13" s="73"/>
      <c r="C13" s="74"/>
      <c r="D13" s="75"/>
      <c r="E13" s="74"/>
      <c r="F13" s="75"/>
      <c r="G13" s="76"/>
      <c r="H13" s="77"/>
      <c r="I13" s="78"/>
      <c r="J13" s="79"/>
      <c r="K13" s="79"/>
      <c r="L13" s="76"/>
      <c r="M13" s="77"/>
    </row>
    <row r="14" spans="1:13" x14ac:dyDescent="0.25">
      <c r="A14" s="80" t="str">
        <f>+#REF!</f>
        <v>Alameda</v>
      </c>
      <c r="B14" s="10">
        <v>798000</v>
      </c>
      <c r="C14" s="11">
        <v>779500</v>
      </c>
      <c r="D14" s="12"/>
      <c r="E14" s="12">
        <v>728000</v>
      </c>
      <c r="F14" s="12"/>
      <c r="G14" s="13">
        <f>IF(B14="NA",("NA"),(B14/C14-1))</f>
        <v>2.3733162283515075E-2</v>
      </c>
      <c r="H14" s="14">
        <f>IF(B14="NA",("NA"),(B14/E14-1))</f>
        <v>9.6153846153846256E-2</v>
      </c>
      <c r="I14" s="81"/>
      <c r="J14" s="16"/>
      <c r="K14" s="17"/>
      <c r="L14" s="18" t="e">
        <f>IF(I14="NA",("NA"),(I14/J14-1))</f>
        <v>#DIV/0!</v>
      </c>
      <c r="M14" s="19" t="e">
        <f>IF(I14="NA",("NA"),(I14/K14-1))</f>
        <v>#DIV/0!</v>
      </c>
    </row>
    <row r="15" spans="1:13" x14ac:dyDescent="0.25">
      <c r="A15" s="9" t="str">
        <f>+#REF!</f>
        <v>Contra-Costa</v>
      </c>
      <c r="B15" s="31">
        <v>562500</v>
      </c>
      <c r="C15" s="11">
        <v>550000</v>
      </c>
      <c r="D15" s="12"/>
      <c r="E15" s="12">
        <v>525500</v>
      </c>
      <c r="F15" s="12"/>
      <c r="G15" s="47">
        <f t="shared" ref="G15:G22" si="0">+B15/C15-1</f>
        <v>2.2727272727272707E-2</v>
      </c>
      <c r="H15" s="53">
        <f t="shared" ref="H15:H22" si="1">+B15/E15-1</f>
        <v>7.0409134157944919E-2</v>
      </c>
      <c r="I15" s="59"/>
      <c r="J15" s="65"/>
      <c r="K15" s="65"/>
      <c r="L15" s="47" t="e">
        <f t="shared" ref="L15:L22" si="2">+I15/J15-1</f>
        <v>#DIV/0!</v>
      </c>
      <c r="M15" s="53" t="e">
        <f t="shared" ref="M15:M22" si="3">+I15/K15-1</f>
        <v>#DIV/0!</v>
      </c>
    </row>
    <row r="16" spans="1:13" x14ac:dyDescent="0.25">
      <c r="A16" s="9" t="str">
        <f>+#REF!</f>
        <v>Marin</v>
      </c>
      <c r="B16" s="31">
        <v>1200000</v>
      </c>
      <c r="C16" s="11">
        <v>1149500</v>
      </c>
      <c r="D16" s="12"/>
      <c r="E16" s="12">
        <v>1109000</v>
      </c>
      <c r="F16" s="12"/>
      <c r="G16" s="47">
        <f t="shared" si="0"/>
        <v>4.3932144410613327E-2</v>
      </c>
      <c r="H16" s="53">
        <f t="shared" si="1"/>
        <v>8.2055906221821351E-2</v>
      </c>
      <c r="I16" s="59"/>
      <c r="J16" s="65"/>
      <c r="K16" s="65"/>
      <c r="L16" s="47" t="e">
        <f t="shared" si="2"/>
        <v>#DIV/0!</v>
      </c>
      <c r="M16" s="53" t="e">
        <f t="shared" si="3"/>
        <v>#DIV/0!</v>
      </c>
    </row>
    <row r="17" spans="1:13" x14ac:dyDescent="0.25">
      <c r="A17" s="9" t="str">
        <f>+#REF!</f>
        <v>Napa</v>
      </c>
      <c r="B17" s="31">
        <v>668000</v>
      </c>
      <c r="C17" s="11">
        <v>620000</v>
      </c>
      <c r="D17" s="12"/>
      <c r="E17" s="12">
        <v>649000</v>
      </c>
      <c r="F17" s="12"/>
      <c r="G17" s="47">
        <f t="shared" si="0"/>
        <v>7.7419354838709653E-2</v>
      </c>
      <c r="H17" s="53">
        <f t="shared" si="1"/>
        <v>2.9275808936825909E-2</v>
      </c>
      <c r="I17" s="59"/>
      <c r="J17" s="65"/>
      <c r="K17" s="65"/>
      <c r="L17" s="47" t="e">
        <f t="shared" si="2"/>
        <v>#DIV/0!</v>
      </c>
      <c r="M17" s="53" t="e">
        <f t="shared" si="3"/>
        <v>#DIV/0!</v>
      </c>
    </row>
    <row r="18" spans="1:13" x14ac:dyDescent="0.25">
      <c r="A18" s="9" t="str">
        <f>+#REF!</f>
        <v>San Francisco</v>
      </c>
      <c r="B18" s="31">
        <v>1300000</v>
      </c>
      <c r="C18" s="11">
        <v>1353000</v>
      </c>
      <c r="D18" s="12"/>
      <c r="E18" s="11">
        <v>1320000</v>
      </c>
      <c r="F18" s="12"/>
      <c r="G18" s="47">
        <f t="shared" si="0"/>
        <v>-3.9172209903917232E-2</v>
      </c>
      <c r="H18" s="53">
        <f t="shared" si="1"/>
        <v>-1.5151515151515138E-2</v>
      </c>
      <c r="I18" s="59"/>
      <c r="J18" s="65"/>
      <c r="K18" s="65"/>
      <c r="L18" s="47" t="e">
        <f t="shared" si="2"/>
        <v>#DIV/0!</v>
      </c>
      <c r="M18" s="53" t="e">
        <f t="shared" si="3"/>
        <v>#DIV/0!</v>
      </c>
    </row>
    <row r="19" spans="1:13" x14ac:dyDescent="0.25">
      <c r="A19" s="9" t="str">
        <f>+#REF!</f>
        <v>San Mateo</v>
      </c>
      <c r="B19" s="31">
        <v>1300000</v>
      </c>
      <c r="C19" s="11">
        <v>1300000</v>
      </c>
      <c r="D19" s="12"/>
      <c r="E19" s="11">
        <v>1170000</v>
      </c>
      <c r="F19" s="12"/>
      <c r="G19" s="47">
        <f t="shared" si="0"/>
        <v>0</v>
      </c>
      <c r="H19" s="53">
        <f t="shared" si="1"/>
        <v>0.11111111111111116</v>
      </c>
      <c r="I19" s="59"/>
      <c r="J19" s="65"/>
      <c r="K19" s="65"/>
      <c r="L19" s="47" t="e">
        <f t="shared" si="2"/>
        <v>#DIV/0!</v>
      </c>
      <c r="M19" s="53" t="e">
        <f t="shared" si="3"/>
        <v>#DIV/0!</v>
      </c>
    </row>
    <row r="20" spans="1:13" x14ac:dyDescent="0.25">
      <c r="A20" s="9" t="str">
        <f>+#REF!</f>
        <v>Santa Clara</v>
      </c>
      <c r="B20" s="31">
        <v>1070000</v>
      </c>
      <c r="C20" s="11">
        <v>1005000</v>
      </c>
      <c r="D20" s="12"/>
      <c r="E20" s="11">
        <v>970000</v>
      </c>
      <c r="F20" s="12"/>
      <c r="G20" s="47">
        <f t="shared" si="0"/>
        <v>6.4676616915422924E-2</v>
      </c>
      <c r="H20" s="53">
        <f t="shared" si="1"/>
        <v>0.10309278350515472</v>
      </c>
      <c r="I20" s="59"/>
      <c r="J20" s="65"/>
      <c r="K20" s="65"/>
      <c r="L20" s="47" t="e">
        <f t="shared" si="2"/>
        <v>#DIV/0!</v>
      </c>
      <c r="M20" s="53" t="e">
        <f t="shared" si="3"/>
        <v>#DIV/0!</v>
      </c>
    </row>
    <row r="21" spans="1:13" x14ac:dyDescent="0.25">
      <c r="A21" s="9" t="str">
        <f>+#REF!</f>
        <v>Solano</v>
      </c>
      <c r="B21" s="31">
        <v>390750</v>
      </c>
      <c r="C21" s="11">
        <v>392500</v>
      </c>
      <c r="D21" s="12"/>
      <c r="E21" s="11">
        <v>363000</v>
      </c>
      <c r="F21" s="12"/>
      <c r="G21" s="47">
        <f t="shared" si="0"/>
        <v>-4.4585987261146487E-3</v>
      </c>
      <c r="H21" s="53">
        <f t="shared" si="1"/>
        <v>7.6446280991735449E-2</v>
      </c>
      <c r="I21" s="59"/>
      <c r="J21" s="65"/>
      <c r="K21" s="65"/>
      <c r="L21" s="47" t="e">
        <f t="shared" si="2"/>
        <v>#DIV/0!</v>
      </c>
      <c r="M21" s="53" t="e">
        <f t="shared" si="3"/>
        <v>#DIV/0!</v>
      </c>
    </row>
    <row r="22" spans="1:13" x14ac:dyDescent="0.25">
      <c r="A22" s="9" t="str">
        <f>+#REF!</f>
        <v>Sonoma</v>
      </c>
      <c r="B22" s="31">
        <v>605000</v>
      </c>
      <c r="C22" s="11">
        <v>589000</v>
      </c>
      <c r="D22" s="12"/>
      <c r="E22" s="11">
        <v>550000</v>
      </c>
      <c r="F22" s="12"/>
      <c r="G22" s="47">
        <f t="shared" si="0"/>
        <v>2.7164685908319219E-2</v>
      </c>
      <c r="H22" s="53">
        <f t="shared" si="1"/>
        <v>0.10000000000000009</v>
      </c>
      <c r="I22" s="59"/>
      <c r="J22" s="65"/>
      <c r="K22" s="65"/>
      <c r="L22" s="47" t="e">
        <f t="shared" si="2"/>
        <v>#DIV/0!</v>
      </c>
      <c r="M22" s="53" t="e">
        <f t="shared" si="3"/>
        <v>#DIV/0!</v>
      </c>
    </row>
    <row r="23" spans="1:13" x14ac:dyDescent="0.25">
      <c r="A23" s="1" t="s">
        <v>1</v>
      </c>
      <c r="B23" s="2"/>
      <c r="C23" s="3"/>
      <c r="D23" s="4"/>
      <c r="E23" s="3"/>
      <c r="F23" s="4"/>
      <c r="G23" s="5"/>
      <c r="H23" s="6"/>
      <c r="I23" s="7"/>
      <c r="J23" s="8"/>
      <c r="K23" s="8"/>
      <c r="L23" s="5"/>
      <c r="M23" s="6"/>
    </row>
    <row r="24" spans="1:13" x14ac:dyDescent="0.25">
      <c r="A24" s="9" t="str">
        <f>+#REF!</f>
        <v>Los Angeles</v>
      </c>
      <c r="B24" s="10">
        <v>485820</v>
      </c>
      <c r="C24" s="11">
        <v>506640</v>
      </c>
      <c r="D24" s="12"/>
      <c r="E24" s="11">
        <v>459380</v>
      </c>
      <c r="F24" s="12"/>
      <c r="G24" s="13">
        <f>IF(B24="NA",("NA"),(B24/C24-1))</f>
        <v>-4.1094268119374666E-2</v>
      </c>
      <c r="H24" s="14">
        <f>IF(B24="NA",("NA"),(B24/E24-1))</f>
        <v>5.7555836126953697E-2</v>
      </c>
      <c r="I24" s="15"/>
      <c r="J24" s="16"/>
      <c r="K24" s="17"/>
      <c r="L24" s="18" t="e">
        <f>IF(I24="NA",("NA"),(I24/J24-1))</f>
        <v>#DIV/0!</v>
      </c>
      <c r="M24" s="19" t="e">
        <f>IF(I24="NA",("NA"),(I24/K24-1))</f>
        <v>#DIV/0!</v>
      </c>
    </row>
    <row r="25" spans="1:13" x14ac:dyDescent="0.25">
      <c r="A25" s="9" t="str">
        <f>+#REF!</f>
        <v>Orange County</v>
      </c>
      <c r="B25" s="31">
        <v>750000</v>
      </c>
      <c r="C25" s="11">
        <v>743500</v>
      </c>
      <c r="D25" s="12"/>
      <c r="E25" s="11">
        <v>709950</v>
      </c>
      <c r="F25" s="12"/>
      <c r="G25" s="47">
        <f>+B25/C25-1</f>
        <v>8.7424344317417191E-3</v>
      </c>
      <c r="H25" s="53">
        <f>+B25/E25-1</f>
        <v>5.6412423410099333E-2</v>
      </c>
      <c r="I25" s="59"/>
      <c r="J25" s="65"/>
      <c r="K25" s="65"/>
      <c r="L25" s="47" t="e">
        <f>+I25/J25-1</f>
        <v>#DIV/0!</v>
      </c>
      <c r="M25" s="53" t="e">
        <f>+I25/K25-1</f>
        <v>#DIV/0!</v>
      </c>
    </row>
    <row r="26" spans="1:13" x14ac:dyDescent="0.25">
      <c r="A26" s="9" t="str">
        <f>+#REF!</f>
        <v>Riverside County</v>
      </c>
      <c r="B26" s="31">
        <v>365000</v>
      </c>
      <c r="C26" s="11">
        <v>355600</v>
      </c>
      <c r="D26" s="12"/>
      <c r="E26" s="11">
        <v>339250</v>
      </c>
      <c r="F26" s="12"/>
      <c r="G26" s="47">
        <f>+B26/C26-1</f>
        <v>2.6434195725534293E-2</v>
      </c>
      <c r="H26" s="53">
        <f>+B26/E26-1</f>
        <v>7.5902726602800286E-2</v>
      </c>
      <c r="I26" s="59"/>
      <c r="J26" s="65"/>
      <c r="K26" s="65"/>
      <c r="L26" s="47" t="e">
        <f>+I26/J26-1</f>
        <v>#DIV/0!</v>
      </c>
      <c r="M26" s="53" t="e">
        <f>+I26/K26-1</f>
        <v>#DIV/0!</v>
      </c>
    </row>
    <row r="27" spans="1:13" x14ac:dyDescent="0.25">
      <c r="A27" s="9" t="str">
        <f>+#REF!</f>
        <v>San Bernardino</v>
      </c>
      <c r="B27" s="31">
        <v>256900</v>
      </c>
      <c r="C27" s="11">
        <v>251100</v>
      </c>
      <c r="D27" s="12"/>
      <c r="E27" s="11">
        <v>233490</v>
      </c>
      <c r="F27" s="12"/>
      <c r="G27" s="47">
        <f>+B27/C27-1</f>
        <v>2.3098367184388735E-2</v>
      </c>
      <c r="H27" s="53">
        <f>+B27/E27-1</f>
        <v>0.10026125315859358</v>
      </c>
      <c r="I27" s="59"/>
      <c r="J27" s="65"/>
      <c r="K27" s="65"/>
      <c r="L27" s="47" t="e">
        <f>+I27/J27-1</f>
        <v>#DIV/0!</v>
      </c>
      <c r="M27" s="53" t="e">
        <f>+I27/K27-1</f>
        <v>#DIV/0!</v>
      </c>
    </row>
    <row r="28" spans="1:13" x14ac:dyDescent="0.25">
      <c r="A28" s="9" t="str">
        <f>+#REF!</f>
        <v>San Diego</v>
      </c>
      <c r="B28" s="31">
        <v>564000</v>
      </c>
      <c r="C28" s="11">
        <v>568000</v>
      </c>
      <c r="D28" s="12"/>
      <c r="E28" s="11">
        <v>537000</v>
      </c>
      <c r="F28" s="12"/>
      <c r="G28" s="47">
        <f>+B28/C28-1</f>
        <v>-7.0422535211267512E-3</v>
      </c>
      <c r="H28" s="53">
        <f>+B28/E28-1</f>
        <v>5.027932960893855E-2</v>
      </c>
      <c r="I28" s="59"/>
      <c r="J28" s="65"/>
      <c r="K28" s="65"/>
      <c r="L28" s="47" t="e">
        <f>+I28/J28-1</f>
        <v>#DIV/0!</v>
      </c>
      <c r="M28" s="53" t="e">
        <f>+I28/K28-1</f>
        <v>#DIV/0!</v>
      </c>
    </row>
    <row r="29" spans="1:13" x14ac:dyDescent="0.25">
      <c r="A29" s="9" t="str">
        <f>+#REF!</f>
        <v>Ventura</v>
      </c>
      <c r="B29" s="31">
        <v>642480</v>
      </c>
      <c r="C29" s="11">
        <v>629857.47757847502</v>
      </c>
      <c r="D29" s="12"/>
      <c r="E29" s="11">
        <v>622524.26237623696</v>
      </c>
      <c r="F29" s="12"/>
      <c r="G29" s="47">
        <f>+B29/C29-1</f>
        <v>2.0040283509934698E-2</v>
      </c>
      <c r="H29" s="53">
        <f>+B29/E29-1</f>
        <v>3.2056160425924629E-2</v>
      </c>
      <c r="I29" s="59"/>
      <c r="J29" s="65"/>
      <c r="K29" s="65"/>
      <c r="L29" s="47" t="e">
        <f>+I29/J29-1</f>
        <v>#DIV/0!</v>
      </c>
      <c r="M29" s="53" t="e">
        <f>+I29/K29-1</f>
        <v>#DIV/0!</v>
      </c>
    </row>
    <row r="30" spans="1:13" x14ac:dyDescent="0.25">
      <c r="A30" s="1" t="s">
        <v>2</v>
      </c>
      <c r="B30" s="2"/>
      <c r="C30" s="3"/>
      <c r="D30" s="4"/>
      <c r="E30" s="3"/>
      <c r="F30" s="4"/>
      <c r="G30" s="5"/>
      <c r="H30" s="6"/>
      <c r="I30" s="7"/>
      <c r="J30" s="8"/>
      <c r="K30" s="8"/>
      <c r="L30" s="5"/>
      <c r="M30" s="6"/>
    </row>
    <row r="31" spans="1:13" x14ac:dyDescent="0.25">
      <c r="A31" s="9" t="str">
        <f>+#REF!</f>
        <v>Monterey</v>
      </c>
      <c r="B31" s="31">
        <v>560000</v>
      </c>
      <c r="C31" s="11">
        <v>507000</v>
      </c>
      <c r="D31" s="12"/>
      <c r="E31" s="11">
        <v>500000</v>
      </c>
      <c r="F31" s="12"/>
      <c r="G31" s="47">
        <f>+B31/C31-1</f>
        <v>0.10453648915187386</v>
      </c>
      <c r="H31" s="53">
        <f>+B31/E31-1</f>
        <v>0.12000000000000011</v>
      </c>
      <c r="I31" s="59"/>
      <c r="J31" s="65"/>
      <c r="K31" s="65"/>
      <c r="L31" s="47" t="e">
        <f>+I31/J31-1</f>
        <v>#DIV/0!</v>
      </c>
      <c r="M31" s="53" t="e">
        <f>+I31/K31-1</f>
        <v>#DIV/0!</v>
      </c>
    </row>
    <row r="32" spans="1:13" x14ac:dyDescent="0.25">
      <c r="A32" s="9" t="str">
        <f>+#REF!</f>
        <v>San Luis Obispo</v>
      </c>
      <c r="B32" s="31">
        <v>550000</v>
      </c>
      <c r="C32" s="11">
        <v>550000</v>
      </c>
      <c r="D32" s="12"/>
      <c r="E32" s="11">
        <v>530000</v>
      </c>
      <c r="F32" s="12"/>
      <c r="G32" s="47">
        <f>+B32/C32-1</f>
        <v>0</v>
      </c>
      <c r="H32" s="53">
        <f>+B32/E32-1</f>
        <v>3.7735849056603765E-2</v>
      </c>
      <c r="I32" s="59"/>
      <c r="J32" s="65"/>
      <c r="K32" s="65"/>
      <c r="L32" s="47" t="e">
        <f>+I32/J32-1</f>
        <v>#DIV/0!</v>
      </c>
      <c r="M32" s="53" t="e">
        <f>+I32/K32-1</f>
        <v>#DIV/0!</v>
      </c>
    </row>
    <row r="33" spans="1:13" x14ac:dyDescent="0.25">
      <c r="A33" s="9" t="str">
        <f>+#REF!</f>
        <v>Santa Barbara</v>
      </c>
      <c r="B33" s="31">
        <v>779000</v>
      </c>
      <c r="C33" s="11">
        <v>680000</v>
      </c>
      <c r="D33" s="12"/>
      <c r="E33" s="11">
        <v>680000</v>
      </c>
      <c r="F33" s="12"/>
      <c r="G33" s="47">
        <f>+B33/C33-1</f>
        <v>0.14558823529411757</v>
      </c>
      <c r="H33" s="53">
        <f>+B33/E33-1</f>
        <v>0.14558823529411757</v>
      </c>
      <c r="I33" s="59"/>
      <c r="J33" s="65"/>
      <c r="K33" s="65"/>
      <c r="L33" s="47" t="e">
        <f>+I33/J33-1</f>
        <v>#DIV/0!</v>
      </c>
      <c r="M33" s="53" t="e">
        <f>+I33/K33-1</f>
        <v>#DIV/0!</v>
      </c>
    </row>
    <row r="34" spans="1:13" x14ac:dyDescent="0.25">
      <c r="A34" s="9" t="str">
        <f>+#REF!</f>
        <v>Santa Cruz</v>
      </c>
      <c r="B34" s="31">
        <v>805000</v>
      </c>
      <c r="C34" s="11">
        <v>800000</v>
      </c>
      <c r="D34" s="12"/>
      <c r="E34" s="11">
        <v>746500</v>
      </c>
      <c r="F34" s="12"/>
      <c r="G34" s="47">
        <f>+B34/C34-1</f>
        <v>6.2500000000000888E-3</v>
      </c>
      <c r="H34" s="53">
        <f>+B34/E34-1</f>
        <v>7.8365706630944443E-2</v>
      </c>
      <c r="I34" s="59"/>
      <c r="J34" s="65"/>
      <c r="K34" s="65"/>
      <c r="L34" s="47" t="e">
        <f>+I34/J34-1</f>
        <v>#DIV/0!</v>
      </c>
      <c r="M34" s="53" t="e">
        <f>+I34/K34-1</f>
        <v>#DIV/0!</v>
      </c>
    </row>
    <row r="35" spans="1:13" x14ac:dyDescent="0.25">
      <c r="A35" s="1" t="s">
        <v>3</v>
      </c>
      <c r="B35" s="2"/>
      <c r="C35" s="3"/>
      <c r="D35" s="4"/>
      <c r="E35" s="3"/>
      <c r="F35" s="4"/>
      <c r="G35" s="5"/>
      <c r="H35" s="6"/>
      <c r="I35" s="7"/>
      <c r="J35" s="8"/>
      <c r="K35" s="8"/>
      <c r="L35" s="5"/>
      <c r="M35" s="6"/>
    </row>
    <row r="36" spans="1:13" x14ac:dyDescent="0.25">
      <c r="A36" s="9" t="str">
        <f>+#REF!</f>
        <v>Fresno</v>
      </c>
      <c r="B36" s="31">
        <v>238000</v>
      </c>
      <c r="C36" s="11">
        <v>237200</v>
      </c>
      <c r="D36" s="12"/>
      <c r="E36" s="11">
        <v>220000</v>
      </c>
      <c r="F36" s="12"/>
      <c r="G36" s="47">
        <f>+B36/C36-1</f>
        <v>3.3726812816188279E-3</v>
      </c>
      <c r="H36" s="53">
        <f>+B36/E36-1</f>
        <v>8.181818181818179E-2</v>
      </c>
      <c r="I36" s="59"/>
      <c r="J36" s="65"/>
      <c r="K36" s="82"/>
      <c r="L36" s="47" t="e">
        <f>+I36/J36-1</f>
        <v>#DIV/0!</v>
      </c>
      <c r="M36" s="53" t="e">
        <f>+I36/K36-1</f>
        <v>#DIV/0!</v>
      </c>
    </row>
    <row r="37" spans="1:13" x14ac:dyDescent="0.25">
      <c r="A37" s="9" t="str">
        <f>+#REF!</f>
        <v>Kern (Bakersfield)</v>
      </c>
      <c r="B37" s="31">
        <v>219000</v>
      </c>
      <c r="C37" s="11">
        <v>225000</v>
      </c>
      <c r="D37" s="12"/>
      <c r="E37" s="11">
        <v>219949.5</v>
      </c>
      <c r="F37" s="12"/>
      <c r="G37" s="13">
        <f>IF(B37="NA",("NA"),(B37/C37-1))</f>
        <v>-2.6666666666666616E-2</v>
      </c>
      <c r="H37" s="19">
        <f>IF(B37="NA",("NA"),(B37/E37-1))</f>
        <v>-4.3169000156854098E-3</v>
      </c>
      <c r="I37" s="59"/>
      <c r="J37" s="65"/>
      <c r="K37" s="82"/>
      <c r="L37" s="47" t="e">
        <f>+I37/J37-1</f>
        <v>#DIV/0!</v>
      </c>
      <c r="M37" s="53" t="e">
        <f>+I37/K37-1</f>
        <v>#DIV/0!</v>
      </c>
    </row>
    <row r="38" spans="1:13" x14ac:dyDescent="0.25">
      <c r="A38" s="9" t="str">
        <f>+#REF!</f>
        <v>Kings County</v>
      </c>
      <c r="B38" s="31">
        <v>215000</v>
      </c>
      <c r="C38" s="11">
        <v>215000</v>
      </c>
      <c r="D38" s="12"/>
      <c r="E38" s="11">
        <v>200000</v>
      </c>
      <c r="F38" s="12"/>
      <c r="G38" s="47">
        <f>+B38/C38-1</f>
        <v>0</v>
      </c>
      <c r="H38" s="53">
        <f>+B38/E38-1</f>
        <v>7.4999999999999956E-2</v>
      </c>
      <c r="I38" s="59"/>
      <c r="J38" s="65"/>
      <c r="K38" s="82"/>
      <c r="L38" s="47" t="e">
        <f>+I38/J38-1</f>
        <v>#DIV/0!</v>
      </c>
      <c r="M38" s="53" t="e">
        <f>+I38/K38-1</f>
        <v>#DIV/0!</v>
      </c>
    </row>
    <row r="39" spans="1:13" x14ac:dyDescent="0.25">
      <c r="A39" s="9" t="str">
        <f>+#REF!</f>
        <v>Madera</v>
      </c>
      <c r="B39" s="10">
        <v>238000</v>
      </c>
      <c r="C39" s="11">
        <v>225475</v>
      </c>
      <c r="D39" s="12"/>
      <c r="E39" s="11">
        <v>220000</v>
      </c>
      <c r="F39" s="12"/>
      <c r="G39" s="13">
        <f>IF(B39="NA",("NA"),(B39/C39-1))</f>
        <v>5.5549395720146277E-2</v>
      </c>
      <c r="H39" s="14">
        <f>IF(B39="NA",("NA"),(B39/E39-1))</f>
        <v>8.181818181818179E-2</v>
      </c>
      <c r="I39" s="15"/>
      <c r="J39" s="16"/>
      <c r="K39" s="17"/>
      <c r="L39" s="13" t="e">
        <f>IF(I39="NA",("NA"),(I39/J39-1))</f>
        <v>#DIV/0!</v>
      </c>
      <c r="M39" s="19" t="e">
        <f>IF(I39="NA",("NA"),(I39/K39-1))</f>
        <v>#DIV/0!</v>
      </c>
    </row>
    <row r="40" spans="1:13" x14ac:dyDescent="0.25">
      <c r="A40" s="9" t="str">
        <f>+#REF!</f>
        <v>Merced</v>
      </c>
      <c r="B40" s="31">
        <v>228500</v>
      </c>
      <c r="C40" s="11">
        <v>230125</v>
      </c>
      <c r="D40" s="12"/>
      <c r="E40" s="11">
        <v>190000</v>
      </c>
      <c r="F40" s="12"/>
      <c r="G40" s="47">
        <f t="shared" ref="G40:G46" si="4">+B40/C40-1</f>
        <v>-7.0613796849537946E-3</v>
      </c>
      <c r="H40" s="53">
        <f t="shared" ref="H40:H46" si="5">+B40/E40-1</f>
        <v>0.2026315789473685</v>
      </c>
      <c r="I40" s="59"/>
      <c r="J40" s="65"/>
      <c r="K40" s="82"/>
      <c r="L40" s="47" t="e">
        <f>+I40/J40-1</f>
        <v>#DIV/0!</v>
      </c>
      <c r="M40" s="53" t="e">
        <f>+I40/K40-1</f>
        <v>#DIV/0!</v>
      </c>
    </row>
    <row r="41" spans="1:13" x14ac:dyDescent="0.25">
      <c r="A41" s="9" t="str">
        <f>+#REF!</f>
        <v>Placer County</v>
      </c>
      <c r="B41" s="31">
        <v>435000</v>
      </c>
      <c r="C41" s="11">
        <v>429500</v>
      </c>
      <c r="D41" s="12"/>
      <c r="E41" s="11">
        <v>407750</v>
      </c>
      <c r="F41" s="12"/>
      <c r="G41" s="47">
        <f t="shared" si="4"/>
        <v>1.2805587892898762E-2</v>
      </c>
      <c r="H41" s="53">
        <f t="shared" si="5"/>
        <v>6.6830165542611786E-2</v>
      </c>
      <c r="I41" s="59"/>
      <c r="J41" s="65"/>
      <c r="K41" s="82"/>
      <c r="L41" s="47" t="e">
        <f>+I41/J41-1</f>
        <v>#DIV/0!</v>
      </c>
      <c r="M41" s="53" t="e">
        <f>+I41/K41-1</f>
        <v>#DIV/0!</v>
      </c>
    </row>
    <row r="42" spans="1:13" x14ac:dyDescent="0.25">
      <c r="A42" s="9" t="str">
        <f>+#REF!</f>
        <v>Sacramento</v>
      </c>
      <c r="B42" s="31">
        <v>319725</v>
      </c>
      <c r="C42" s="11">
        <v>319000</v>
      </c>
      <c r="D42" s="12"/>
      <c r="E42" s="11">
        <v>297000</v>
      </c>
      <c r="F42" s="12"/>
      <c r="G42" s="47">
        <f t="shared" si="4"/>
        <v>2.2727272727272041E-3</v>
      </c>
      <c r="H42" s="53">
        <f t="shared" si="5"/>
        <v>7.6515151515151425E-2</v>
      </c>
      <c r="I42" s="59"/>
      <c r="J42" s="65"/>
      <c r="K42" s="82"/>
      <c r="L42" s="47" t="e">
        <f>+I42/J42-1</f>
        <v>#DIV/0!</v>
      </c>
      <c r="M42" s="53" t="e">
        <f>+I42/K42-1</f>
        <v>#DIV/0!</v>
      </c>
    </row>
    <row r="43" spans="1:13" x14ac:dyDescent="0.25">
      <c r="A43" s="9" t="str">
        <f>+#REF!</f>
        <v>San Benito</v>
      </c>
      <c r="B43" s="31">
        <v>525000</v>
      </c>
      <c r="C43" s="11">
        <v>500000</v>
      </c>
      <c r="D43" s="12"/>
      <c r="E43" s="11">
        <v>482444</v>
      </c>
      <c r="F43" s="12"/>
      <c r="G43" s="47">
        <f t="shared" si="4"/>
        <v>5.0000000000000044E-2</v>
      </c>
      <c r="H43" s="53">
        <f t="shared" si="5"/>
        <v>8.8209201482451816E-2</v>
      </c>
      <c r="I43" s="59"/>
      <c r="J43" s="65"/>
      <c r="K43" s="65"/>
      <c r="L43" s="47" t="e">
        <f>+I43/J43-1</f>
        <v>#DIV/0!</v>
      </c>
      <c r="M43" s="53" t="e">
        <f>+I43/K43-1</f>
        <v>#DIV/0!</v>
      </c>
    </row>
    <row r="44" spans="1:13" x14ac:dyDescent="0.25">
      <c r="A44" s="9" t="str">
        <f>+#REF!</f>
        <v>San Joaquin</v>
      </c>
      <c r="B44" s="31">
        <v>315000</v>
      </c>
      <c r="C44" s="11">
        <v>320000</v>
      </c>
      <c r="D44" s="12"/>
      <c r="E44" s="11">
        <v>295000</v>
      </c>
      <c r="F44" s="12"/>
      <c r="G44" s="47">
        <f t="shared" si="4"/>
        <v>-1.5625E-2</v>
      </c>
      <c r="H44" s="53">
        <f t="shared" si="5"/>
        <v>6.7796610169491567E-2</v>
      </c>
      <c r="I44" s="59"/>
      <c r="J44" s="65"/>
      <c r="K44" s="65"/>
      <c r="L44" s="47" t="e">
        <f t="shared" ref="L44:L45" si="6">+I44/J44-1</f>
        <v>#DIV/0!</v>
      </c>
      <c r="M44" s="53" t="e">
        <f t="shared" ref="M44:M45" si="7">+I44/K44-1</f>
        <v>#DIV/0!</v>
      </c>
    </row>
    <row r="45" spans="1:13" x14ac:dyDescent="0.25">
      <c r="A45" s="9" t="str">
        <f>+#REF!</f>
        <v>Stanislaus</v>
      </c>
      <c r="B45" s="31">
        <v>275000</v>
      </c>
      <c r="C45" s="11">
        <v>275000</v>
      </c>
      <c r="D45" s="12"/>
      <c r="E45" s="11">
        <v>253000</v>
      </c>
      <c r="F45" s="12"/>
      <c r="G45" s="47">
        <f t="shared" si="4"/>
        <v>0</v>
      </c>
      <c r="H45" s="53">
        <f t="shared" si="5"/>
        <v>8.6956521739130377E-2</v>
      </c>
      <c r="I45" s="59"/>
      <c r="J45" s="65"/>
      <c r="K45" s="65"/>
      <c r="L45" s="47" t="e">
        <f t="shared" si="6"/>
        <v>#DIV/0!</v>
      </c>
      <c r="M45" s="53" t="e">
        <f t="shared" si="7"/>
        <v>#DIV/0!</v>
      </c>
    </row>
    <row r="46" spans="1:13" x14ac:dyDescent="0.25">
      <c r="A46" s="9" t="str">
        <f>+#REF!</f>
        <v>Tulare</v>
      </c>
      <c r="B46" s="31">
        <v>212000</v>
      </c>
      <c r="C46" s="11">
        <v>210000</v>
      </c>
      <c r="D46" s="12"/>
      <c r="E46" s="11">
        <v>195000</v>
      </c>
      <c r="F46" s="12"/>
      <c r="G46" s="47">
        <f t="shared" si="4"/>
        <v>9.52380952380949E-3</v>
      </c>
      <c r="H46" s="53">
        <f t="shared" si="5"/>
        <v>8.7179487179487092E-2</v>
      </c>
      <c r="I46" s="59"/>
      <c r="J46" s="65"/>
      <c r="K46" s="65"/>
      <c r="L46" s="47" t="e">
        <f>+I46/J46-1</f>
        <v>#DIV/0!</v>
      </c>
      <c r="M46" s="53" t="e">
        <f>+I46/K46-1</f>
        <v>#DIV/0!</v>
      </c>
    </row>
    <row r="47" spans="1:13" x14ac:dyDescent="0.25">
      <c r="A47" s="83" t="s">
        <v>4</v>
      </c>
      <c r="B47" s="84"/>
      <c r="C47" s="85"/>
      <c r="D47" s="86"/>
      <c r="E47" s="85"/>
      <c r="F47" s="86"/>
      <c r="G47" s="87"/>
      <c r="H47" s="88"/>
      <c r="I47" s="89"/>
      <c r="J47" s="90"/>
      <c r="K47" s="90"/>
      <c r="L47" s="87"/>
      <c r="M47" s="88"/>
    </row>
    <row r="48" spans="1:13" x14ac:dyDescent="0.25">
      <c r="A48" s="80" t="str">
        <f>+#REF!</f>
        <v>Amador</v>
      </c>
      <c r="B48" s="91">
        <v>295000</v>
      </c>
      <c r="C48" s="92">
        <v>275000</v>
      </c>
      <c r="D48" s="93"/>
      <c r="E48" s="92">
        <v>275000</v>
      </c>
      <c r="F48" s="93"/>
      <c r="G48" s="94">
        <f t="shared" ref="G48:G61" si="8">+B48/C48-1</f>
        <v>7.2727272727272751E-2</v>
      </c>
      <c r="H48" s="95">
        <f t="shared" ref="H48:H61" si="9">+B48/E48-1</f>
        <v>7.2727272727272751E-2</v>
      </c>
      <c r="I48" s="96"/>
      <c r="J48" s="97"/>
      <c r="K48" s="97"/>
      <c r="L48" s="94" t="e">
        <f t="shared" ref="L48:L61" si="10">+I48/J48-1</f>
        <v>#DIV/0!</v>
      </c>
      <c r="M48" s="95" t="e">
        <f t="shared" ref="M48:M61" si="11">+I48/K48-1</f>
        <v>#DIV/0!</v>
      </c>
    </row>
    <row r="49" spans="1:13" x14ac:dyDescent="0.25">
      <c r="A49" s="9" t="str">
        <f>+#REF!</f>
        <v>Butte County</v>
      </c>
      <c r="B49" s="31">
        <v>282000</v>
      </c>
      <c r="C49" s="11">
        <v>290250</v>
      </c>
      <c r="D49" s="12"/>
      <c r="E49" s="11">
        <v>270558</v>
      </c>
      <c r="F49" s="12"/>
      <c r="G49" s="47">
        <f t="shared" si="8"/>
        <v>-2.8423772609819098E-2</v>
      </c>
      <c r="H49" s="53">
        <f t="shared" si="9"/>
        <v>4.2290377663938949E-2</v>
      </c>
      <c r="I49" s="98"/>
      <c r="J49" s="16"/>
      <c r="K49" s="16"/>
      <c r="L49" s="47" t="e">
        <f t="shared" si="10"/>
        <v>#DIV/0!</v>
      </c>
      <c r="M49" s="53" t="e">
        <f t="shared" si="11"/>
        <v>#DIV/0!</v>
      </c>
    </row>
    <row r="50" spans="1:13" x14ac:dyDescent="0.25">
      <c r="A50" s="9" t="str">
        <f>+#REF!</f>
        <v>El Dorado County</v>
      </c>
      <c r="B50" s="31">
        <v>429000</v>
      </c>
      <c r="C50" s="11">
        <v>430000</v>
      </c>
      <c r="D50" s="12"/>
      <c r="E50" s="11">
        <v>423524</v>
      </c>
      <c r="F50" s="12"/>
      <c r="G50" s="47">
        <f t="shared" si="8"/>
        <v>-2.3255813953488857E-3</v>
      </c>
      <c r="H50" s="53">
        <f t="shared" si="9"/>
        <v>1.2929609656123331E-2</v>
      </c>
      <c r="I50" s="98"/>
      <c r="J50" s="16"/>
      <c r="K50" s="16"/>
      <c r="L50" s="47" t="e">
        <f t="shared" si="10"/>
        <v>#DIV/0!</v>
      </c>
      <c r="M50" s="53" t="e">
        <f t="shared" si="11"/>
        <v>#DIV/0!</v>
      </c>
    </row>
    <row r="51" spans="1:13" x14ac:dyDescent="0.25">
      <c r="A51" s="9" t="str">
        <f>+#REF!</f>
        <v>Humboldt</v>
      </c>
      <c r="B51" s="31">
        <v>295000</v>
      </c>
      <c r="C51" s="11">
        <v>292341.5</v>
      </c>
      <c r="D51" s="12"/>
      <c r="E51" s="11">
        <v>269000</v>
      </c>
      <c r="F51" s="12"/>
      <c r="G51" s="47">
        <f t="shared" si="8"/>
        <v>9.0938166493639283E-3</v>
      </c>
      <c r="H51" s="53">
        <f t="shared" si="9"/>
        <v>9.6654275092936892E-2</v>
      </c>
      <c r="I51" s="59"/>
      <c r="J51" s="65"/>
      <c r="K51" s="65"/>
      <c r="L51" s="47" t="e">
        <f t="shared" si="10"/>
        <v>#DIV/0!</v>
      </c>
      <c r="M51" s="53" t="e">
        <f t="shared" si="11"/>
        <v>#DIV/0!</v>
      </c>
    </row>
    <row r="52" spans="1:13" x14ac:dyDescent="0.25">
      <c r="A52" s="9" t="str">
        <f>+#REF!</f>
        <v>Lake County</v>
      </c>
      <c r="B52" s="31">
        <v>217000</v>
      </c>
      <c r="C52" s="11">
        <v>247000</v>
      </c>
      <c r="D52" s="12"/>
      <c r="E52" s="11">
        <v>225000</v>
      </c>
      <c r="F52" s="12"/>
      <c r="G52" s="47">
        <f t="shared" si="8"/>
        <v>-0.12145748987854255</v>
      </c>
      <c r="H52" s="53">
        <f t="shared" si="9"/>
        <v>-3.5555555555555562E-2</v>
      </c>
      <c r="I52" s="59"/>
      <c r="J52" s="65"/>
      <c r="K52" s="65"/>
      <c r="L52" s="47" t="e">
        <f t="shared" si="10"/>
        <v>#DIV/0!</v>
      </c>
      <c r="M52" s="53" t="e">
        <f t="shared" si="11"/>
        <v>#DIV/0!</v>
      </c>
    </row>
    <row r="53" spans="1:13" x14ac:dyDescent="0.25">
      <c r="A53" s="9" t="s">
        <v>19</v>
      </c>
      <c r="B53" s="31">
        <v>280000</v>
      </c>
      <c r="C53" s="11">
        <v>248500</v>
      </c>
      <c r="D53" s="12"/>
      <c r="E53" s="11">
        <v>240000</v>
      </c>
      <c r="F53" s="12"/>
      <c r="G53" s="47">
        <f t="shared" si="8"/>
        <v>0.12676056338028174</v>
      </c>
      <c r="H53" s="53">
        <f t="shared" si="9"/>
        <v>0.16666666666666674</v>
      </c>
      <c r="I53" s="59"/>
      <c r="J53" s="65"/>
      <c r="K53" s="65"/>
      <c r="L53" s="47" t="e">
        <f t="shared" si="10"/>
        <v>#DIV/0!</v>
      </c>
      <c r="M53" s="53" t="e">
        <f t="shared" si="11"/>
        <v>#DIV/0!</v>
      </c>
    </row>
    <row r="54" spans="1:13" x14ac:dyDescent="0.25">
      <c r="A54" s="9" t="str">
        <f>+#REF!</f>
        <v>Mendocino</v>
      </c>
      <c r="B54" s="31">
        <v>400000</v>
      </c>
      <c r="C54" s="11">
        <v>365500</v>
      </c>
      <c r="D54" s="12"/>
      <c r="E54" s="11">
        <v>367250</v>
      </c>
      <c r="F54" s="12"/>
      <c r="G54" s="47">
        <f t="shared" si="8"/>
        <v>9.4391244870041024E-2</v>
      </c>
      <c r="H54" s="53">
        <f t="shared" si="9"/>
        <v>8.9176310415248539E-2</v>
      </c>
      <c r="I54" s="59"/>
      <c r="J54" s="65"/>
      <c r="K54" s="65"/>
      <c r="L54" s="47" t="e">
        <f t="shared" si="10"/>
        <v>#DIV/0!</v>
      </c>
      <c r="M54" s="53" t="e">
        <f t="shared" si="11"/>
        <v>#DIV/0!</v>
      </c>
    </row>
    <row r="55" spans="1:13" x14ac:dyDescent="0.25">
      <c r="A55" s="9" t="str">
        <f>+#REF!</f>
        <v>Shasta</v>
      </c>
      <c r="B55" s="31">
        <v>235500</v>
      </c>
      <c r="C55" s="11">
        <v>245000</v>
      </c>
      <c r="D55" s="12"/>
      <c r="E55" s="11">
        <v>220625</v>
      </c>
      <c r="F55" s="12"/>
      <c r="G55" s="47">
        <f t="shared" si="8"/>
        <v>-3.8775510204081653E-2</v>
      </c>
      <c r="H55" s="53">
        <f t="shared" si="9"/>
        <v>6.7422096317280467E-2</v>
      </c>
      <c r="I55" s="59"/>
      <c r="J55" s="65"/>
      <c r="K55" s="65"/>
      <c r="L55" s="47" t="e">
        <f t="shared" si="10"/>
        <v>#DIV/0!</v>
      </c>
      <c r="M55" s="53" t="e">
        <f t="shared" si="11"/>
        <v>#DIV/0!</v>
      </c>
    </row>
    <row r="56" spans="1:13" x14ac:dyDescent="0.25">
      <c r="A56" s="9" t="str">
        <f>+#REF!</f>
        <v>Siskiyou County</v>
      </c>
      <c r="B56" s="31">
        <v>206500</v>
      </c>
      <c r="C56" s="11">
        <v>189250</v>
      </c>
      <c r="D56" s="12"/>
      <c r="E56" s="11">
        <v>175250</v>
      </c>
      <c r="F56" s="12"/>
      <c r="G56" s="47">
        <f t="shared" si="8"/>
        <v>9.1149273447820311E-2</v>
      </c>
      <c r="H56" s="53">
        <f t="shared" si="9"/>
        <v>0.17831669044222531</v>
      </c>
      <c r="I56" s="59"/>
      <c r="J56" s="65"/>
      <c r="K56" s="65"/>
      <c r="L56" s="47" t="e">
        <f t="shared" si="10"/>
        <v>#DIV/0!</v>
      </c>
      <c r="M56" s="53" t="e">
        <f t="shared" si="11"/>
        <v>#DIV/0!</v>
      </c>
    </row>
    <row r="57" spans="1:13" x14ac:dyDescent="0.25">
      <c r="A57" s="9" t="str">
        <f>+#REF!</f>
        <v>Sutter</v>
      </c>
      <c r="B57" s="31">
        <v>258500</v>
      </c>
      <c r="C57" s="11">
        <v>255000</v>
      </c>
      <c r="D57" s="12"/>
      <c r="E57" s="11">
        <v>225000</v>
      </c>
      <c r="F57" s="12"/>
      <c r="G57" s="47">
        <f t="shared" si="8"/>
        <v>1.3725490196078383E-2</v>
      </c>
      <c r="H57" s="53">
        <f t="shared" si="9"/>
        <v>0.14888888888888885</v>
      </c>
      <c r="I57" s="59"/>
      <c r="J57" s="65"/>
      <c r="K57" s="65"/>
      <c r="L57" s="47" t="e">
        <f t="shared" si="10"/>
        <v>#DIV/0!</v>
      </c>
      <c r="M57" s="53" t="e">
        <f t="shared" si="11"/>
        <v>#DIV/0!</v>
      </c>
    </row>
    <row r="58" spans="1:13" x14ac:dyDescent="0.25">
      <c r="A58" s="9" t="str">
        <f>+#REF!</f>
        <v>Tehama</v>
      </c>
      <c r="B58" s="31">
        <v>206000</v>
      </c>
      <c r="C58" s="11">
        <v>194250</v>
      </c>
      <c r="D58" s="12"/>
      <c r="E58" s="11">
        <v>189000</v>
      </c>
      <c r="F58" s="12"/>
      <c r="G58" s="47">
        <f t="shared" si="8"/>
        <v>6.0489060489060442E-2</v>
      </c>
      <c r="H58" s="53">
        <f t="shared" si="9"/>
        <v>8.9947089947089998E-2</v>
      </c>
      <c r="I58" s="59"/>
      <c r="J58" s="65"/>
      <c r="K58" s="65"/>
      <c r="L58" s="47" t="e">
        <f t="shared" si="10"/>
        <v>#DIV/0!</v>
      </c>
      <c r="M58" s="53" t="e">
        <f t="shared" si="11"/>
        <v>#DIV/0!</v>
      </c>
    </row>
    <row r="59" spans="1:13" x14ac:dyDescent="0.25">
      <c r="A59" s="9" t="s">
        <v>18</v>
      </c>
      <c r="B59" s="31">
        <v>280000</v>
      </c>
      <c r="C59" s="11">
        <v>248500</v>
      </c>
      <c r="D59" s="12"/>
      <c r="E59" s="11">
        <v>240000</v>
      </c>
      <c r="F59" s="12"/>
      <c r="G59" s="47">
        <f t="shared" ref="G59" si="12">+B59/C59-1</f>
        <v>0.12676056338028174</v>
      </c>
      <c r="H59" s="53">
        <f t="shared" ref="H59" si="13">+B59/E59-1</f>
        <v>0.16666666666666674</v>
      </c>
      <c r="I59" s="59"/>
      <c r="J59" s="65"/>
      <c r="K59" s="65"/>
      <c r="L59" s="47" t="e">
        <f t="shared" ref="L59" si="14">+I59/J59-1</f>
        <v>#DIV/0!</v>
      </c>
      <c r="M59" s="53" t="e">
        <f t="shared" ref="M59" si="15">+I59/K59-1</f>
        <v>#DIV/0!</v>
      </c>
    </row>
    <row r="60" spans="1:13" x14ac:dyDescent="0.25">
      <c r="A60" s="9" t="str">
        <f>+#REF!</f>
        <v>Yolo</v>
      </c>
      <c r="B60" s="31">
        <v>385500</v>
      </c>
      <c r="C60" s="11">
        <v>385000</v>
      </c>
      <c r="D60" s="12"/>
      <c r="E60" s="11">
        <v>370000</v>
      </c>
      <c r="F60" s="12"/>
      <c r="G60" s="47">
        <f t="shared" si="8"/>
        <v>1.2987012987013546E-3</v>
      </c>
      <c r="H60" s="53">
        <f t="shared" si="9"/>
        <v>4.1891891891891797E-2</v>
      </c>
      <c r="I60" s="59"/>
      <c r="J60" s="65"/>
      <c r="K60" s="65"/>
      <c r="L60" s="47" t="e">
        <f t="shared" si="10"/>
        <v>#DIV/0!</v>
      </c>
      <c r="M60" s="53" t="e">
        <f t="shared" si="11"/>
        <v>#DIV/0!</v>
      </c>
    </row>
    <row r="61" spans="1:13" ht="15.75" thickBot="1" x14ac:dyDescent="0.3">
      <c r="A61" s="9" t="str">
        <f>+#REF!</f>
        <v>Yuba</v>
      </c>
      <c r="B61" s="31">
        <v>254900</v>
      </c>
      <c r="C61" s="11">
        <v>253500</v>
      </c>
      <c r="D61" s="12"/>
      <c r="E61" s="11">
        <v>229000</v>
      </c>
      <c r="F61" s="12"/>
      <c r="G61" s="47">
        <f t="shared" si="8"/>
        <v>5.5226824457592638E-3</v>
      </c>
      <c r="H61" s="53">
        <f t="shared" si="9"/>
        <v>0.11310043668122272</v>
      </c>
      <c r="I61" s="59"/>
      <c r="J61" s="65"/>
      <c r="K61" s="65"/>
      <c r="L61" s="47" t="e">
        <f t="shared" si="10"/>
        <v>#DIV/0!</v>
      </c>
      <c r="M61" s="53" t="e">
        <f t="shared" si="11"/>
        <v>#DIV/0!</v>
      </c>
    </row>
    <row r="62" spans="1:13" ht="15.75" thickTop="1" x14ac:dyDescent="0.25">
      <c r="A62" s="102" t="s">
        <v>5</v>
      </c>
      <c r="B62" s="103"/>
      <c r="C62" s="103"/>
      <c r="D62" s="103"/>
      <c r="E62" s="103"/>
      <c r="F62" s="103"/>
      <c r="G62" s="103"/>
      <c r="H62" s="103"/>
      <c r="I62" s="103"/>
      <c r="J62" s="103"/>
      <c r="K62" s="103"/>
      <c r="L62" s="103"/>
      <c r="M62" s="104"/>
    </row>
    <row r="63" spans="1:13" x14ac:dyDescent="0.25">
      <c r="A63" s="105"/>
      <c r="B63" s="106"/>
      <c r="C63" s="106"/>
      <c r="D63" s="106"/>
      <c r="E63" s="106"/>
      <c r="F63" s="106"/>
      <c r="G63" s="106"/>
      <c r="H63" s="106"/>
      <c r="I63" s="106"/>
      <c r="J63" s="106"/>
      <c r="K63" s="106"/>
      <c r="L63" s="106"/>
      <c r="M63" s="107"/>
    </row>
    <row r="64" spans="1:13" x14ac:dyDescent="0.25">
      <c r="A64" s="105"/>
      <c r="B64" s="106"/>
      <c r="C64" s="106"/>
      <c r="D64" s="106"/>
      <c r="E64" s="106"/>
      <c r="F64" s="106"/>
      <c r="G64" s="106"/>
      <c r="H64" s="106"/>
      <c r="I64" s="106"/>
      <c r="J64" s="106"/>
      <c r="K64" s="106"/>
      <c r="L64" s="106"/>
      <c r="M64" s="107"/>
    </row>
    <row r="65" spans="1:13" x14ac:dyDescent="0.25">
      <c r="A65" s="105"/>
      <c r="B65" s="106"/>
      <c r="C65" s="106"/>
      <c r="D65" s="106"/>
      <c r="E65" s="106"/>
      <c r="F65" s="106"/>
      <c r="G65" s="106"/>
      <c r="H65" s="106"/>
      <c r="I65" s="106"/>
      <c r="J65" s="106"/>
      <c r="K65" s="106"/>
      <c r="L65" s="106"/>
      <c r="M65" s="107"/>
    </row>
    <row r="66" spans="1:13" ht="15.75" thickBot="1" x14ac:dyDescent="0.3">
      <c r="A66" s="108"/>
      <c r="B66" s="109"/>
      <c r="C66" s="109"/>
      <c r="D66" s="109"/>
      <c r="E66" s="109"/>
      <c r="F66" s="109"/>
      <c r="G66" s="109"/>
      <c r="H66" s="109"/>
      <c r="I66" s="109"/>
      <c r="J66" s="109"/>
      <c r="K66" s="109"/>
      <c r="L66" s="109"/>
      <c r="M66" s="110"/>
    </row>
    <row r="67" spans="1:13" ht="15.75" thickTop="1" x14ac:dyDescent="0.25">
      <c r="A67" s="99"/>
      <c r="B67" s="99"/>
      <c r="C67" s="99"/>
      <c r="D67" s="99"/>
      <c r="E67" s="99"/>
      <c r="F67" s="99"/>
      <c r="G67" s="99"/>
      <c r="H67" s="99"/>
      <c r="I67" s="99"/>
      <c r="J67" s="99"/>
      <c r="K67" s="99"/>
      <c r="L67" s="99"/>
      <c r="M67" s="99"/>
    </row>
    <row r="68" spans="1:13" x14ac:dyDescent="0.25">
      <c r="A68" s="100" t="s">
        <v>14</v>
      </c>
      <c r="B68" s="99"/>
      <c r="C68" s="99"/>
      <c r="D68" s="99"/>
      <c r="E68" s="99"/>
      <c r="F68" s="99"/>
      <c r="G68" s="99"/>
      <c r="H68" s="99"/>
      <c r="I68" s="99"/>
      <c r="J68" s="99"/>
      <c r="K68" s="99"/>
      <c r="L68" s="99"/>
      <c r="M68" s="99"/>
    </row>
    <row r="69" spans="1:13" x14ac:dyDescent="0.25">
      <c r="A69" s="100" t="s">
        <v>15</v>
      </c>
      <c r="B69" s="99"/>
      <c r="C69" s="99"/>
      <c r="D69" s="99"/>
      <c r="E69" s="99"/>
      <c r="F69" s="99"/>
      <c r="G69" s="99"/>
      <c r="H69" s="99"/>
      <c r="I69" s="99"/>
      <c r="J69" s="99"/>
      <c r="K69" s="99"/>
      <c r="L69" s="99"/>
      <c r="M69" s="99"/>
    </row>
    <row r="70" spans="1:13" x14ac:dyDescent="0.25">
      <c r="A70" s="100" t="s">
        <v>16</v>
      </c>
      <c r="B70" s="28"/>
      <c r="C70" s="28"/>
      <c r="D70" s="28"/>
      <c r="E70" s="28"/>
      <c r="F70" s="28"/>
      <c r="G70" s="28"/>
      <c r="H70" s="28"/>
      <c r="I70" s="28"/>
      <c r="J70" s="28"/>
      <c r="K70" s="28"/>
      <c r="L70" s="28"/>
      <c r="M70" s="28"/>
    </row>
    <row r="71" spans="1:13" x14ac:dyDescent="0.25">
      <c r="A71" s="100"/>
      <c r="B71" s="28"/>
      <c r="C71" s="28"/>
      <c r="D71" s="28"/>
      <c r="E71" s="28"/>
      <c r="F71" s="28"/>
      <c r="G71" s="28"/>
      <c r="H71" s="28"/>
      <c r="I71" s="28"/>
      <c r="J71" s="28"/>
      <c r="K71" s="28"/>
      <c r="L71" s="28"/>
      <c r="M71" s="28"/>
    </row>
    <row r="72" spans="1:13" x14ac:dyDescent="0.25">
      <c r="A72" s="21" t="s">
        <v>17</v>
      </c>
      <c r="B72" s="28"/>
      <c r="C72" s="28"/>
      <c r="D72" s="28"/>
      <c r="E72" s="28"/>
      <c r="F72" s="28"/>
      <c r="G72" s="28"/>
      <c r="H72" s="28"/>
      <c r="I72" s="28"/>
      <c r="J72" s="28"/>
      <c r="K72" s="28"/>
      <c r="L72" s="28"/>
      <c r="M72" s="28"/>
    </row>
    <row r="73" spans="1:13" ht="15.75" x14ac:dyDescent="0.25">
      <c r="A73" s="101"/>
      <c r="B73" s="28"/>
      <c r="C73" s="28"/>
      <c r="D73" s="28"/>
      <c r="E73" s="28"/>
      <c r="F73" s="28"/>
      <c r="G73" s="28"/>
      <c r="H73" s="28"/>
      <c r="I73" s="28"/>
      <c r="J73" s="28"/>
      <c r="K73" s="28"/>
      <c r="L73" s="28"/>
      <c r="M73" s="28"/>
    </row>
  </sheetData>
  <mergeCells count="1">
    <mergeCell ref="A62:M6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Rowena Ramos</dc:creator>
  <cp:lastModifiedBy>Azad Amir-Ghassemi</cp:lastModifiedBy>
  <dcterms:created xsi:type="dcterms:W3CDTF">2017-05-08T18:36:56Z</dcterms:created>
  <dcterms:modified xsi:type="dcterms:W3CDTF">2018-04-10T17:50:30Z</dcterms:modified>
</cp:coreProperties>
</file>